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Code\savvycoders\Homework\"/>
    </mc:Choice>
  </mc:AlternateContent>
  <xr:revisionPtr revIDLastSave="0" documentId="13_ncr:1_{A8BA88B3-2AE9-45A0-830A-BC00ABBD0444}" xr6:coauthVersionLast="47" xr6:coauthVersionMax="47" xr10:uidLastSave="{00000000-0000-0000-0000-000000000000}"/>
  <bookViews>
    <workbookView xWindow="40920" yWindow="-120" windowWidth="24240" windowHeight="13020" activeTab="4" xr2:uid="{8D4C5268-695D-4616-9E91-53744754ABC6}"/>
  </bookViews>
  <sheets>
    <sheet name="Payroll" sheetId="1" r:id="rId1"/>
    <sheet name="Loans" sheetId="2" r:id="rId2"/>
    <sheet name="Functions" sheetId="3" r:id="rId3"/>
    <sheet name="Roster" sheetId="4" r:id="rId4"/>
    <sheet name="Credit Car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8" i="5"/>
  <c r="F8" i="5" s="1"/>
  <c r="G8" i="5" s="1"/>
  <c r="E9" i="5"/>
  <c r="E10" i="5"/>
  <c r="F10" i="5" s="1"/>
  <c r="G10" i="5" s="1"/>
  <c r="E6" i="5"/>
  <c r="F6" i="5" s="1"/>
  <c r="G6" i="5" s="1"/>
  <c r="G7" i="5"/>
  <c r="G9" i="5"/>
  <c r="F7" i="5"/>
  <c r="F9" i="5"/>
  <c r="B22" i="4"/>
  <c r="C21" i="4"/>
  <c r="B21" i="4"/>
  <c r="C20" i="4"/>
  <c r="B20" i="4"/>
  <c r="C19" i="4"/>
  <c r="B19" i="4"/>
  <c r="C18" i="4"/>
  <c r="B18" i="4"/>
  <c r="C17" i="4"/>
  <c r="B17" i="4"/>
  <c r="I5" i="1"/>
  <c r="I6" i="1"/>
  <c r="I7" i="1"/>
  <c r="I8" i="1"/>
  <c r="I9" i="1"/>
  <c r="I10" i="1"/>
  <c r="I11" i="1"/>
  <c r="I12" i="1"/>
  <c r="I13" i="1"/>
  <c r="I14" i="1"/>
  <c r="I4" i="1"/>
  <c r="O5" i="1"/>
  <c r="O6" i="1"/>
  <c r="O7" i="1"/>
  <c r="O8" i="1"/>
  <c r="O9" i="1"/>
  <c r="O10" i="1"/>
  <c r="O11" i="1"/>
  <c r="O12" i="1"/>
  <c r="O13" i="1"/>
  <c r="O14" i="1"/>
  <c r="O4" i="1"/>
  <c r="E19" i="1"/>
  <c r="F19" i="1"/>
  <c r="G19" i="1"/>
  <c r="H19" i="1"/>
  <c r="E18" i="1"/>
  <c r="F18" i="1"/>
  <c r="G18" i="1"/>
  <c r="H18" i="1"/>
  <c r="E17" i="1"/>
  <c r="F17" i="1"/>
  <c r="G17" i="1"/>
  <c r="H17" i="1"/>
  <c r="E16" i="1"/>
  <c r="F16" i="1"/>
  <c r="G16" i="1"/>
  <c r="H16" i="1"/>
  <c r="K14" i="1"/>
  <c r="L14" i="1"/>
  <c r="M14" i="1"/>
  <c r="N14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K4" i="1"/>
  <c r="L4" i="1"/>
  <c r="M4" i="1"/>
  <c r="N4" i="1"/>
  <c r="J4" i="1"/>
  <c r="P9" i="1"/>
  <c r="G4" i="2"/>
  <c r="G5" i="2"/>
  <c r="G6" i="2"/>
  <c r="G3" i="2"/>
  <c r="F4" i="2"/>
  <c r="F5" i="2"/>
  <c r="F6" i="2"/>
  <c r="F3" i="2"/>
  <c r="E4" i="2"/>
  <c r="E5" i="2"/>
  <c r="E6" i="2"/>
  <c r="E3" i="2"/>
  <c r="D17" i="1"/>
  <c r="D18" i="1"/>
  <c r="D19" i="1"/>
  <c r="J5" i="1"/>
  <c r="J6" i="1"/>
  <c r="J7" i="1"/>
  <c r="J8" i="1"/>
  <c r="J9" i="1"/>
  <c r="J10" i="1"/>
  <c r="J11" i="1"/>
  <c r="J12" i="1"/>
  <c r="J13" i="1"/>
  <c r="J14" i="1"/>
  <c r="D16" i="1"/>
  <c r="C19" i="1"/>
  <c r="C18" i="1"/>
  <c r="C17" i="1"/>
  <c r="C16" i="1"/>
  <c r="P4" i="1" l="1"/>
  <c r="P8" i="1"/>
  <c r="P5" i="1"/>
  <c r="P11" i="1"/>
  <c r="P13" i="1"/>
  <c r="P12" i="1"/>
  <c r="P10" i="1"/>
  <c r="P14" i="1"/>
  <c r="P7" i="1"/>
  <c r="P6" i="1"/>
  <c r="I19" i="1"/>
  <c r="I16" i="1"/>
  <c r="I18" i="1"/>
  <c r="I17" i="1"/>
</calcChain>
</file>

<file path=xl/sharedStrings.xml><?xml version="1.0" encoding="utf-8"?>
<sst xmlns="http://schemas.openxmlformats.org/spreadsheetml/2006/main" count="907" uniqueCount="230">
  <si>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</si>
  <si>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</si>
  <si>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</si>
  <si>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</si>
  <si>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</si>
  <si>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</si>
  <si>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</si>
  <si>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</si>
  <si>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</si>
  <si>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</si>
  <si>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</si>
  <si>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</si>
  <si>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</si>
  <si>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</si>
  <si>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</si>
  <si>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</si>
  <si>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</si>
  <si>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</si>
  <si>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</si>
  <si>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</si>
  <si>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</si>
  <si>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</si>
  <si>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</si>
  <si>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</si>
  <si>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</si>
  <si>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</si>
  <si>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</si>
  <si>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</si>
  <si>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</si>
  <si>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</si>
  <si>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</si>
  <si>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</si>
  <si>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</si>
  <si>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</si>
  <si>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</si>
  <si>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</si>
  <si>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</si>
  <si>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</si>
  <si>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</si>
  <si>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</si>
  <si>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</si>
  <si>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</si>
  <si>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</si>
  <si>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</si>
  <si>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</si>
  <si>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</si>
  <si>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</si>
  <si>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</si>
  <si>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</si>
  <si>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</si>
  <si>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</si>
  <si>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</si>
  <si>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</si>
  <si>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</si>
  <si>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</si>
  <si>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</si>
  <si>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</si>
  <si>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</si>
  <si>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</si>
  <si>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</si>
  <si>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</si>
  <si>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</si>
  <si>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</si>
  <si>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</si>
  <si>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</si>
  <si>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</si>
  <si>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</si>
  <si>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</si>
  <si>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</si>
  <si>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</si>
  <si>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</si>
  <si>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</si>
  <si>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</si>
  <si>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</si>
  <si>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</si>
  <si>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</si>
  <si>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</si>
  <si>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</si>
  <si>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</si>
  <si>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</si>
  <si>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</si>
  <si>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</si>
  <si>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</si>
  <si>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</si>
  <si>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</si>
  <si>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</si>
  <si>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</si>
  <si>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</si>
  <si>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</si>
  <si>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</si>
  <si>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</si>
  <si>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</si>
  <si>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</si>
  <si>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</si>
  <si>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</si>
  <si>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</si>
  <si>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</si>
  <si>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</si>
  <si>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</si>
  <si>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</si>
  <si>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</si>
  <si>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</si>
  <si>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</si>
  <si>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</si>
  <si>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</si>
  <si>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</si>
  <si>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</si>
  <si>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</si>
  <si>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</si>
  <si>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</si>
  <si>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</si>
  <si>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</si>
  <si>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</si>
  <si>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</si>
  <si>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</si>
  <si>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</si>
  <si>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</si>
  <si>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</si>
  <si>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</si>
  <si>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</si>
  <si>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</si>
  <si>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</si>
  <si>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</si>
  <si>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</si>
  <si>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</si>
  <si>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</si>
  <si>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</si>
  <si>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</si>
  <si>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</si>
  <si>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</si>
  <si>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</si>
  <si>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</si>
  <si>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</si>
  <si>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</si>
  <si>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</si>
  <si>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</si>
  <si>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</si>
  <si>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</si>
  <si>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</si>
  <si>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</si>
  <si>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</si>
  <si>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</si>
  <si>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</si>
  <si>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</si>
  <si>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</si>
  <si>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</si>
  <si>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</si>
  <si>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</si>
  <si>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</si>
  <si>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</si>
  <si>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</si>
  <si>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</si>
  <si>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</si>
  <si>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</si>
  <si>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</si>
  <si>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</si>
  <si>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</si>
  <si>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</si>
  <si>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</si>
  <si>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</si>
  <si>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</si>
  <si>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</si>
  <si>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</si>
  <si>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</si>
  <si>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</si>
  <si>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</si>
  <si>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</si>
  <si>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</si>
  <si>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</si>
  <si>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</si>
  <si>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</si>
  <si>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</si>
  <si>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</si>
  <si>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</si>
  <si>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</si>
  <si>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</si>
  <si>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</si>
  <si>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</si>
  <si>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</si>
  <si>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</si>
  <si>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</si>
  <si>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</si>
  <si>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</si>
  <si>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</si>
  <si>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</si>
  <si>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</si>
  <si>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</si>
  <si>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</si>
  <si>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</si>
  <si>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</si>
  <si>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</si>
  <si>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</si>
  <si>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</si>
  <si>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</si>
  <si>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</si>
  <si>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Edward Austin</t>
  </si>
  <si>
    <t>Overtime Hours</t>
  </si>
  <si>
    <t>Overtime Bonus</t>
  </si>
  <si>
    <t>Student Name</t>
  </si>
  <si>
    <t>Age</t>
  </si>
  <si>
    <t>Grade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</si>
  <si>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</si>
  <si>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</si>
  <si>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</si>
  <si>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</si>
  <si>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</si>
  <si>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</si>
  <si>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Thomase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</si>
  <si>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</si>
  <si>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</si>
  <si>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</si>
  <si>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</si>
  <si>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</si>
  <si>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</si>
  <si>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Geogology</t>
  </si>
  <si>
    <t>Math</t>
  </si>
  <si>
    <t>Science</t>
  </si>
  <si>
    <t>Chemistry</t>
  </si>
  <si>
    <t>Descriptive Statistics</t>
  </si>
  <si>
    <t>Homeroom</t>
  </si>
  <si>
    <t>Credit Card Debt</t>
  </si>
  <si>
    <t>Credit Card</t>
  </si>
  <si>
    <t>Balance</t>
  </si>
  <si>
    <t>Months</t>
  </si>
  <si>
    <t>Total Loan Amount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</si>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</sst>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5" fontId="0" fillId="0" borderId="0" xfId="0" applyNumberFormat="1"/>
    <xf numFmtId="44" fontId="0" fillId="0" borderId="0" xfId="0" applyNumberFormat="1"/>
    <xf numFmtId="10" fontId="0" fillId="0" borderId="0" xfId="0" applyNumberFormat="1"/>
    <xf numFmtId="44" fontId="0" fillId="0" borderId="0" xfId="1" applyFo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4" fontId="3" fillId="5" borderId="6" xfId="0" applyNumberFormat="1" applyFont="1" applyFill="1" applyBorder="1"/>
    <xf numFmtId="0" fontId="5" fillId="6" borderId="6" xfId="0" applyFont="1" applyFill="1" applyBorder="1"/>
    <xf numFmtId="0" fontId="5" fillId="6" borderId="6" xfId="0" applyFont="1" applyFill="1" applyBorder="1" applyAlignment="1">
      <alignment horizontal="center"/>
    </xf>
    <xf numFmtId="0" fontId="3" fillId="8" borderId="6" xfId="0" applyFont="1" applyFill="1" applyBorder="1"/>
    <xf numFmtId="0" fontId="3" fillId="9" borderId="6" xfId="0" applyFont="1" applyFill="1" applyBorder="1"/>
    <xf numFmtId="0" fontId="3" fillId="10" borderId="7" xfId="0" applyFont="1" applyFill="1" applyBorder="1" applyAlignment="1">
      <alignment horizontal="center" vertical="center"/>
    </xf>
    <xf numFmtId="0" fontId="0" fillId="0" borderId="4" xfId="0" applyBorder="1"/>
    <xf numFmtId="44" fontId="0" fillId="5" borderId="0" xfId="0" applyNumberFormat="1" applyFill="1"/>
    <xf numFmtId="164" fontId="0" fillId="7" borderId="0" xfId="0" applyNumberFormat="1" applyFill="1"/>
    <xf numFmtId="44" fontId="0" fillId="10" borderId="8" xfId="0" applyNumberFormat="1" applyFill="1" applyBorder="1"/>
    <xf numFmtId="0" fontId="0" fillId="0" borderId="8" xfId="0" applyBorder="1"/>
    <xf numFmtId="1" fontId="0" fillId="0" borderId="0" xfId="0" applyNumberFormat="1"/>
    <xf numFmtId="44" fontId="0" fillId="0" borderId="8" xfId="0" applyNumberFormat="1" applyBorder="1"/>
    <xf numFmtId="0" fontId="0" fillId="0" borderId="9" xfId="0" applyBorder="1"/>
    <xf numFmtId="44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44" fontId="0" fillId="0" borderId="10" xfId="0" applyNumberFormat="1" applyBorder="1"/>
    <xf numFmtId="0" fontId="0" fillId="10" borderId="0" xfId="0" applyFill="1"/>
    <xf numFmtId="0" fontId="0" fillId="12" borderId="0" xfId="0" applyFill="1"/>
    <xf numFmtId="0" fontId="0" fillId="12" borderId="11" xfId="0" applyFill="1" applyBorder="1"/>
    <xf numFmtId="0" fontId="3" fillId="11" borderId="12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12" borderId="12" xfId="0" applyFill="1" applyBorder="1"/>
    <xf numFmtId="2" fontId="0" fillId="10" borderId="0" xfId="0" applyNumberFormat="1" applyFill="1"/>
    <xf numFmtId="0" fontId="7" fillId="0" borderId="0" xfId="0" applyFont="1"/>
    <xf numFmtId="9" fontId="0" fillId="0" borderId="0" xfId="0" applyNumberForma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6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Cards'!$G$5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Cards'!$G$6:$G$10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191.25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204-A3D9-881DB6C4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0744"/>
        <c:axId val="635513528"/>
      </c:barChart>
      <c:catAx>
        <c:axId val="63552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13528"/>
        <c:crosses val="autoZero"/>
        <c:auto val="1"/>
        <c:lblAlgn val="ctr"/>
        <c:lblOffset val="100"/>
        <c:noMultiLvlLbl val="0"/>
      </c:catAx>
      <c:valAx>
        <c:axId val="6355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Cards'!$B$5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Cards'!$B$6:$B$10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459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A-4857-812E-63D22FE5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496976"/>
        <c:axId val="778497960"/>
      </c:barChart>
      <c:lineChart>
        <c:grouping val="standard"/>
        <c:varyColors val="0"/>
        <c:ser>
          <c:idx val="1"/>
          <c:order val="1"/>
          <c:tx>
            <c:strRef>
              <c:f>'Credit Cards'!$G$5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Cards'!$G$6:$G$10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191.25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DA-4857-812E-63D22FE5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96976"/>
        <c:axId val="778497960"/>
      </c:lineChart>
      <c:catAx>
        <c:axId val="7784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7960"/>
        <c:crosses val="autoZero"/>
        <c:auto val="1"/>
        <c:lblAlgn val="ctr"/>
        <c:lblOffset val="100"/>
        <c:noMultiLvlLbl val="0"/>
      </c:catAx>
      <c:valAx>
        <c:axId val="7784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76200</xdr:rowOff>
    </xdr:from>
    <xdr:to>
      <xdr:col>6</xdr:col>
      <xdr:colOff>704850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39B63-617A-1158-5B5A-26E63D27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8</xdr:row>
      <xdr:rowOff>57149</xdr:rowOff>
    </xdr:from>
    <xdr:to>
      <xdr:col>15</xdr:col>
      <xdr:colOff>152400</xdr:colOff>
      <xdr:row>28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20AD3-FE2C-F59C-3055-70DEDCCB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P19"/>
  <sheetViews>
    <sheetView topLeftCell="B1" workbookViewId="0">
      <selection activeCell="H14" sqref="H14"/>
    </sheetView>
  </sheetViews>
  <sheetFormatPr defaultRowHeight="14.25" x14ac:dyDescent="0.45"/>
  <cols>
    <col min="1" max="1" width="15.1328125" bestFit="1" customWidth="1"/>
    <col min="2" max="2" width="11.796875" customWidth="1"/>
    <col min="3" max="3" width="13.33203125" style="21" customWidth="1"/>
    <col min="4" max="4" width="12.86328125" bestFit="1" customWidth="1"/>
    <col min="5" max="8" width="12.86328125" customWidth="1"/>
    <col min="9" max="9" width="10.9296875" customWidth="1"/>
    <col min="10" max="10" width="14.06640625" bestFit="1" customWidth="1"/>
    <col min="11" max="16" width="14.06640625" customWidth="1"/>
  </cols>
  <sheetData>
    <row r="1" spans="1:16" ht="14.25" customHeight="1" x14ac:dyDescent="0.45">
      <c r="A1" t="s">
        <v>0</v>
      </c>
      <c r="C1" s="21" t="s">
        <v>195</v>
      </c>
      <c r="D1" s="20">
        <v>44669</v>
      </c>
      <c r="E1" s="20"/>
      <c r="F1" s="20"/>
      <c r="G1" s="20"/>
      <c r="H1" s="20"/>
    </row>
    <row r="3" spans="1:16" x14ac:dyDescent="0.45">
      <c r="A3" s="24" t="s">
        <v>14</v>
      </c>
      <c r="B3" s="25" t="s">
        <v>1</v>
      </c>
      <c r="C3" s="26" t="s">
        <v>26</v>
      </c>
      <c r="D3" s="27" t="s">
        <v>27</v>
      </c>
      <c r="E3" s="27" t="s">
        <v>27</v>
      </c>
      <c r="F3" s="27" t="s">
        <v>27</v>
      </c>
      <c r="G3" s="27" t="s">
        <v>27</v>
      </c>
      <c r="H3" s="27" t="s">
        <v>27</v>
      </c>
      <c r="I3" s="28" t="s">
        <v>2</v>
      </c>
      <c r="J3" s="29" t="s">
        <v>196</v>
      </c>
      <c r="K3" s="29" t="s">
        <v>196</v>
      </c>
      <c r="L3" s="29" t="s">
        <v>196</v>
      </c>
      <c r="M3" s="29" t="s">
        <v>196</v>
      </c>
      <c r="N3" s="29" t="s">
        <v>196</v>
      </c>
      <c r="O3" s="30" t="s">
        <v>197</v>
      </c>
      <c r="P3" s="31" t="s">
        <v>121</v>
      </c>
    </row>
    <row r="4" spans="1:16" x14ac:dyDescent="0.45">
      <c r="A4" s="32" t="s">
        <v>3</v>
      </c>
      <c r="B4" t="s">
        <v>15</v>
      </c>
      <c r="C4" s="21">
        <v>10</v>
      </c>
      <c r="D4">
        <v>40</v>
      </c>
      <c r="E4">
        <v>40</v>
      </c>
      <c r="F4">
        <v>45</v>
      </c>
      <c r="G4">
        <v>44</v>
      </c>
      <c r="H4">
        <v>29</v>
      </c>
      <c r="I4" s="33">
        <f>C4*(D4+E4+F4+G4+H4)</f>
        <v>1980</v>
      </c>
      <c r="J4">
        <f>IF(D4&gt;40,D4-40,0)</f>
        <v>0</v>
      </c>
      <c r="K4">
        <f t="shared" ref="K4:N12" si="0">IF(E4&gt;40,E4-40,0)</f>
        <v>0</v>
      </c>
      <c r="L4">
        <f t="shared" si="0"/>
        <v>5</v>
      </c>
      <c r="M4">
        <f t="shared" si="0"/>
        <v>4</v>
      </c>
      <c r="N4">
        <f t="shared" si="0"/>
        <v>0</v>
      </c>
      <c r="O4" s="34">
        <f>0.5*(J4+K4+L4+M4+N4)*$C4</f>
        <v>45</v>
      </c>
      <c r="P4" s="35">
        <f>I4+O4</f>
        <v>2025</v>
      </c>
    </row>
    <row r="5" spans="1:16" x14ac:dyDescent="0.45">
      <c r="A5" s="32" t="s">
        <v>4</v>
      </c>
      <c r="B5" t="s">
        <v>16</v>
      </c>
      <c r="C5" s="21">
        <v>15</v>
      </c>
      <c r="D5">
        <v>35</v>
      </c>
      <c r="E5">
        <v>34</v>
      </c>
      <c r="F5">
        <v>45</v>
      </c>
      <c r="G5">
        <v>34</v>
      </c>
      <c r="H5">
        <v>29</v>
      </c>
      <c r="I5" s="33">
        <f t="shared" ref="I5:I14" si="1">C5*(D5+E5+F5+G5+H5)</f>
        <v>2655</v>
      </c>
      <c r="J5">
        <f t="shared" ref="J5:J14" si="2">IF(D5&gt;40,D5-40,0)</f>
        <v>0</v>
      </c>
      <c r="K5">
        <f t="shared" si="0"/>
        <v>0</v>
      </c>
      <c r="L5">
        <f t="shared" si="0"/>
        <v>5</v>
      </c>
      <c r="M5">
        <f t="shared" si="0"/>
        <v>0</v>
      </c>
      <c r="N5">
        <f t="shared" si="0"/>
        <v>0</v>
      </c>
      <c r="O5" s="34">
        <f t="shared" ref="O5:O14" si="3">0.5*(J5+K5+L5+M5+N5)*$C5</f>
        <v>37.5</v>
      </c>
      <c r="P5" s="35">
        <f t="shared" ref="P5:P14" si="4">I5+O5</f>
        <v>2692.5</v>
      </c>
    </row>
    <row r="6" spans="1:16" x14ac:dyDescent="0.45">
      <c r="A6" s="32" t="s">
        <v>5</v>
      </c>
      <c r="B6" t="s">
        <v>17</v>
      </c>
      <c r="C6" s="21">
        <v>3.5</v>
      </c>
      <c r="D6">
        <v>30</v>
      </c>
      <c r="E6">
        <v>34</v>
      </c>
      <c r="F6">
        <v>34</v>
      </c>
      <c r="G6">
        <v>35</v>
      </c>
      <c r="H6">
        <v>28</v>
      </c>
      <c r="I6" s="33">
        <f t="shared" si="1"/>
        <v>563.5</v>
      </c>
      <c r="J6">
        <f t="shared" si="2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 s="34">
        <f t="shared" si="3"/>
        <v>0</v>
      </c>
      <c r="P6" s="35">
        <f t="shared" si="4"/>
        <v>563.5</v>
      </c>
    </row>
    <row r="7" spans="1:16" x14ac:dyDescent="0.45">
      <c r="A7" s="32" t="s">
        <v>6</v>
      </c>
      <c r="B7" t="s">
        <v>18</v>
      </c>
      <c r="C7" s="21">
        <v>20.100000000000001</v>
      </c>
      <c r="D7">
        <v>50</v>
      </c>
      <c r="E7">
        <v>45</v>
      </c>
      <c r="F7">
        <v>35</v>
      </c>
      <c r="G7">
        <v>46</v>
      </c>
      <c r="H7">
        <v>49</v>
      </c>
      <c r="I7" s="33">
        <f t="shared" si="1"/>
        <v>4522.5</v>
      </c>
      <c r="J7">
        <f t="shared" si="2"/>
        <v>10</v>
      </c>
      <c r="K7">
        <f t="shared" si="0"/>
        <v>5</v>
      </c>
      <c r="L7">
        <f t="shared" si="0"/>
        <v>0</v>
      </c>
      <c r="M7">
        <f t="shared" si="0"/>
        <v>6</v>
      </c>
      <c r="N7">
        <f t="shared" si="0"/>
        <v>9</v>
      </c>
      <c r="O7" s="34">
        <f t="shared" si="3"/>
        <v>301.5</v>
      </c>
      <c r="P7" s="35">
        <f t="shared" si="4"/>
        <v>4824</v>
      </c>
    </row>
    <row r="8" spans="1:16" x14ac:dyDescent="0.45">
      <c r="A8" s="32" t="s">
        <v>7</v>
      </c>
      <c r="B8" t="s">
        <v>19</v>
      </c>
      <c r="C8" s="21">
        <v>5.75</v>
      </c>
      <c r="D8">
        <v>55</v>
      </c>
      <c r="E8">
        <v>65</v>
      </c>
      <c r="F8">
        <v>44</v>
      </c>
      <c r="G8">
        <v>55</v>
      </c>
      <c r="H8">
        <v>34</v>
      </c>
      <c r="I8" s="33">
        <f t="shared" si="1"/>
        <v>1454.75</v>
      </c>
      <c r="J8">
        <f t="shared" si="2"/>
        <v>15</v>
      </c>
      <c r="K8">
        <f t="shared" si="0"/>
        <v>25</v>
      </c>
      <c r="L8">
        <f t="shared" si="0"/>
        <v>4</v>
      </c>
      <c r="M8">
        <f t="shared" si="0"/>
        <v>15</v>
      </c>
      <c r="N8">
        <f t="shared" si="0"/>
        <v>0</v>
      </c>
      <c r="O8" s="34">
        <f t="shared" si="3"/>
        <v>169.625</v>
      </c>
      <c r="P8" s="35">
        <f t="shared" si="4"/>
        <v>1624.375</v>
      </c>
    </row>
    <row r="9" spans="1:16" x14ac:dyDescent="0.45">
      <c r="A9" s="32" t="s">
        <v>8</v>
      </c>
      <c r="B9" t="s">
        <v>20</v>
      </c>
      <c r="C9" s="21">
        <v>12</v>
      </c>
      <c r="D9">
        <v>45</v>
      </c>
      <c r="E9">
        <v>43</v>
      </c>
      <c r="F9">
        <v>35</v>
      </c>
      <c r="G9">
        <v>40</v>
      </c>
      <c r="H9">
        <v>32</v>
      </c>
      <c r="I9" s="33">
        <f t="shared" si="1"/>
        <v>2340</v>
      </c>
      <c r="J9">
        <f t="shared" si="2"/>
        <v>5</v>
      </c>
      <c r="K9">
        <f t="shared" si="0"/>
        <v>3</v>
      </c>
      <c r="L9">
        <f t="shared" si="0"/>
        <v>0</v>
      </c>
      <c r="M9">
        <f t="shared" si="0"/>
        <v>0</v>
      </c>
      <c r="N9">
        <f t="shared" si="0"/>
        <v>0</v>
      </c>
      <c r="O9" s="34">
        <f t="shared" si="3"/>
        <v>48</v>
      </c>
      <c r="P9" s="35">
        <f t="shared" si="4"/>
        <v>2388</v>
      </c>
    </row>
    <row r="10" spans="1:16" x14ac:dyDescent="0.45">
      <c r="A10" s="32" t="s">
        <v>9</v>
      </c>
      <c r="B10" t="s">
        <v>21</v>
      </c>
      <c r="C10" s="21">
        <v>6.55</v>
      </c>
      <c r="D10">
        <v>25</v>
      </c>
      <c r="E10">
        <v>34</v>
      </c>
      <c r="F10">
        <v>45</v>
      </c>
      <c r="G10">
        <v>34</v>
      </c>
      <c r="H10">
        <v>39</v>
      </c>
      <c r="I10" s="33">
        <f t="shared" si="1"/>
        <v>1159.3499999999999</v>
      </c>
      <c r="J10">
        <f t="shared" si="2"/>
        <v>0</v>
      </c>
      <c r="K10">
        <f t="shared" si="0"/>
        <v>0</v>
      </c>
      <c r="L10">
        <f t="shared" si="0"/>
        <v>5</v>
      </c>
      <c r="M10">
        <f t="shared" si="0"/>
        <v>0</v>
      </c>
      <c r="N10">
        <f t="shared" si="0"/>
        <v>0</v>
      </c>
      <c r="O10" s="34">
        <f t="shared" si="3"/>
        <v>16.375</v>
      </c>
      <c r="P10" s="35">
        <f t="shared" si="4"/>
        <v>1175.7249999999999</v>
      </c>
    </row>
    <row r="11" spans="1:16" x14ac:dyDescent="0.45">
      <c r="A11" s="32" t="s">
        <v>10</v>
      </c>
      <c r="B11" t="s">
        <v>22</v>
      </c>
      <c r="C11" s="21">
        <v>30</v>
      </c>
      <c r="D11">
        <v>29</v>
      </c>
      <c r="E11">
        <v>34</v>
      </c>
      <c r="F11">
        <v>40</v>
      </c>
      <c r="G11">
        <v>30</v>
      </c>
      <c r="H11">
        <v>49</v>
      </c>
      <c r="I11" s="33">
        <f t="shared" si="1"/>
        <v>5460</v>
      </c>
      <c r="J11">
        <f t="shared" si="2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9</v>
      </c>
      <c r="O11" s="34">
        <f t="shared" si="3"/>
        <v>135</v>
      </c>
      <c r="P11" s="35">
        <f t="shared" si="4"/>
        <v>5595</v>
      </c>
    </row>
    <row r="12" spans="1:16" x14ac:dyDescent="0.45">
      <c r="A12" s="32" t="s">
        <v>11</v>
      </c>
      <c r="B12" t="s">
        <v>23</v>
      </c>
      <c r="C12" s="21">
        <v>75</v>
      </c>
      <c r="D12">
        <v>32</v>
      </c>
      <c r="E12">
        <v>34</v>
      </c>
      <c r="F12">
        <v>34</v>
      </c>
      <c r="G12">
        <v>30</v>
      </c>
      <c r="H12">
        <v>23</v>
      </c>
      <c r="I12" s="33">
        <f t="shared" si="1"/>
        <v>11475</v>
      </c>
      <c r="J12">
        <f t="shared" si="2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 s="34">
        <f t="shared" si="3"/>
        <v>0</v>
      </c>
      <c r="P12" s="35">
        <f t="shared" si="4"/>
        <v>11475</v>
      </c>
    </row>
    <row r="13" spans="1:16" x14ac:dyDescent="0.45">
      <c r="A13" s="32" t="s">
        <v>12</v>
      </c>
      <c r="B13" t="s">
        <v>24</v>
      </c>
      <c r="C13" s="21">
        <v>40</v>
      </c>
      <c r="D13">
        <v>44</v>
      </c>
      <c r="E13">
        <v>34</v>
      </c>
      <c r="F13">
        <v>36</v>
      </c>
      <c r="G13">
        <v>38</v>
      </c>
      <c r="H13">
        <v>49</v>
      </c>
      <c r="I13" s="33">
        <f t="shared" si="1"/>
        <v>8040</v>
      </c>
      <c r="J13">
        <f t="shared" si="2"/>
        <v>4</v>
      </c>
      <c r="K13">
        <v>0</v>
      </c>
      <c r="L13">
        <v>0</v>
      </c>
      <c r="M13">
        <v>5</v>
      </c>
      <c r="N13">
        <v>8</v>
      </c>
      <c r="O13" s="34">
        <f t="shared" si="3"/>
        <v>340</v>
      </c>
      <c r="P13" s="35">
        <f t="shared" si="4"/>
        <v>8380</v>
      </c>
    </row>
    <row r="14" spans="1:16" x14ac:dyDescent="0.45">
      <c r="A14" s="32" t="s">
        <v>13</v>
      </c>
      <c r="B14" t="s">
        <v>25</v>
      </c>
      <c r="C14" s="21">
        <v>25</v>
      </c>
      <c r="D14">
        <v>22</v>
      </c>
      <c r="E14">
        <v>34</v>
      </c>
      <c r="F14">
        <v>38</v>
      </c>
      <c r="G14">
        <v>28</v>
      </c>
      <c r="H14">
        <v>24</v>
      </c>
      <c r="I14" s="33">
        <f t="shared" si="1"/>
        <v>3650</v>
      </c>
      <c r="J14">
        <f t="shared" si="2"/>
        <v>0</v>
      </c>
      <c r="K14">
        <f t="shared" ref="K14" si="5">IF(E14&gt;40,E14-40,0)</f>
        <v>0</v>
      </c>
      <c r="L14">
        <f t="shared" ref="L14" si="6">IF(F14&gt;40,F14-40,0)</f>
        <v>0</v>
      </c>
      <c r="M14">
        <f t="shared" ref="M14" si="7">IF(G14&gt;40,G14-40,0)</f>
        <v>0</v>
      </c>
      <c r="N14">
        <f t="shared" ref="N14" si="8">IF(H14&gt;40,H14-40,0)</f>
        <v>0</v>
      </c>
      <c r="O14" s="34">
        <f t="shared" si="3"/>
        <v>0</v>
      </c>
      <c r="P14" s="35">
        <f t="shared" si="4"/>
        <v>3650</v>
      </c>
    </row>
    <row r="15" spans="1:16" x14ac:dyDescent="0.45">
      <c r="A15" s="32"/>
      <c r="P15" s="36"/>
    </row>
    <row r="16" spans="1:16" x14ac:dyDescent="0.45">
      <c r="A16" s="32" t="s">
        <v>28</v>
      </c>
      <c r="B16" s="21"/>
      <c r="C16" s="21">
        <f>MAX(C4:C14)</f>
        <v>75</v>
      </c>
      <c r="D16" s="37">
        <f t="shared" ref="D16:I16" si="9">MAX(D4:D14)</f>
        <v>55</v>
      </c>
      <c r="E16" s="37">
        <f t="shared" si="9"/>
        <v>65</v>
      </c>
      <c r="F16" s="37">
        <f t="shared" si="9"/>
        <v>45</v>
      </c>
      <c r="G16" s="37">
        <f t="shared" si="9"/>
        <v>55</v>
      </c>
      <c r="H16" s="37">
        <f t="shared" si="9"/>
        <v>49</v>
      </c>
      <c r="I16" s="21">
        <f t="shared" si="9"/>
        <v>11475</v>
      </c>
      <c r="O16" s="21"/>
      <c r="P16" s="38"/>
    </row>
    <row r="17" spans="1:16" x14ac:dyDescent="0.45">
      <c r="A17" s="32" t="s">
        <v>29</v>
      </c>
      <c r="B17" s="21"/>
      <c r="C17" s="21">
        <f>MIN(C4:C14)</f>
        <v>3.5</v>
      </c>
      <c r="D17" s="37">
        <f t="shared" ref="D17:I17" si="10">MIN(D4:D14)</f>
        <v>22</v>
      </c>
      <c r="E17" s="37">
        <f t="shared" si="10"/>
        <v>34</v>
      </c>
      <c r="F17" s="37">
        <f t="shared" si="10"/>
        <v>34</v>
      </c>
      <c r="G17" s="37">
        <f t="shared" si="10"/>
        <v>28</v>
      </c>
      <c r="H17" s="37">
        <f t="shared" si="10"/>
        <v>23</v>
      </c>
      <c r="I17" s="21">
        <f t="shared" si="10"/>
        <v>563.5</v>
      </c>
      <c r="O17" s="21"/>
      <c r="P17" s="38"/>
    </row>
    <row r="18" spans="1:16" x14ac:dyDescent="0.45">
      <c r="A18" s="32" t="s">
        <v>30</v>
      </c>
      <c r="B18" s="21"/>
      <c r="C18" s="21">
        <f>AVERAGE(C4:C14)</f>
        <v>22.081818181818178</v>
      </c>
      <c r="D18" s="37">
        <f t="shared" ref="D18:I18" si="11">AVERAGE(D4:D14)</f>
        <v>37</v>
      </c>
      <c r="E18" s="37">
        <f t="shared" si="11"/>
        <v>39.18181818181818</v>
      </c>
      <c r="F18" s="37">
        <f t="shared" si="11"/>
        <v>39.18181818181818</v>
      </c>
      <c r="G18" s="37">
        <f t="shared" si="11"/>
        <v>37.636363636363633</v>
      </c>
      <c r="H18" s="37">
        <f t="shared" si="11"/>
        <v>35</v>
      </c>
      <c r="I18" s="21">
        <f t="shared" si="11"/>
        <v>3936.3727272727269</v>
      </c>
      <c r="O18" s="21"/>
      <c r="P18" s="38"/>
    </row>
    <row r="19" spans="1:16" x14ac:dyDescent="0.45">
      <c r="A19" s="39" t="s">
        <v>31</v>
      </c>
      <c r="B19" s="40"/>
      <c r="C19" s="40">
        <f>SUM(C4:C14)</f>
        <v>242.89999999999998</v>
      </c>
      <c r="D19" s="41">
        <f t="shared" ref="D19:I19" si="12">SUM(D4:D14)</f>
        <v>407</v>
      </c>
      <c r="E19" s="41">
        <f t="shared" si="12"/>
        <v>431</v>
      </c>
      <c r="F19" s="41">
        <f t="shared" si="12"/>
        <v>431</v>
      </c>
      <c r="G19" s="41">
        <f t="shared" si="12"/>
        <v>414</v>
      </c>
      <c r="H19" s="41">
        <f t="shared" si="12"/>
        <v>385</v>
      </c>
      <c r="I19" s="40">
        <f t="shared" si="12"/>
        <v>43300.1</v>
      </c>
      <c r="J19" s="42"/>
      <c r="K19" s="42"/>
      <c r="L19" s="42"/>
      <c r="M19" s="42"/>
      <c r="N19" s="42"/>
      <c r="O19" s="40"/>
      <c r="P19" s="4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O10" sqref="O10"/>
    </sheetView>
  </sheetViews>
  <sheetFormatPr defaultRowHeight="14.25" x14ac:dyDescent="0.45"/>
  <cols>
    <col min="2" max="2" width="10.86328125" bestFit="1" customWidth="1"/>
    <col min="3" max="3" width="12.46484375" bestFit="1" customWidth="1"/>
    <col min="4" max="4" width="9.6640625" bestFit="1" customWidth="1"/>
    <col min="5" max="5" width="12.33203125" bestFit="1" customWidth="1"/>
    <col min="6" max="6" width="14.46484375" bestFit="1" customWidth="1"/>
    <col min="7" max="7" width="16.86328125" bestFit="1" customWidth="1"/>
  </cols>
  <sheetData>
    <row r="2" spans="1:7" x14ac:dyDescent="0.45">
      <c r="B2" t="s">
        <v>36</v>
      </c>
      <c r="C2" t="s">
        <v>37</v>
      </c>
      <c r="D2" t="s">
        <v>194</v>
      </c>
      <c r="E2" t="s">
        <v>38</v>
      </c>
      <c r="F2" t="s">
        <v>193</v>
      </c>
      <c r="G2" t="s">
        <v>39</v>
      </c>
    </row>
    <row r="3" spans="1:7" x14ac:dyDescent="0.45">
      <c r="A3" t="s">
        <v>32</v>
      </c>
      <c r="B3" s="23">
        <v>5050</v>
      </c>
      <c r="C3" s="22">
        <v>6.0999999999999999E-2</v>
      </c>
      <c r="D3">
        <v>18</v>
      </c>
      <c r="E3" s="21">
        <f>B3*C3</f>
        <v>308.05</v>
      </c>
      <c r="F3" s="1">
        <f>B3+E3</f>
        <v>5358.05</v>
      </c>
      <c r="G3" s="1">
        <f>F3/D3</f>
        <v>297.66944444444448</v>
      </c>
    </row>
    <row r="4" spans="1:7" x14ac:dyDescent="0.45">
      <c r="A4" t="s">
        <v>33</v>
      </c>
      <c r="B4" s="23">
        <v>28900</v>
      </c>
      <c r="C4" s="22">
        <v>5.3999999999999999E-2</v>
      </c>
      <c r="D4">
        <v>54</v>
      </c>
      <c r="E4" s="21">
        <f t="shared" ref="E4:E6" si="0">B4*C4</f>
        <v>1560.6</v>
      </c>
      <c r="F4" s="1">
        <f t="shared" ref="F4:F6" si="1">B4+E4</f>
        <v>30460.6</v>
      </c>
      <c r="G4" s="1">
        <f t="shared" ref="G4:G6" si="2">F4/D4</f>
        <v>564.0851851851852</v>
      </c>
    </row>
    <row r="5" spans="1:7" x14ac:dyDescent="0.45">
      <c r="A5" t="s">
        <v>34</v>
      </c>
      <c r="B5" s="23">
        <v>29900</v>
      </c>
      <c r="C5" s="22">
        <v>3.44E-2</v>
      </c>
      <c r="D5">
        <v>36</v>
      </c>
      <c r="E5" s="21">
        <f t="shared" si="0"/>
        <v>1028.56</v>
      </c>
      <c r="F5" s="1">
        <f t="shared" si="1"/>
        <v>30928.560000000001</v>
      </c>
      <c r="G5" s="1">
        <f t="shared" si="2"/>
        <v>859.12666666666667</v>
      </c>
    </row>
    <row r="6" spans="1:7" x14ac:dyDescent="0.45">
      <c r="A6" t="s">
        <v>35</v>
      </c>
      <c r="B6" s="23">
        <v>23444</v>
      </c>
      <c r="C6" s="22">
        <v>4.3299999999999998E-2</v>
      </c>
      <c r="D6">
        <v>48</v>
      </c>
      <c r="E6" s="21">
        <f t="shared" si="0"/>
        <v>1015.1251999999999</v>
      </c>
      <c r="F6" s="1">
        <f t="shared" si="1"/>
        <v>24459.125199999999</v>
      </c>
      <c r="G6" s="1">
        <f t="shared" si="2"/>
        <v>509.56510833333328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328125" defaultRowHeight="15.75" x14ac:dyDescent="0.45"/>
  <cols>
    <col min="1" max="1" width="20.86328125" style="2" bestFit="1" customWidth="1"/>
    <col min="2" max="2" width="19.46484375" style="2" bestFit="1" customWidth="1"/>
    <col min="3" max="3" width="13.1328125" style="2" bestFit="1" customWidth="1"/>
    <col min="4" max="4" width="48.6640625" style="2" bestFit="1" customWidth="1"/>
    <col min="5" max="5" width="19.46484375" style="2" bestFit="1" customWidth="1"/>
    <col min="6" max="6" width="20.86328125" style="2" bestFit="1" customWidth="1"/>
    <col min="7" max="7" width="31.6640625" style="2" customWidth="1"/>
    <col min="8" max="8" width="21.86328125" style="2" bestFit="1" customWidth="1"/>
    <col min="9" max="9" width="45.33203125" style="2" bestFit="1" customWidth="1"/>
    <col min="10" max="10" width="10.46484375" style="2" bestFit="1" customWidth="1"/>
    <col min="11" max="11" width="11.1328125" style="2" bestFit="1" customWidth="1"/>
    <col min="12" max="13" width="11.53125" style="2" bestFit="1" customWidth="1"/>
    <col min="14" max="14" width="11.33203125" style="2" bestFit="1" customWidth="1"/>
    <col min="15" max="16384" width="9.1328125" style="2"/>
  </cols>
  <sheetData>
    <row r="1" spans="1:9" x14ac:dyDescent="0.45">
      <c r="A1" s="56" t="s">
        <v>61</v>
      </c>
      <c r="B1" s="56"/>
      <c r="C1" s="56"/>
      <c r="D1" s="56"/>
      <c r="F1" s="56" t="s">
        <v>62</v>
      </c>
      <c r="G1" s="56"/>
      <c r="H1" s="56"/>
      <c r="I1" s="56"/>
    </row>
    <row r="2" spans="1:9" x14ac:dyDescent="0.45">
      <c r="A2" s="3" t="s">
        <v>45</v>
      </c>
      <c r="B2" s="3" t="s">
        <v>41</v>
      </c>
      <c r="C2" s="3" t="s">
        <v>42</v>
      </c>
      <c r="D2" s="3" t="s">
        <v>43</v>
      </c>
      <c r="F2" s="3" t="s">
        <v>45</v>
      </c>
      <c r="G2" s="3" t="s">
        <v>41</v>
      </c>
      <c r="H2" s="3" t="s">
        <v>42</v>
      </c>
      <c r="I2" s="3" t="s">
        <v>43</v>
      </c>
    </row>
    <row r="3" spans="1:9" x14ac:dyDescent="0.45">
      <c r="A3" s="3" t="s">
        <v>46</v>
      </c>
      <c r="B3" s="3" t="s">
        <v>47</v>
      </c>
      <c r="C3" s="3">
        <v>45</v>
      </c>
      <c r="D3" s="3"/>
      <c r="F3" s="3" t="s">
        <v>46</v>
      </c>
      <c r="G3" s="3" t="s">
        <v>47</v>
      </c>
      <c r="H3" s="3">
        <v>45</v>
      </c>
      <c r="I3" s="3"/>
    </row>
    <row r="4" spans="1:9" x14ac:dyDescent="0.45">
      <c r="A4" s="3" t="s">
        <v>48</v>
      </c>
      <c r="B4" s="3" t="s">
        <v>47</v>
      </c>
      <c r="C4" s="3">
        <v>60</v>
      </c>
      <c r="D4" s="3"/>
      <c r="F4" s="3" t="s">
        <v>48</v>
      </c>
      <c r="G4" s="3" t="s">
        <v>47</v>
      </c>
      <c r="H4" s="3">
        <v>60</v>
      </c>
      <c r="I4" s="3"/>
    </row>
    <row r="5" spans="1:9" x14ac:dyDescent="0.45">
      <c r="A5" s="3" t="s">
        <v>49</v>
      </c>
      <c r="B5" s="3" t="s">
        <v>47</v>
      </c>
      <c r="C5" s="3">
        <v>80</v>
      </c>
      <c r="D5" s="3"/>
      <c r="F5" s="3" t="s">
        <v>49</v>
      </c>
      <c r="G5" s="3" t="s">
        <v>47</v>
      </c>
      <c r="H5" s="3">
        <v>80</v>
      </c>
      <c r="I5" s="3"/>
    </row>
    <row r="6" spans="1:9" x14ac:dyDescent="0.45">
      <c r="A6" s="3" t="s">
        <v>50</v>
      </c>
      <c r="B6" s="3" t="s">
        <v>51</v>
      </c>
      <c r="C6" s="3">
        <v>65</v>
      </c>
      <c r="D6" s="3"/>
      <c r="F6" s="3" t="s">
        <v>50</v>
      </c>
      <c r="G6" s="3" t="s">
        <v>51</v>
      </c>
      <c r="H6" s="3">
        <v>65</v>
      </c>
      <c r="I6" s="3"/>
    </row>
    <row r="7" spans="1:9" x14ac:dyDescent="0.45">
      <c r="A7" s="3" t="s">
        <v>52</v>
      </c>
      <c r="B7" s="3" t="s">
        <v>51</v>
      </c>
      <c r="C7" s="3">
        <v>80</v>
      </c>
      <c r="D7" s="3"/>
      <c r="F7" s="3" t="s">
        <v>52</v>
      </c>
      <c r="G7" s="3" t="s">
        <v>51</v>
      </c>
      <c r="H7" s="3">
        <v>80</v>
      </c>
      <c r="I7" s="3"/>
    </row>
    <row r="8" spans="1:9" x14ac:dyDescent="0.45">
      <c r="A8" s="3" t="s">
        <v>53</v>
      </c>
      <c r="B8" s="3" t="s">
        <v>51</v>
      </c>
      <c r="C8" s="3">
        <v>100</v>
      </c>
      <c r="D8" s="3"/>
      <c r="F8" s="3" t="s">
        <v>53</v>
      </c>
      <c r="G8" s="3" t="s">
        <v>51</v>
      </c>
      <c r="H8" s="3">
        <v>100</v>
      </c>
      <c r="I8" s="3"/>
    </row>
    <row r="9" spans="1:9" x14ac:dyDescent="0.45">
      <c r="A9" s="3" t="s">
        <v>54</v>
      </c>
      <c r="B9" s="3" t="s">
        <v>55</v>
      </c>
      <c r="C9" s="3">
        <v>43</v>
      </c>
      <c r="D9" s="3"/>
      <c r="F9" s="3" t="s">
        <v>54</v>
      </c>
      <c r="G9" s="3" t="s">
        <v>55</v>
      </c>
      <c r="H9" s="3">
        <v>43</v>
      </c>
      <c r="I9" s="3"/>
    </row>
    <row r="10" spans="1:9" x14ac:dyDescent="0.45">
      <c r="A10" s="3" t="s">
        <v>56</v>
      </c>
      <c r="B10" s="3" t="s">
        <v>55</v>
      </c>
      <c r="C10" s="3">
        <v>58</v>
      </c>
      <c r="D10" s="3"/>
      <c r="F10" s="3" t="s">
        <v>56</v>
      </c>
      <c r="G10" s="3" t="s">
        <v>55</v>
      </c>
      <c r="H10" s="3">
        <v>58</v>
      </c>
      <c r="I10" s="3"/>
    </row>
    <row r="11" spans="1:9" x14ac:dyDescent="0.45">
      <c r="A11" s="3" t="s">
        <v>57</v>
      </c>
      <c r="B11" s="3" t="s">
        <v>55</v>
      </c>
      <c r="C11" s="3">
        <v>78</v>
      </c>
      <c r="D11" s="3"/>
      <c r="F11" s="3" t="s">
        <v>57</v>
      </c>
      <c r="G11" s="3" t="s">
        <v>55</v>
      </c>
      <c r="H11" s="3">
        <v>78</v>
      </c>
      <c r="I11" s="3"/>
    </row>
    <row r="12" spans="1:9" x14ac:dyDescent="0.45">
      <c r="A12" s="2" t="s">
        <v>58</v>
      </c>
    </row>
    <row r="13" spans="1:9" x14ac:dyDescent="0.45">
      <c r="A13" s="55" t="s">
        <v>80</v>
      </c>
      <c r="B13" s="55"/>
      <c r="C13" s="55"/>
      <c r="D13" s="55"/>
      <c r="E13" s="55"/>
    </row>
    <row r="14" spans="1:9" x14ac:dyDescent="0.45">
      <c r="A14" s="3" t="s">
        <v>45</v>
      </c>
      <c r="B14" s="3" t="s">
        <v>41</v>
      </c>
      <c r="C14" s="4" t="s">
        <v>42</v>
      </c>
      <c r="D14" s="5"/>
    </row>
    <row r="15" spans="1:9" x14ac:dyDescent="0.45">
      <c r="A15" s="3" t="s">
        <v>46</v>
      </c>
      <c r="B15" s="3" t="s">
        <v>47</v>
      </c>
      <c r="C15" s="4">
        <v>45</v>
      </c>
      <c r="D15" s="5"/>
    </row>
    <row r="16" spans="1:9" x14ac:dyDescent="0.45">
      <c r="A16" s="3" t="s">
        <v>48</v>
      </c>
      <c r="B16" s="3" t="s">
        <v>47</v>
      </c>
      <c r="C16" s="4">
        <v>60</v>
      </c>
      <c r="D16" s="6" t="s">
        <v>59</v>
      </c>
      <c r="E16" s="6" t="s">
        <v>60</v>
      </c>
    </row>
    <row r="17" spans="1:9" x14ac:dyDescent="0.45">
      <c r="A17" s="3" t="s">
        <v>49</v>
      </c>
      <c r="B17" s="3" t="s">
        <v>47</v>
      </c>
      <c r="C17" s="4">
        <v>80</v>
      </c>
      <c r="D17" s="7" t="s">
        <v>47</v>
      </c>
      <c r="E17" s="3"/>
    </row>
    <row r="18" spans="1:9" x14ac:dyDescent="0.45">
      <c r="A18" s="3" t="s">
        <v>50</v>
      </c>
      <c r="B18" s="3" t="s">
        <v>51</v>
      </c>
      <c r="C18" s="4">
        <v>65</v>
      </c>
      <c r="D18" s="7" t="s">
        <v>51</v>
      </c>
      <c r="E18" s="3"/>
    </row>
    <row r="19" spans="1:9" x14ac:dyDescent="0.45">
      <c r="A19" s="3" t="s">
        <v>52</v>
      </c>
      <c r="B19" s="3" t="s">
        <v>51</v>
      </c>
      <c r="C19" s="4">
        <v>80</v>
      </c>
      <c r="D19" s="7" t="s">
        <v>55</v>
      </c>
      <c r="E19" s="3"/>
    </row>
    <row r="20" spans="1:9" x14ac:dyDescent="0.45">
      <c r="A20" s="3" t="s">
        <v>53</v>
      </c>
      <c r="B20" s="3" t="s">
        <v>51</v>
      </c>
      <c r="C20" s="4">
        <v>100</v>
      </c>
      <c r="D20" s="5"/>
    </row>
    <row r="21" spans="1:9" x14ac:dyDescent="0.45">
      <c r="A21" s="3" t="s">
        <v>54</v>
      </c>
      <c r="B21" s="3" t="s">
        <v>55</v>
      </c>
      <c r="C21" s="4">
        <v>43</v>
      </c>
      <c r="D21" s="5"/>
    </row>
    <row r="22" spans="1:9" x14ac:dyDescent="0.45">
      <c r="A22" s="3" t="s">
        <v>56</v>
      </c>
      <c r="B22" s="3" t="s">
        <v>55</v>
      </c>
      <c r="C22" s="4">
        <v>58</v>
      </c>
      <c r="D22" s="5"/>
    </row>
    <row r="23" spans="1:9" x14ac:dyDescent="0.45">
      <c r="A23" s="3" t="s">
        <v>57</v>
      </c>
      <c r="B23" s="3" t="s">
        <v>55</v>
      </c>
      <c r="C23" s="4">
        <v>78</v>
      </c>
      <c r="D23" s="5"/>
    </row>
    <row r="25" spans="1:9" x14ac:dyDescent="0.45">
      <c r="A25" s="55" t="s">
        <v>79</v>
      </c>
      <c r="B25" s="55"/>
      <c r="C25" s="55"/>
      <c r="D25" s="55"/>
      <c r="E25" s="55"/>
      <c r="F25" s="55"/>
      <c r="G25" s="55"/>
      <c r="H25" s="55"/>
      <c r="I25" s="55"/>
    </row>
    <row r="26" spans="1:9" x14ac:dyDescent="0.45">
      <c r="A26" s="3" t="s">
        <v>45</v>
      </c>
      <c r="B26" s="3" t="s">
        <v>41</v>
      </c>
      <c r="C26" s="3" t="s">
        <v>63</v>
      </c>
      <c r="D26" s="3" t="s">
        <v>64</v>
      </c>
    </row>
    <row r="27" spans="1:9" x14ac:dyDescent="0.45">
      <c r="A27" s="3" t="s">
        <v>65</v>
      </c>
      <c r="B27" s="3" t="s">
        <v>47</v>
      </c>
      <c r="C27" s="3">
        <v>49</v>
      </c>
      <c r="D27" s="3">
        <v>1</v>
      </c>
      <c r="F27" s="8" t="s">
        <v>59</v>
      </c>
      <c r="G27" s="9" t="s">
        <v>66</v>
      </c>
      <c r="H27" s="9" t="s">
        <v>67</v>
      </c>
      <c r="I27" s="10"/>
    </row>
    <row r="28" spans="1:9" x14ac:dyDescent="0.45">
      <c r="A28" s="3" t="s">
        <v>68</v>
      </c>
      <c r="B28" s="3" t="s">
        <v>47</v>
      </c>
      <c r="C28" s="3">
        <v>63</v>
      </c>
      <c r="D28" s="3">
        <v>1</v>
      </c>
      <c r="F28" s="11" t="s">
        <v>47</v>
      </c>
      <c r="G28" s="12">
        <v>1</v>
      </c>
      <c r="I28" s="13"/>
    </row>
    <row r="29" spans="1:9" x14ac:dyDescent="0.45">
      <c r="A29" s="3" t="s">
        <v>69</v>
      </c>
      <c r="B29" s="3" t="s">
        <v>47</v>
      </c>
      <c r="C29" s="3">
        <v>83</v>
      </c>
      <c r="D29" s="3">
        <v>1</v>
      </c>
      <c r="F29" s="11" t="s">
        <v>51</v>
      </c>
      <c r="G29" s="12">
        <v>1</v>
      </c>
      <c r="I29" s="13"/>
    </row>
    <row r="30" spans="1:9" x14ac:dyDescent="0.45">
      <c r="A30" s="3" t="s">
        <v>70</v>
      </c>
      <c r="B30" s="3" t="s">
        <v>51</v>
      </c>
      <c r="C30" s="3">
        <v>43</v>
      </c>
      <c r="D30" s="3">
        <v>1</v>
      </c>
      <c r="F30" s="11" t="s">
        <v>47</v>
      </c>
      <c r="G30" s="12">
        <v>2</v>
      </c>
      <c r="I30" s="13"/>
    </row>
    <row r="31" spans="1:9" x14ac:dyDescent="0.45">
      <c r="A31" s="3" t="s">
        <v>71</v>
      </c>
      <c r="B31" s="3" t="s">
        <v>51</v>
      </c>
      <c r="C31" s="3">
        <v>58</v>
      </c>
      <c r="D31" s="3">
        <v>1</v>
      </c>
      <c r="F31" s="14" t="s">
        <v>51</v>
      </c>
      <c r="G31" s="15">
        <v>2</v>
      </c>
      <c r="H31" s="16"/>
      <c r="I31" s="17"/>
    </row>
    <row r="32" spans="1:9" x14ac:dyDescent="0.45">
      <c r="A32" s="3" t="s">
        <v>72</v>
      </c>
      <c r="B32" s="3" t="s">
        <v>51</v>
      </c>
      <c r="C32" s="3">
        <v>78</v>
      </c>
      <c r="D32" s="3">
        <v>1</v>
      </c>
    </row>
    <row r="33" spans="1:9" x14ac:dyDescent="0.45">
      <c r="A33" s="3" t="s">
        <v>73</v>
      </c>
      <c r="B33" s="3" t="s">
        <v>47</v>
      </c>
      <c r="C33" s="3">
        <v>65</v>
      </c>
      <c r="D33" s="3">
        <v>2</v>
      </c>
    </row>
    <row r="34" spans="1:9" x14ac:dyDescent="0.45">
      <c r="A34" s="3" t="s">
        <v>74</v>
      </c>
      <c r="B34" s="3" t="s">
        <v>47</v>
      </c>
      <c r="C34" s="3">
        <v>80</v>
      </c>
      <c r="D34" s="3">
        <v>2</v>
      </c>
    </row>
    <row r="35" spans="1:9" x14ac:dyDescent="0.45">
      <c r="A35" s="3" t="s">
        <v>75</v>
      </c>
      <c r="B35" s="3" t="s">
        <v>47</v>
      </c>
      <c r="C35" s="3">
        <v>100</v>
      </c>
      <c r="D35" s="3">
        <v>2</v>
      </c>
    </row>
    <row r="36" spans="1:9" x14ac:dyDescent="0.45">
      <c r="A36" s="3" t="s">
        <v>76</v>
      </c>
      <c r="B36" s="3" t="s">
        <v>51</v>
      </c>
      <c r="C36" s="3">
        <v>43</v>
      </c>
      <c r="D36" s="3">
        <v>2</v>
      </c>
    </row>
    <row r="37" spans="1:9" x14ac:dyDescent="0.45">
      <c r="A37" s="3" t="s">
        <v>77</v>
      </c>
      <c r="B37" s="3" t="s">
        <v>51</v>
      </c>
      <c r="C37" s="3">
        <v>58</v>
      </c>
      <c r="D37" s="3">
        <v>2</v>
      </c>
    </row>
    <row r="38" spans="1:9" x14ac:dyDescent="0.45">
      <c r="A38" s="3" t="s">
        <v>78</v>
      </c>
      <c r="B38" s="3" t="s">
        <v>51</v>
      </c>
      <c r="C38" s="3">
        <v>78</v>
      </c>
      <c r="D38" s="3">
        <v>2</v>
      </c>
    </row>
    <row r="39" spans="1:9" x14ac:dyDescent="0.45">
      <c r="A39" s="2" t="s">
        <v>58</v>
      </c>
    </row>
    <row r="40" spans="1:9" x14ac:dyDescent="0.45">
      <c r="A40" s="55" t="s">
        <v>81</v>
      </c>
      <c r="B40" s="55"/>
      <c r="C40" s="55"/>
      <c r="D40" s="55"/>
      <c r="F40" s="55" t="s">
        <v>115</v>
      </c>
      <c r="G40" s="55"/>
      <c r="H40" s="55"/>
      <c r="I40" s="55"/>
    </row>
    <row r="41" spans="1:9" x14ac:dyDescent="0.45">
      <c r="A41" s="3" t="s">
        <v>45</v>
      </c>
      <c r="B41" s="3" t="s">
        <v>41</v>
      </c>
      <c r="C41" s="3" t="s">
        <v>82</v>
      </c>
      <c r="D41" s="3" t="s">
        <v>83</v>
      </c>
      <c r="F41" s="3" t="s">
        <v>45</v>
      </c>
      <c r="G41" s="3" t="s">
        <v>41</v>
      </c>
      <c r="H41" s="3" t="s">
        <v>82</v>
      </c>
      <c r="I41" s="3" t="s">
        <v>83</v>
      </c>
    </row>
    <row r="42" spans="1:9" x14ac:dyDescent="0.45">
      <c r="A42" s="3" t="s">
        <v>84</v>
      </c>
      <c r="B42" s="3" t="s">
        <v>85</v>
      </c>
      <c r="C42" s="3"/>
      <c r="D42" s="3">
        <v>305</v>
      </c>
      <c r="F42" s="3" t="s">
        <v>84</v>
      </c>
      <c r="G42" s="3" t="s">
        <v>85</v>
      </c>
      <c r="H42" s="3"/>
      <c r="I42" s="3">
        <v>305</v>
      </c>
    </row>
    <row r="43" spans="1:9" x14ac:dyDescent="0.45">
      <c r="A43" s="3" t="s">
        <v>86</v>
      </c>
      <c r="B43" s="3" t="s">
        <v>55</v>
      </c>
      <c r="C43" s="3" t="s">
        <v>85</v>
      </c>
      <c r="D43" s="3">
        <v>510</v>
      </c>
      <c r="F43" s="3" t="s">
        <v>86</v>
      </c>
      <c r="G43" s="3" t="s">
        <v>55</v>
      </c>
      <c r="H43" s="3" t="s">
        <v>85</v>
      </c>
      <c r="I43" s="3">
        <v>510</v>
      </c>
    </row>
    <row r="44" spans="1:9" x14ac:dyDescent="0.45">
      <c r="A44" s="3" t="s">
        <v>87</v>
      </c>
      <c r="B44" s="3" t="s">
        <v>47</v>
      </c>
      <c r="C44" s="3" t="s">
        <v>88</v>
      </c>
      <c r="D44" s="3">
        <v>490</v>
      </c>
      <c r="F44" s="3" t="s">
        <v>87</v>
      </c>
      <c r="G44" s="3" t="s">
        <v>47</v>
      </c>
      <c r="H44" s="3" t="s">
        <v>88</v>
      </c>
      <c r="I44" s="3">
        <v>490</v>
      </c>
    </row>
    <row r="45" spans="1:9" x14ac:dyDescent="0.45">
      <c r="A45" s="3" t="s">
        <v>89</v>
      </c>
      <c r="B45" s="3" t="s">
        <v>55</v>
      </c>
      <c r="C45" s="3" t="s">
        <v>88</v>
      </c>
      <c r="D45" s="3">
        <v>335</v>
      </c>
      <c r="F45" s="3" t="s">
        <v>89</v>
      </c>
      <c r="G45" s="3" t="s">
        <v>55</v>
      </c>
      <c r="H45" s="3" t="s">
        <v>88</v>
      </c>
      <c r="I45" s="3">
        <v>335</v>
      </c>
    </row>
    <row r="46" spans="1:9" x14ac:dyDescent="0.45">
      <c r="A46" s="3" t="s">
        <v>90</v>
      </c>
      <c r="B46" s="3" t="s">
        <v>91</v>
      </c>
      <c r="C46" s="3" t="s">
        <v>92</v>
      </c>
      <c r="D46" s="3">
        <v>465</v>
      </c>
      <c r="F46" s="3" t="s">
        <v>90</v>
      </c>
      <c r="G46" s="3" t="s">
        <v>91</v>
      </c>
      <c r="H46" s="3" t="s">
        <v>92</v>
      </c>
      <c r="I46" s="3">
        <v>465</v>
      </c>
    </row>
    <row r="47" spans="1:9" x14ac:dyDescent="0.45">
      <c r="A47" s="3" t="s">
        <v>93</v>
      </c>
      <c r="B47" s="3" t="s">
        <v>55</v>
      </c>
      <c r="C47" s="3" t="s">
        <v>94</v>
      </c>
      <c r="D47" s="3">
        <v>475</v>
      </c>
      <c r="F47" s="3" t="s">
        <v>93</v>
      </c>
      <c r="G47" s="3" t="s">
        <v>55</v>
      </c>
      <c r="H47" s="3" t="s">
        <v>94</v>
      </c>
      <c r="I47" s="3">
        <v>475</v>
      </c>
    </row>
    <row r="48" spans="1:9" x14ac:dyDescent="0.45">
      <c r="A48" s="3" t="s">
        <v>95</v>
      </c>
      <c r="B48" s="3" t="s">
        <v>55</v>
      </c>
      <c r="C48" s="3" t="s">
        <v>94</v>
      </c>
      <c r="D48" s="3">
        <v>525</v>
      </c>
      <c r="F48" s="3" t="s">
        <v>95</v>
      </c>
      <c r="G48" s="3" t="s">
        <v>55</v>
      </c>
      <c r="H48" s="3" t="s">
        <v>94</v>
      </c>
      <c r="I48" s="3">
        <v>525</v>
      </c>
    </row>
    <row r="49" spans="1:9" x14ac:dyDescent="0.45">
      <c r="A49" s="3" t="s">
        <v>96</v>
      </c>
      <c r="B49" s="3" t="s">
        <v>97</v>
      </c>
      <c r="C49" s="3" t="s">
        <v>98</v>
      </c>
      <c r="D49" s="3">
        <v>385</v>
      </c>
      <c r="F49" s="3" t="s">
        <v>96</v>
      </c>
      <c r="G49" s="3" t="s">
        <v>97</v>
      </c>
      <c r="H49" s="3" t="s">
        <v>98</v>
      </c>
      <c r="I49" s="3">
        <v>385</v>
      </c>
    </row>
    <row r="50" spans="1:9" x14ac:dyDescent="0.45">
      <c r="A50" s="3" t="s">
        <v>99</v>
      </c>
      <c r="B50" s="3" t="s">
        <v>100</v>
      </c>
      <c r="C50" s="3"/>
      <c r="D50" s="3">
        <v>420</v>
      </c>
      <c r="F50" s="3" t="s">
        <v>99</v>
      </c>
      <c r="G50" s="3" t="s">
        <v>100</v>
      </c>
      <c r="H50" s="3"/>
      <c r="I50" s="3">
        <v>420</v>
      </c>
    </row>
    <row r="51" spans="1:9" x14ac:dyDescent="0.45">
      <c r="A51" s="3" t="s">
        <v>101</v>
      </c>
      <c r="B51" s="3" t="s">
        <v>102</v>
      </c>
      <c r="C51" s="3" t="s">
        <v>103</v>
      </c>
      <c r="D51" s="3">
        <v>349</v>
      </c>
      <c r="F51" s="3" t="s">
        <v>101</v>
      </c>
      <c r="G51" s="3" t="s">
        <v>102</v>
      </c>
      <c r="H51" s="3" t="s">
        <v>103</v>
      </c>
      <c r="I51" s="3">
        <v>349</v>
      </c>
    </row>
    <row r="52" spans="1:9" x14ac:dyDescent="0.45">
      <c r="A52" s="3" t="s">
        <v>104</v>
      </c>
      <c r="B52" s="3" t="s">
        <v>102</v>
      </c>
      <c r="C52" s="3"/>
      <c r="D52" s="3">
        <v>253</v>
      </c>
      <c r="F52" s="3" t="s">
        <v>104</v>
      </c>
      <c r="G52" s="3" t="s">
        <v>102</v>
      </c>
      <c r="H52" s="3"/>
      <c r="I52" s="3">
        <v>253</v>
      </c>
    </row>
    <row r="53" spans="1:9" x14ac:dyDescent="0.45">
      <c r="A53" s="3" t="s">
        <v>105</v>
      </c>
      <c r="B53" s="3" t="s">
        <v>106</v>
      </c>
      <c r="C53" s="3" t="s">
        <v>88</v>
      </c>
      <c r="D53" s="3">
        <v>395</v>
      </c>
      <c r="F53" s="3" t="s">
        <v>105</v>
      </c>
      <c r="G53" s="3" t="s">
        <v>106</v>
      </c>
      <c r="H53" s="3" t="s">
        <v>88</v>
      </c>
      <c r="I53" s="3">
        <v>395</v>
      </c>
    </row>
    <row r="54" spans="1:9" x14ac:dyDescent="0.45">
      <c r="A54" s="3" t="s">
        <v>107</v>
      </c>
      <c r="B54" s="3" t="s">
        <v>102</v>
      </c>
      <c r="C54" s="3" t="s">
        <v>103</v>
      </c>
      <c r="D54" s="3">
        <v>310</v>
      </c>
      <c r="F54" s="3" t="s">
        <v>107</v>
      </c>
      <c r="G54" s="3" t="s">
        <v>102</v>
      </c>
      <c r="H54" s="3" t="s">
        <v>103</v>
      </c>
      <c r="I54" s="3">
        <v>310</v>
      </c>
    </row>
    <row r="55" spans="1:9" x14ac:dyDescent="0.45">
      <c r="A55" s="3" t="s">
        <v>108</v>
      </c>
      <c r="B55" s="3" t="s">
        <v>55</v>
      </c>
      <c r="C55" s="3"/>
      <c r="D55" s="3">
        <v>475</v>
      </c>
      <c r="F55" s="3" t="s">
        <v>108</v>
      </c>
      <c r="G55" s="3" t="s">
        <v>55</v>
      </c>
      <c r="H55" s="3"/>
      <c r="I55" s="3">
        <v>475</v>
      </c>
    </row>
    <row r="56" spans="1:9" x14ac:dyDescent="0.45">
      <c r="A56" s="3" t="s">
        <v>109</v>
      </c>
      <c r="B56" s="3" t="s">
        <v>88</v>
      </c>
      <c r="C56" s="3" t="s">
        <v>98</v>
      </c>
      <c r="D56" s="3">
        <v>505</v>
      </c>
      <c r="F56" s="3" t="s">
        <v>109</v>
      </c>
      <c r="G56" s="3" t="s">
        <v>88</v>
      </c>
      <c r="H56" s="3" t="s">
        <v>98</v>
      </c>
      <c r="I56" s="3">
        <v>505</v>
      </c>
    </row>
    <row r="57" spans="1:9" x14ac:dyDescent="0.45">
      <c r="A57" s="3" t="s">
        <v>110</v>
      </c>
      <c r="B57" s="3" t="s">
        <v>85</v>
      </c>
      <c r="C57" s="3"/>
      <c r="D57" s="3">
        <v>455</v>
      </c>
      <c r="F57" s="3" t="s">
        <v>110</v>
      </c>
      <c r="G57" s="3" t="s">
        <v>85</v>
      </c>
      <c r="H57" s="3"/>
      <c r="I57" s="3">
        <v>455</v>
      </c>
    </row>
    <row r="58" spans="1:9" x14ac:dyDescent="0.45">
      <c r="A58" s="3" t="s">
        <v>71</v>
      </c>
      <c r="B58" s="3" t="s">
        <v>51</v>
      </c>
      <c r="C58" s="3"/>
      <c r="D58" s="3">
        <v>405</v>
      </c>
      <c r="F58" s="3" t="s">
        <v>71</v>
      </c>
      <c r="G58" s="3" t="s">
        <v>51</v>
      </c>
      <c r="H58" s="3"/>
      <c r="I58" s="3">
        <v>405</v>
      </c>
    </row>
    <row r="59" spans="1:9" x14ac:dyDescent="0.45">
      <c r="A59" s="3" t="s">
        <v>111</v>
      </c>
      <c r="B59" s="3" t="s">
        <v>88</v>
      </c>
      <c r="C59" s="3"/>
      <c r="D59" s="3">
        <v>438</v>
      </c>
      <c r="F59" s="3" t="s">
        <v>111</v>
      </c>
      <c r="G59" s="3" t="s">
        <v>88</v>
      </c>
      <c r="H59" s="3"/>
      <c r="I59" s="3">
        <v>438</v>
      </c>
    </row>
    <row r="60" spans="1:9" x14ac:dyDescent="0.45">
      <c r="A60" s="3" t="s">
        <v>112</v>
      </c>
      <c r="B60" s="3" t="s">
        <v>113</v>
      </c>
      <c r="C60" s="3" t="s">
        <v>88</v>
      </c>
      <c r="D60" s="3">
        <v>310</v>
      </c>
      <c r="F60" s="3" t="s">
        <v>112</v>
      </c>
      <c r="G60" s="3" t="s">
        <v>113</v>
      </c>
      <c r="H60" s="3" t="s">
        <v>88</v>
      </c>
      <c r="I60" s="3">
        <v>310</v>
      </c>
    </row>
    <row r="61" spans="1:9" x14ac:dyDescent="0.45">
      <c r="A61" s="3" t="s">
        <v>114</v>
      </c>
      <c r="B61" s="3" t="s">
        <v>55</v>
      </c>
      <c r="C61" s="3"/>
      <c r="D61" s="3">
        <v>200</v>
      </c>
      <c r="F61" s="3" t="s">
        <v>114</v>
      </c>
      <c r="G61" s="3" t="s">
        <v>55</v>
      </c>
      <c r="H61" s="3"/>
      <c r="I61" s="3">
        <v>200</v>
      </c>
    </row>
    <row r="64" spans="1:9" x14ac:dyDescent="0.45">
      <c r="A64" s="55" t="s">
        <v>116</v>
      </c>
      <c r="B64" s="55"/>
      <c r="C64" s="55"/>
      <c r="D64" s="55"/>
      <c r="F64" s="56" t="s">
        <v>117</v>
      </c>
      <c r="G64" s="56"/>
      <c r="H64" s="56"/>
      <c r="I64" s="56"/>
    </row>
    <row r="65" spans="1:12" x14ac:dyDescent="0.45">
      <c r="A65" s="3" t="s">
        <v>45</v>
      </c>
      <c r="B65" s="3" t="s">
        <v>41</v>
      </c>
      <c r="C65" s="3" t="s">
        <v>82</v>
      </c>
      <c r="D65" s="3" t="s">
        <v>83</v>
      </c>
      <c r="F65" s="3" t="s">
        <v>45</v>
      </c>
      <c r="G65" s="3" t="s">
        <v>41</v>
      </c>
      <c r="H65" s="3" t="s">
        <v>82</v>
      </c>
      <c r="I65" s="3" t="s">
        <v>83</v>
      </c>
    </row>
    <row r="66" spans="1:12" x14ac:dyDescent="0.45">
      <c r="A66" s="3" t="s">
        <v>84</v>
      </c>
      <c r="B66" s="3" t="s">
        <v>85</v>
      </c>
      <c r="C66" s="3"/>
      <c r="D66" s="3">
        <v>305</v>
      </c>
      <c r="F66" s="3" t="s">
        <v>84</v>
      </c>
      <c r="G66" s="3" t="s">
        <v>85</v>
      </c>
      <c r="H66" s="3"/>
      <c r="I66" s="3">
        <v>305</v>
      </c>
    </row>
    <row r="67" spans="1:12" x14ac:dyDescent="0.45">
      <c r="A67" s="3" t="s">
        <v>86</v>
      </c>
      <c r="B67" s="3" t="s">
        <v>55</v>
      </c>
      <c r="C67" s="3" t="s">
        <v>85</v>
      </c>
      <c r="D67" s="3">
        <v>510</v>
      </c>
      <c r="F67" s="3" t="s">
        <v>86</v>
      </c>
      <c r="G67" s="3" t="s">
        <v>55</v>
      </c>
      <c r="H67" s="3" t="s">
        <v>85</v>
      </c>
      <c r="I67" s="3">
        <v>510</v>
      </c>
    </row>
    <row r="68" spans="1:12" x14ac:dyDescent="0.45">
      <c r="A68" s="3" t="s">
        <v>87</v>
      </c>
      <c r="B68" s="3" t="s">
        <v>47</v>
      </c>
      <c r="C68" s="3" t="s">
        <v>88</v>
      </c>
      <c r="D68" s="3">
        <v>490</v>
      </c>
      <c r="F68" s="3" t="s">
        <v>87</v>
      </c>
      <c r="G68" s="3" t="s">
        <v>47</v>
      </c>
      <c r="H68" s="3" t="s">
        <v>88</v>
      </c>
      <c r="I68" s="3">
        <v>490</v>
      </c>
    </row>
    <row r="69" spans="1:12" x14ac:dyDescent="0.45">
      <c r="A69" s="3" t="s">
        <v>89</v>
      </c>
      <c r="B69" s="3" t="s">
        <v>55</v>
      </c>
      <c r="C69" s="3" t="s">
        <v>88</v>
      </c>
      <c r="D69" s="3">
        <v>335</v>
      </c>
      <c r="F69" s="3" t="s">
        <v>89</v>
      </c>
      <c r="G69" s="3" t="s">
        <v>55</v>
      </c>
      <c r="H69" s="3" t="s">
        <v>88</v>
      </c>
      <c r="I69" s="3">
        <v>335</v>
      </c>
      <c r="K69" s="18" t="s">
        <v>47</v>
      </c>
      <c r="L69" s="3"/>
    </row>
    <row r="70" spans="1:12" x14ac:dyDescent="0.45">
      <c r="A70" s="3" t="s">
        <v>90</v>
      </c>
      <c r="B70" s="3" t="s">
        <v>91</v>
      </c>
      <c r="C70" s="3" t="s">
        <v>92</v>
      </c>
      <c r="D70" s="3">
        <v>465</v>
      </c>
      <c r="F70" s="3" t="s">
        <v>90</v>
      </c>
      <c r="G70" s="3" t="s">
        <v>91</v>
      </c>
      <c r="H70" s="3" t="s">
        <v>92</v>
      </c>
      <c r="I70" s="3">
        <v>465</v>
      </c>
      <c r="K70" s="18" t="s">
        <v>55</v>
      </c>
      <c r="L70" s="3"/>
    </row>
    <row r="71" spans="1:12" x14ac:dyDescent="0.45">
      <c r="A71" s="3" t="s">
        <v>93</v>
      </c>
      <c r="B71" s="3" t="s">
        <v>55</v>
      </c>
      <c r="C71" s="3" t="s">
        <v>94</v>
      </c>
      <c r="D71" s="3">
        <v>475</v>
      </c>
      <c r="F71" s="3" t="s">
        <v>93</v>
      </c>
      <c r="G71" s="3" t="s">
        <v>55</v>
      </c>
      <c r="H71" s="3" t="s">
        <v>94</v>
      </c>
      <c r="I71" s="3">
        <v>475</v>
      </c>
      <c r="K71" s="18" t="s">
        <v>91</v>
      </c>
      <c r="L71" s="3"/>
    </row>
    <row r="72" spans="1:12" x14ac:dyDescent="0.45">
      <c r="A72" s="3" t="s">
        <v>95</v>
      </c>
      <c r="B72" s="3" t="s">
        <v>55</v>
      </c>
      <c r="C72" s="3" t="s">
        <v>94</v>
      </c>
      <c r="D72" s="3">
        <v>525</v>
      </c>
      <c r="F72" s="3" t="s">
        <v>95</v>
      </c>
      <c r="G72" s="3" t="s">
        <v>55</v>
      </c>
      <c r="H72" s="3" t="s">
        <v>94</v>
      </c>
      <c r="I72" s="3">
        <v>525</v>
      </c>
      <c r="K72" s="18" t="s">
        <v>85</v>
      </c>
      <c r="L72" s="3"/>
    </row>
    <row r="73" spans="1:12" x14ac:dyDescent="0.45">
      <c r="A73" s="3" t="s">
        <v>96</v>
      </c>
      <c r="B73" s="3" t="s">
        <v>97</v>
      </c>
      <c r="C73" s="3" t="s">
        <v>98</v>
      </c>
      <c r="D73" s="3">
        <v>385</v>
      </c>
      <c r="F73" s="3" t="s">
        <v>96</v>
      </c>
      <c r="G73" s="3" t="s">
        <v>97</v>
      </c>
      <c r="H73" s="3" t="s">
        <v>98</v>
      </c>
      <c r="I73" s="3">
        <v>385</v>
      </c>
      <c r="K73" s="18" t="s">
        <v>97</v>
      </c>
      <c r="L73" s="3"/>
    </row>
    <row r="74" spans="1:12" x14ac:dyDescent="0.45">
      <c r="A74" s="3" t="s">
        <v>99</v>
      </c>
      <c r="B74" s="3" t="s">
        <v>100</v>
      </c>
      <c r="C74" s="3"/>
      <c r="D74" s="3">
        <v>420</v>
      </c>
      <c r="F74" s="3" t="s">
        <v>99</v>
      </c>
      <c r="G74" s="3" t="s">
        <v>100</v>
      </c>
      <c r="H74" s="3"/>
      <c r="I74" s="3">
        <v>420</v>
      </c>
      <c r="K74" s="18" t="s">
        <v>100</v>
      </c>
      <c r="L74" s="3"/>
    </row>
    <row r="75" spans="1:12" x14ac:dyDescent="0.45">
      <c r="A75" s="3" t="s">
        <v>101</v>
      </c>
      <c r="B75" s="3" t="s">
        <v>102</v>
      </c>
      <c r="C75" s="3" t="s">
        <v>103</v>
      </c>
      <c r="D75" s="3">
        <v>349</v>
      </c>
      <c r="F75" s="3" t="s">
        <v>101</v>
      </c>
      <c r="G75" s="3" t="s">
        <v>102</v>
      </c>
      <c r="H75" s="3" t="s">
        <v>103</v>
      </c>
      <c r="I75" s="3">
        <v>349</v>
      </c>
      <c r="K75" s="18" t="s">
        <v>102</v>
      </c>
      <c r="L75" s="3"/>
    </row>
    <row r="76" spans="1:12" x14ac:dyDescent="0.45">
      <c r="A76" s="3" t="s">
        <v>104</v>
      </c>
      <c r="B76" s="3" t="s">
        <v>102</v>
      </c>
      <c r="C76" s="3"/>
      <c r="D76" s="3">
        <v>253</v>
      </c>
      <c r="F76" s="3" t="s">
        <v>104</v>
      </c>
      <c r="G76" s="3" t="s">
        <v>102</v>
      </c>
      <c r="H76" s="3"/>
      <c r="I76" s="3">
        <v>253</v>
      </c>
      <c r="K76" s="18" t="s">
        <v>106</v>
      </c>
      <c r="L76" s="3"/>
    </row>
    <row r="77" spans="1:12" x14ac:dyDescent="0.45">
      <c r="A77" s="3" t="s">
        <v>105</v>
      </c>
      <c r="B77" s="3" t="s">
        <v>106</v>
      </c>
      <c r="C77" s="3" t="s">
        <v>88</v>
      </c>
      <c r="D77" s="3">
        <v>395</v>
      </c>
      <c r="F77" s="3" t="s">
        <v>105</v>
      </c>
      <c r="G77" s="3" t="s">
        <v>106</v>
      </c>
      <c r="H77" s="3" t="s">
        <v>88</v>
      </c>
      <c r="I77" s="3">
        <v>395</v>
      </c>
      <c r="K77" s="18" t="s">
        <v>88</v>
      </c>
      <c r="L77" s="3"/>
    </row>
    <row r="78" spans="1:12" x14ac:dyDescent="0.45">
      <c r="A78" s="3" t="s">
        <v>107</v>
      </c>
      <c r="B78" s="3" t="s">
        <v>102</v>
      </c>
      <c r="C78" s="3" t="s">
        <v>103</v>
      </c>
      <c r="D78" s="3">
        <v>310</v>
      </c>
      <c r="F78" s="3" t="s">
        <v>107</v>
      </c>
      <c r="G78" s="3" t="s">
        <v>102</v>
      </c>
      <c r="H78" s="3" t="s">
        <v>103</v>
      </c>
      <c r="I78" s="3">
        <v>310</v>
      </c>
      <c r="K78" s="18" t="s">
        <v>51</v>
      </c>
      <c r="L78" s="3"/>
    </row>
    <row r="79" spans="1:12" x14ac:dyDescent="0.45">
      <c r="A79" s="3" t="s">
        <v>108</v>
      </c>
      <c r="B79" s="3" t="s">
        <v>55</v>
      </c>
      <c r="C79" s="3"/>
      <c r="D79" s="3">
        <v>475</v>
      </c>
      <c r="F79" s="3" t="s">
        <v>108</v>
      </c>
      <c r="G79" s="3" t="s">
        <v>55</v>
      </c>
      <c r="H79" s="3"/>
      <c r="I79" s="3">
        <v>475</v>
      </c>
      <c r="K79" s="18" t="s">
        <v>113</v>
      </c>
      <c r="L79" s="3"/>
    </row>
    <row r="80" spans="1:12" x14ac:dyDescent="0.45">
      <c r="A80" s="3" t="s">
        <v>109</v>
      </c>
      <c r="B80" s="3" t="s">
        <v>88</v>
      </c>
      <c r="C80" s="3" t="s">
        <v>98</v>
      </c>
      <c r="D80" s="3">
        <v>505</v>
      </c>
      <c r="F80" s="3" t="s">
        <v>109</v>
      </c>
      <c r="G80" s="3" t="s">
        <v>88</v>
      </c>
      <c r="H80" s="3" t="s">
        <v>98</v>
      </c>
      <c r="I80" s="3">
        <v>505</v>
      </c>
    </row>
    <row r="81" spans="1:9" x14ac:dyDescent="0.45">
      <c r="A81" s="3" t="s">
        <v>110</v>
      </c>
      <c r="B81" s="3" t="s">
        <v>85</v>
      </c>
      <c r="C81" s="3"/>
      <c r="D81" s="3">
        <v>455</v>
      </c>
      <c r="F81" s="3" t="s">
        <v>110</v>
      </c>
      <c r="G81" s="3" t="s">
        <v>85</v>
      </c>
      <c r="H81" s="3"/>
      <c r="I81" s="3">
        <v>455</v>
      </c>
    </row>
    <row r="82" spans="1:9" x14ac:dyDescent="0.45">
      <c r="A82" s="3" t="s">
        <v>71</v>
      </c>
      <c r="B82" s="3" t="s">
        <v>51</v>
      </c>
      <c r="C82" s="3"/>
      <c r="D82" s="3">
        <v>405</v>
      </c>
      <c r="F82" s="3" t="s">
        <v>71</v>
      </c>
      <c r="G82" s="3" t="s">
        <v>51</v>
      </c>
      <c r="H82" s="3"/>
      <c r="I82" s="3">
        <v>405</v>
      </c>
    </row>
    <row r="83" spans="1:9" x14ac:dyDescent="0.45">
      <c r="A83" s="3" t="s">
        <v>111</v>
      </c>
      <c r="B83" s="3" t="s">
        <v>88</v>
      </c>
      <c r="C83" s="3"/>
      <c r="D83" s="3">
        <v>438</v>
      </c>
      <c r="F83" s="3" t="s">
        <v>111</v>
      </c>
      <c r="G83" s="3" t="s">
        <v>88</v>
      </c>
      <c r="H83" s="3"/>
      <c r="I83" s="3">
        <v>438</v>
      </c>
    </row>
    <row r="84" spans="1:9" x14ac:dyDescent="0.45">
      <c r="A84" s="3" t="s">
        <v>112</v>
      </c>
      <c r="B84" s="3" t="s">
        <v>113</v>
      </c>
      <c r="C84" s="3" t="s">
        <v>88</v>
      </c>
      <c r="D84" s="3">
        <v>310</v>
      </c>
      <c r="F84" s="3" t="s">
        <v>112</v>
      </c>
      <c r="G84" s="3" t="s">
        <v>113</v>
      </c>
      <c r="H84" s="3" t="s">
        <v>88</v>
      </c>
      <c r="I84" s="3">
        <v>310</v>
      </c>
    </row>
    <row r="85" spans="1:9" x14ac:dyDescent="0.45">
      <c r="A85" s="3" t="s">
        <v>114</v>
      </c>
      <c r="B85" s="3" t="s">
        <v>55</v>
      </c>
      <c r="C85" s="3"/>
      <c r="D85" s="3">
        <v>200</v>
      </c>
      <c r="F85" s="3" t="s">
        <v>114</v>
      </c>
      <c r="G85" s="3" t="s">
        <v>55</v>
      </c>
      <c r="H85" s="3"/>
      <c r="I85" s="3">
        <v>200</v>
      </c>
    </row>
    <row r="86" spans="1:9" x14ac:dyDescent="0.45">
      <c r="F86" s="2" t="s">
        <v>58</v>
      </c>
    </row>
    <row r="88" spans="1:9" x14ac:dyDescent="0.45">
      <c r="A88" s="55" t="s">
        <v>119</v>
      </c>
      <c r="B88" s="55"/>
      <c r="C88" s="55"/>
      <c r="D88" s="55"/>
      <c r="E88" s="55"/>
      <c r="F88" s="55"/>
      <c r="G88" s="55"/>
      <c r="H88" s="55"/>
    </row>
    <row r="89" spans="1:9" x14ac:dyDescent="0.45">
      <c r="A89" s="3" t="s">
        <v>45</v>
      </c>
      <c r="B89" s="3" t="s">
        <v>41</v>
      </c>
      <c r="C89" s="3" t="s">
        <v>63</v>
      </c>
      <c r="D89" s="3" t="s">
        <v>64</v>
      </c>
    </row>
    <row r="90" spans="1:9" x14ac:dyDescent="0.45">
      <c r="A90" s="3" t="s">
        <v>65</v>
      </c>
      <c r="B90" s="3" t="s">
        <v>47</v>
      </c>
      <c r="C90" s="3">
        <v>49</v>
      </c>
      <c r="D90" s="3">
        <v>1</v>
      </c>
    </row>
    <row r="91" spans="1:9" x14ac:dyDescent="0.45">
      <c r="A91" s="3" t="s">
        <v>68</v>
      </c>
      <c r="B91" s="3" t="s">
        <v>47</v>
      </c>
      <c r="C91" s="3">
        <v>63</v>
      </c>
      <c r="D91" s="3">
        <v>1</v>
      </c>
      <c r="F91" s="8" t="s">
        <v>59</v>
      </c>
      <c r="G91" s="9" t="s">
        <v>66</v>
      </c>
      <c r="H91" s="10" t="s">
        <v>118</v>
      </c>
    </row>
    <row r="92" spans="1:9" x14ac:dyDescent="0.45">
      <c r="A92" s="3" t="s">
        <v>69</v>
      </c>
      <c r="B92" s="3" t="s">
        <v>47</v>
      </c>
      <c r="C92" s="3">
        <v>83</v>
      </c>
      <c r="D92" s="3">
        <v>1</v>
      </c>
      <c r="F92" s="11" t="s">
        <v>47</v>
      </c>
      <c r="G92" s="12">
        <v>1</v>
      </c>
      <c r="H92" s="13"/>
    </row>
    <row r="93" spans="1:9" x14ac:dyDescent="0.45">
      <c r="A93" s="3" t="s">
        <v>70</v>
      </c>
      <c r="B93" s="3" t="s">
        <v>51</v>
      </c>
      <c r="C93" s="3">
        <v>43</v>
      </c>
      <c r="D93" s="3">
        <v>1</v>
      </c>
      <c r="F93" s="14" t="s">
        <v>47</v>
      </c>
      <c r="G93" s="15">
        <v>2</v>
      </c>
      <c r="H93" s="13"/>
    </row>
    <row r="94" spans="1:9" x14ac:dyDescent="0.45">
      <c r="A94" s="3" t="s">
        <v>71</v>
      </c>
      <c r="B94" s="3" t="s">
        <v>51</v>
      </c>
      <c r="C94" s="3">
        <v>58</v>
      </c>
      <c r="D94" s="3">
        <v>1</v>
      </c>
      <c r="F94" s="11" t="s">
        <v>51</v>
      </c>
      <c r="G94" s="12">
        <v>1</v>
      </c>
      <c r="H94" s="13"/>
    </row>
    <row r="95" spans="1:9" x14ac:dyDescent="0.45">
      <c r="A95" s="3" t="s">
        <v>72</v>
      </c>
      <c r="B95" s="3" t="s">
        <v>51</v>
      </c>
      <c r="C95" s="3">
        <v>78</v>
      </c>
      <c r="D95" s="3">
        <v>1</v>
      </c>
      <c r="F95" s="14" t="s">
        <v>51</v>
      </c>
      <c r="G95" s="15">
        <v>2</v>
      </c>
      <c r="H95" s="17"/>
    </row>
    <row r="96" spans="1:9" x14ac:dyDescent="0.45">
      <c r="A96" s="3" t="s">
        <v>73</v>
      </c>
      <c r="B96" s="3" t="s">
        <v>47</v>
      </c>
      <c r="C96" s="3">
        <v>65</v>
      </c>
      <c r="D96" s="3">
        <v>2</v>
      </c>
    </row>
    <row r="97" spans="1:9" x14ac:dyDescent="0.45">
      <c r="A97" s="3" t="s">
        <v>74</v>
      </c>
      <c r="B97" s="3" t="s">
        <v>47</v>
      </c>
      <c r="C97" s="3">
        <v>80</v>
      </c>
      <c r="D97" s="3">
        <v>2</v>
      </c>
    </row>
    <row r="98" spans="1:9" x14ac:dyDescent="0.45">
      <c r="A98" s="3" t="s">
        <v>75</v>
      </c>
      <c r="B98" s="3" t="s">
        <v>47</v>
      </c>
      <c r="C98" s="3">
        <v>100</v>
      </c>
      <c r="D98" s="3">
        <v>2</v>
      </c>
    </row>
    <row r="99" spans="1:9" x14ac:dyDescent="0.45">
      <c r="A99" s="3" t="s">
        <v>76</v>
      </c>
      <c r="B99" s="3" t="s">
        <v>51</v>
      </c>
      <c r="C99" s="3">
        <v>43</v>
      </c>
      <c r="D99" s="3">
        <v>2</v>
      </c>
    </row>
    <row r="100" spans="1:9" x14ac:dyDescent="0.45">
      <c r="A100" s="3" t="s">
        <v>77</v>
      </c>
      <c r="B100" s="3" t="s">
        <v>51</v>
      </c>
      <c r="C100" s="3">
        <v>58</v>
      </c>
      <c r="D100" s="3">
        <v>2</v>
      </c>
    </row>
    <row r="101" spans="1:9" x14ac:dyDescent="0.45">
      <c r="A101" s="3" t="s">
        <v>78</v>
      </c>
      <c r="B101" s="3" t="s">
        <v>51</v>
      </c>
      <c r="C101" s="3">
        <v>78</v>
      </c>
      <c r="D101" s="3">
        <v>2</v>
      </c>
    </row>
    <row r="103" spans="1:9" x14ac:dyDescent="0.45">
      <c r="A103" s="55" t="s">
        <v>133</v>
      </c>
      <c r="B103" s="55"/>
      <c r="C103" s="55"/>
      <c r="D103" s="55"/>
      <c r="F103" s="55" t="s">
        <v>135</v>
      </c>
      <c r="G103" s="55"/>
      <c r="H103" s="55"/>
      <c r="I103" s="55"/>
    </row>
    <row r="104" spans="1:9" x14ac:dyDescent="0.45">
      <c r="A104" s="2" t="s">
        <v>120</v>
      </c>
      <c r="B104" s="2" t="s">
        <v>41</v>
      </c>
      <c r="C104" s="2" t="s">
        <v>121</v>
      </c>
      <c r="D104" s="2" t="s">
        <v>122</v>
      </c>
      <c r="F104" s="2" t="s">
        <v>120</v>
      </c>
      <c r="G104" s="2" t="s">
        <v>41</v>
      </c>
      <c r="H104" s="2" t="s">
        <v>121</v>
      </c>
      <c r="I104" s="2" t="s">
        <v>134</v>
      </c>
    </row>
    <row r="105" spans="1:9" x14ac:dyDescent="0.45">
      <c r="A105" s="2" t="s">
        <v>123</v>
      </c>
      <c r="B105" s="2" t="s">
        <v>47</v>
      </c>
      <c r="C105" s="2">
        <v>318</v>
      </c>
      <c r="F105" s="2" t="s">
        <v>123</v>
      </c>
      <c r="G105" s="2" t="s">
        <v>47</v>
      </c>
      <c r="H105" s="2">
        <v>318</v>
      </c>
    </row>
    <row r="106" spans="1:9" x14ac:dyDescent="0.45">
      <c r="A106" s="2" t="s">
        <v>124</v>
      </c>
      <c r="B106" s="2" t="s">
        <v>47</v>
      </c>
      <c r="C106" s="2">
        <v>405</v>
      </c>
      <c r="F106" s="2" t="s">
        <v>124</v>
      </c>
      <c r="G106" s="2" t="s">
        <v>47</v>
      </c>
      <c r="H106" s="2">
        <v>405</v>
      </c>
    </row>
    <row r="107" spans="1:9" x14ac:dyDescent="0.45">
      <c r="A107" s="2" t="s">
        <v>125</v>
      </c>
      <c r="B107" s="2" t="s">
        <v>47</v>
      </c>
      <c r="C107" s="2">
        <v>525</v>
      </c>
      <c r="F107" s="2" t="s">
        <v>125</v>
      </c>
      <c r="G107" s="2" t="s">
        <v>47</v>
      </c>
      <c r="H107" s="2">
        <v>525</v>
      </c>
    </row>
    <row r="108" spans="1:9" x14ac:dyDescent="0.45">
      <c r="A108" s="2" t="s">
        <v>126</v>
      </c>
      <c r="B108" s="2" t="s">
        <v>51</v>
      </c>
      <c r="C108" s="2">
        <v>309</v>
      </c>
      <c r="F108" s="2" t="s">
        <v>126</v>
      </c>
      <c r="G108" s="2" t="s">
        <v>51</v>
      </c>
      <c r="H108" s="2">
        <v>309</v>
      </c>
    </row>
    <row r="109" spans="1:9" x14ac:dyDescent="0.45">
      <c r="A109" s="2" t="s">
        <v>127</v>
      </c>
      <c r="B109" s="2" t="s">
        <v>51</v>
      </c>
      <c r="C109" s="2">
        <v>405</v>
      </c>
      <c r="F109" s="2" t="s">
        <v>127</v>
      </c>
      <c r="G109" s="2" t="s">
        <v>51</v>
      </c>
      <c r="H109" s="2">
        <v>405</v>
      </c>
    </row>
    <row r="110" spans="1:9" x14ac:dyDescent="0.45">
      <c r="A110" s="2" t="s">
        <v>128</v>
      </c>
      <c r="B110" s="2" t="s">
        <v>51</v>
      </c>
      <c r="C110" s="2">
        <v>534</v>
      </c>
      <c r="F110" s="2" t="s">
        <v>128</v>
      </c>
      <c r="G110" s="2" t="s">
        <v>51</v>
      </c>
      <c r="H110" s="2">
        <v>534</v>
      </c>
    </row>
    <row r="111" spans="1:9" x14ac:dyDescent="0.45">
      <c r="A111" s="2" t="s">
        <v>129</v>
      </c>
      <c r="B111" s="2" t="s">
        <v>55</v>
      </c>
      <c r="C111" s="2">
        <v>314</v>
      </c>
      <c r="F111" s="2" t="s">
        <v>129</v>
      </c>
      <c r="G111" s="2" t="s">
        <v>55</v>
      </c>
      <c r="H111" s="2">
        <v>314</v>
      </c>
    </row>
    <row r="112" spans="1:9" x14ac:dyDescent="0.45">
      <c r="A112" s="2" t="s">
        <v>130</v>
      </c>
      <c r="B112" s="2" t="s">
        <v>55</v>
      </c>
      <c r="C112" s="2">
        <v>405</v>
      </c>
      <c r="F112" s="2" t="s">
        <v>130</v>
      </c>
      <c r="G112" s="2" t="s">
        <v>55</v>
      </c>
      <c r="H112" s="2">
        <v>405</v>
      </c>
    </row>
    <row r="113" spans="1:13" x14ac:dyDescent="0.45">
      <c r="A113" s="2" t="s">
        <v>131</v>
      </c>
      <c r="B113" s="2" t="s">
        <v>55</v>
      </c>
      <c r="C113" s="2">
        <v>530</v>
      </c>
      <c r="F113" s="2" t="s">
        <v>131</v>
      </c>
      <c r="G113" s="2" t="s">
        <v>55</v>
      </c>
      <c r="H113" s="2">
        <v>530</v>
      </c>
    </row>
    <row r="114" spans="1:13" x14ac:dyDescent="0.45">
      <c r="A114" s="2" t="s">
        <v>132</v>
      </c>
      <c r="F114" s="2" t="s">
        <v>132</v>
      </c>
    </row>
    <row r="115" spans="1:13" x14ac:dyDescent="0.45">
      <c r="A115" s="55" t="s">
        <v>140</v>
      </c>
      <c r="B115" s="55"/>
      <c r="C115" s="55"/>
      <c r="D115" s="55"/>
      <c r="F115" s="55" t="s">
        <v>141</v>
      </c>
      <c r="G115" s="55"/>
      <c r="H115" s="55"/>
      <c r="I115" s="55"/>
      <c r="J115" s="55"/>
      <c r="K115" s="55"/>
      <c r="L115" s="55"/>
    </row>
    <row r="116" spans="1:13" x14ac:dyDescent="0.45">
      <c r="A116" s="2" t="s">
        <v>45</v>
      </c>
      <c r="B116" s="2" t="s">
        <v>41</v>
      </c>
      <c r="C116" s="2" t="s">
        <v>42</v>
      </c>
      <c r="D116" s="2" t="s">
        <v>136</v>
      </c>
      <c r="L116" s="2" t="s">
        <v>141</v>
      </c>
    </row>
    <row r="117" spans="1:13" x14ac:dyDescent="0.45">
      <c r="A117" s="2" t="s">
        <v>65</v>
      </c>
      <c r="B117" s="2" t="s">
        <v>47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45">
      <c r="A118" s="2" t="s">
        <v>68</v>
      </c>
      <c r="B118" s="2" t="s">
        <v>47</v>
      </c>
      <c r="C118" s="2">
        <v>60</v>
      </c>
      <c r="M118" s="2" t="s">
        <v>141</v>
      </c>
    </row>
    <row r="119" spans="1:13" x14ac:dyDescent="0.45">
      <c r="A119" s="2" t="s">
        <v>69</v>
      </c>
      <c r="B119" s="2" t="s">
        <v>47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45">
      <c r="A120" s="2" t="s">
        <v>70</v>
      </c>
      <c r="B120" s="2" t="s">
        <v>51</v>
      </c>
      <c r="C120" s="2">
        <v>65</v>
      </c>
    </row>
    <row r="121" spans="1:13" x14ac:dyDescent="0.45">
      <c r="A121" s="2" t="s">
        <v>71</v>
      </c>
      <c r="B121" s="2" t="s">
        <v>51</v>
      </c>
      <c r="C121" s="2">
        <v>80</v>
      </c>
    </row>
    <row r="122" spans="1:13" x14ac:dyDescent="0.45">
      <c r="A122" s="2" t="s">
        <v>72</v>
      </c>
      <c r="B122" s="2" t="s">
        <v>51</v>
      </c>
      <c r="C122" s="2">
        <v>100</v>
      </c>
    </row>
    <row r="123" spans="1:13" x14ac:dyDescent="0.45">
      <c r="A123" s="2" t="s">
        <v>137</v>
      </c>
      <c r="B123" s="2" t="s">
        <v>55</v>
      </c>
      <c r="C123" s="2">
        <v>43</v>
      </c>
    </row>
    <row r="124" spans="1:13" x14ac:dyDescent="0.45">
      <c r="A124" s="2" t="s">
        <v>138</v>
      </c>
      <c r="B124" s="2" t="s">
        <v>55</v>
      </c>
      <c r="C124" s="2">
        <v>58</v>
      </c>
    </row>
    <row r="125" spans="1:13" x14ac:dyDescent="0.45">
      <c r="A125" s="2" t="s">
        <v>139</v>
      </c>
      <c r="B125" s="2" t="s">
        <v>55</v>
      </c>
      <c r="C125" s="2">
        <v>78</v>
      </c>
    </row>
    <row r="126" spans="1:13" x14ac:dyDescent="0.45">
      <c r="A126" s="2" t="s">
        <v>58</v>
      </c>
    </row>
    <row r="127" spans="1:13" x14ac:dyDescent="0.45">
      <c r="A127" s="55" t="s">
        <v>142</v>
      </c>
      <c r="B127" s="55"/>
      <c r="C127" s="55"/>
      <c r="D127" s="55"/>
      <c r="E127" s="55"/>
    </row>
    <row r="128" spans="1:13" x14ac:dyDescent="0.45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</row>
    <row r="129" spans="1:9" x14ac:dyDescent="0.45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45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45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45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45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45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45">
      <c r="A136" s="2" t="s">
        <v>154</v>
      </c>
    </row>
    <row r="137" spans="1:9" x14ac:dyDescent="0.45">
      <c r="A137" s="2" t="s">
        <v>58</v>
      </c>
    </row>
    <row r="138" spans="1:9" x14ac:dyDescent="0.45">
      <c r="A138" s="55" t="s">
        <v>156</v>
      </c>
      <c r="B138" s="55"/>
      <c r="C138" s="55"/>
      <c r="D138" s="55"/>
      <c r="F138" s="55" t="s">
        <v>157</v>
      </c>
      <c r="G138" s="55"/>
      <c r="H138" s="55"/>
      <c r="I138" s="55"/>
    </row>
    <row r="139" spans="1:9" x14ac:dyDescent="0.45">
      <c r="A139" s="2" t="s">
        <v>45</v>
      </c>
      <c r="B139" s="2" t="s">
        <v>41</v>
      </c>
      <c r="C139" s="2" t="s">
        <v>63</v>
      </c>
      <c r="D139" s="2" t="s">
        <v>155</v>
      </c>
      <c r="F139" s="2" t="s">
        <v>45</v>
      </c>
      <c r="G139" s="2" t="s">
        <v>41</v>
      </c>
      <c r="H139" s="2" t="s">
        <v>63</v>
      </c>
      <c r="I139" s="2" t="s">
        <v>155</v>
      </c>
    </row>
    <row r="140" spans="1:9" x14ac:dyDescent="0.45">
      <c r="A140" s="2" t="s">
        <v>65</v>
      </c>
      <c r="B140" s="2" t="s">
        <v>47</v>
      </c>
      <c r="C140" s="2">
        <v>49</v>
      </c>
      <c r="F140" s="2" t="s">
        <v>65</v>
      </c>
      <c r="G140" s="2" t="s">
        <v>47</v>
      </c>
      <c r="H140" s="2">
        <v>49</v>
      </c>
    </row>
    <row r="141" spans="1:9" x14ac:dyDescent="0.45">
      <c r="A141" s="2" t="s">
        <v>68</v>
      </c>
      <c r="B141" s="2" t="s">
        <v>47</v>
      </c>
      <c r="C141" s="2">
        <v>63</v>
      </c>
      <c r="F141" s="2" t="s">
        <v>68</v>
      </c>
      <c r="G141" s="2" t="s">
        <v>47</v>
      </c>
      <c r="H141" s="2">
        <v>63</v>
      </c>
    </row>
    <row r="142" spans="1:9" x14ac:dyDescent="0.45">
      <c r="A142" s="2" t="s">
        <v>69</v>
      </c>
      <c r="B142" s="2" t="s">
        <v>47</v>
      </c>
      <c r="C142" s="2">
        <v>83</v>
      </c>
      <c r="F142" s="2" t="s">
        <v>69</v>
      </c>
      <c r="G142" s="2" t="s">
        <v>47</v>
      </c>
      <c r="H142" s="2">
        <v>83</v>
      </c>
    </row>
    <row r="143" spans="1:9" x14ac:dyDescent="0.45">
      <c r="A143" s="2" t="s">
        <v>70</v>
      </c>
      <c r="B143" s="2" t="s">
        <v>51</v>
      </c>
      <c r="C143" s="2">
        <v>43</v>
      </c>
      <c r="F143" s="2" t="s">
        <v>70</v>
      </c>
      <c r="G143" s="2" t="s">
        <v>51</v>
      </c>
      <c r="H143" s="2">
        <v>43</v>
      </c>
    </row>
    <row r="144" spans="1:9" x14ac:dyDescent="0.45">
      <c r="A144" s="2" t="s">
        <v>71</v>
      </c>
      <c r="B144" s="2" t="s">
        <v>51</v>
      </c>
      <c r="C144" s="2">
        <v>58</v>
      </c>
      <c r="F144" s="2" t="s">
        <v>71</v>
      </c>
      <c r="G144" s="2" t="s">
        <v>51</v>
      </c>
      <c r="H144" s="2">
        <v>58</v>
      </c>
    </row>
    <row r="145" spans="1:14" x14ac:dyDescent="0.45">
      <c r="A145" s="2" t="s">
        <v>72</v>
      </c>
      <c r="B145" s="2" t="s">
        <v>51</v>
      </c>
      <c r="C145" s="2">
        <v>78</v>
      </c>
      <c r="F145" s="2" t="s">
        <v>72</v>
      </c>
      <c r="G145" s="2" t="s">
        <v>51</v>
      </c>
      <c r="H145" s="2">
        <v>78</v>
      </c>
    </row>
    <row r="146" spans="1:14" x14ac:dyDescent="0.45">
      <c r="A146" s="2" t="s">
        <v>137</v>
      </c>
      <c r="B146" s="2" t="s">
        <v>55</v>
      </c>
      <c r="C146" s="2">
        <v>65</v>
      </c>
      <c r="F146" s="2" t="s">
        <v>137</v>
      </c>
      <c r="G146" s="2" t="s">
        <v>55</v>
      </c>
      <c r="H146" s="2">
        <v>65</v>
      </c>
    </row>
    <row r="147" spans="1:14" x14ac:dyDescent="0.45">
      <c r="A147" s="2" t="s">
        <v>138</v>
      </c>
      <c r="B147" s="2" t="s">
        <v>55</v>
      </c>
      <c r="C147" s="2">
        <v>80</v>
      </c>
      <c r="F147" s="2" t="s">
        <v>138</v>
      </c>
      <c r="G147" s="2" t="s">
        <v>55</v>
      </c>
      <c r="H147" s="2">
        <v>80</v>
      </c>
    </row>
    <row r="148" spans="1:14" x14ac:dyDescent="0.45">
      <c r="A148" s="2" t="s">
        <v>139</v>
      </c>
      <c r="B148" s="2" t="s">
        <v>55</v>
      </c>
      <c r="C148" s="2">
        <v>100</v>
      </c>
      <c r="F148" s="2" t="s">
        <v>139</v>
      </c>
      <c r="G148" s="2" t="s">
        <v>55</v>
      </c>
      <c r="H148" s="2">
        <v>100</v>
      </c>
    </row>
    <row r="149" spans="1:14" x14ac:dyDescent="0.45">
      <c r="A149" s="2" t="s">
        <v>58</v>
      </c>
    </row>
    <row r="150" spans="1:14" x14ac:dyDescent="0.45">
      <c r="A150" s="55" t="s">
        <v>171</v>
      </c>
      <c r="B150" s="55"/>
      <c r="C150" s="55"/>
      <c r="D150" s="55"/>
      <c r="E150" s="55"/>
      <c r="F150" s="55"/>
      <c r="H150" s="55" t="s">
        <v>176</v>
      </c>
      <c r="I150" s="55"/>
      <c r="J150" s="55"/>
      <c r="K150" s="55"/>
      <c r="L150" s="55"/>
      <c r="M150" s="55"/>
      <c r="N150" s="55"/>
    </row>
    <row r="151" spans="1:14" x14ac:dyDescent="0.45">
      <c r="A151" s="2" t="s">
        <v>120</v>
      </c>
      <c r="B151" s="2" t="s">
        <v>41</v>
      </c>
      <c r="C151" s="2" t="s">
        <v>82</v>
      </c>
      <c r="D151" s="2" t="s">
        <v>121</v>
      </c>
      <c r="H151" s="2" t="s">
        <v>172</v>
      </c>
      <c r="I151" s="2" t="s">
        <v>40</v>
      </c>
      <c r="J151" s="2" t="s">
        <v>41</v>
      </c>
      <c r="K151" s="2" t="s">
        <v>82</v>
      </c>
      <c r="L151" s="2" t="s">
        <v>121</v>
      </c>
    </row>
    <row r="152" spans="1:14" x14ac:dyDescent="0.45">
      <c r="A152" s="2" t="s">
        <v>123</v>
      </c>
      <c r="B152" s="2" t="s">
        <v>47</v>
      </c>
      <c r="C152" s="2" t="s">
        <v>88</v>
      </c>
      <c r="D152" s="2">
        <v>318</v>
      </c>
      <c r="H152" s="2">
        <v>1</v>
      </c>
      <c r="I152" s="2" t="s">
        <v>44</v>
      </c>
      <c r="J152" s="2" t="s">
        <v>47</v>
      </c>
      <c r="K152" s="2" t="s">
        <v>88</v>
      </c>
      <c r="L152" s="2">
        <v>318</v>
      </c>
    </row>
    <row r="153" spans="1:14" x14ac:dyDescent="0.45">
      <c r="A153" s="2" t="s">
        <v>124</v>
      </c>
      <c r="B153" s="2" t="s">
        <v>47</v>
      </c>
      <c r="C153" s="2" t="s">
        <v>88</v>
      </c>
      <c r="D153" s="2">
        <v>405</v>
      </c>
      <c r="H153" s="2">
        <v>2</v>
      </c>
      <c r="I153" s="2" t="s">
        <v>173</v>
      </c>
      <c r="J153" s="2" t="s">
        <v>47</v>
      </c>
      <c r="K153" s="2" t="s">
        <v>88</v>
      </c>
      <c r="L153" s="2">
        <v>405</v>
      </c>
    </row>
    <row r="154" spans="1:14" x14ac:dyDescent="0.45">
      <c r="A154" s="2" t="s">
        <v>125</v>
      </c>
      <c r="B154" s="2" t="s">
        <v>47</v>
      </c>
      <c r="C154" s="2" t="s">
        <v>88</v>
      </c>
      <c r="D154" s="2">
        <v>525</v>
      </c>
      <c r="H154" s="2">
        <v>3</v>
      </c>
      <c r="I154" s="2" t="s">
        <v>174</v>
      </c>
      <c r="J154" s="2" t="s">
        <v>47</v>
      </c>
      <c r="K154" s="2" t="s">
        <v>88</v>
      </c>
      <c r="L154" s="2">
        <v>525</v>
      </c>
    </row>
    <row r="155" spans="1:14" x14ac:dyDescent="0.45">
      <c r="A155" s="2" t="s">
        <v>126</v>
      </c>
      <c r="B155" s="2" t="s">
        <v>51</v>
      </c>
      <c r="D155" s="2">
        <v>309</v>
      </c>
      <c r="H155" s="2">
        <v>4</v>
      </c>
      <c r="I155" s="2" t="s">
        <v>175</v>
      </c>
      <c r="J155" s="2" t="s">
        <v>51</v>
      </c>
      <c r="L155" s="2">
        <v>309</v>
      </c>
    </row>
    <row r="156" spans="1:14" x14ac:dyDescent="0.45">
      <c r="A156" s="2" t="s">
        <v>127</v>
      </c>
      <c r="B156" s="2" t="s">
        <v>51</v>
      </c>
      <c r="D156" s="2">
        <v>405</v>
      </c>
      <c r="H156" s="2">
        <v>5</v>
      </c>
      <c r="I156" s="2" t="s">
        <v>177</v>
      </c>
      <c r="J156" s="2" t="s">
        <v>51</v>
      </c>
      <c r="L156" s="2">
        <v>405</v>
      </c>
    </row>
    <row r="157" spans="1:14" x14ac:dyDescent="0.45">
      <c r="A157" s="2" t="s">
        <v>128</v>
      </c>
      <c r="B157" s="2" t="s">
        <v>51</v>
      </c>
      <c r="C157" s="2" t="s">
        <v>103</v>
      </c>
      <c r="D157" s="2">
        <v>534</v>
      </c>
      <c r="H157" s="2">
        <v>6</v>
      </c>
      <c r="I157" s="2" t="s">
        <v>178</v>
      </c>
      <c r="J157" s="2" t="s">
        <v>51</v>
      </c>
      <c r="K157" s="2" t="s">
        <v>103</v>
      </c>
      <c r="L157" s="2">
        <v>534</v>
      </c>
    </row>
    <row r="158" spans="1:14" x14ac:dyDescent="0.45">
      <c r="A158" s="2" t="s">
        <v>129</v>
      </c>
      <c r="B158" s="2" t="s">
        <v>55</v>
      </c>
      <c r="D158" s="2">
        <v>314</v>
      </c>
      <c r="H158" s="2">
        <v>7</v>
      </c>
      <c r="I158" s="2" t="s">
        <v>179</v>
      </c>
      <c r="J158" s="2" t="s">
        <v>55</v>
      </c>
      <c r="L158" s="2">
        <v>314</v>
      </c>
    </row>
    <row r="159" spans="1:14" x14ac:dyDescent="0.45">
      <c r="A159" s="2" t="s">
        <v>130</v>
      </c>
      <c r="B159" s="2" t="s">
        <v>55</v>
      </c>
      <c r="D159" s="2">
        <v>405</v>
      </c>
      <c r="H159" s="2">
        <v>8</v>
      </c>
      <c r="I159" s="2" t="s">
        <v>180</v>
      </c>
      <c r="J159" s="2" t="s">
        <v>55</v>
      </c>
      <c r="L159" s="2">
        <v>405</v>
      </c>
    </row>
    <row r="160" spans="1:14" x14ac:dyDescent="0.45">
      <c r="A160" s="2" t="s">
        <v>131</v>
      </c>
      <c r="B160" s="2" t="s">
        <v>55</v>
      </c>
      <c r="D160" s="2">
        <v>530</v>
      </c>
      <c r="H160" s="2">
        <v>9</v>
      </c>
      <c r="I160" s="2" t="s">
        <v>181</v>
      </c>
      <c r="J160" s="2" t="s">
        <v>55</v>
      </c>
      <c r="L160" s="2">
        <v>530</v>
      </c>
    </row>
    <row r="161" spans="1:12" x14ac:dyDescent="0.45">
      <c r="A161" s="2" t="s">
        <v>158</v>
      </c>
      <c r="B161" s="2" t="s">
        <v>106</v>
      </c>
      <c r="D161" s="2">
        <v>195</v>
      </c>
      <c r="H161" s="2">
        <v>10</v>
      </c>
      <c r="I161" s="2" t="s">
        <v>158</v>
      </c>
      <c r="J161" s="2" t="s">
        <v>106</v>
      </c>
      <c r="L161" s="2">
        <v>195</v>
      </c>
    </row>
    <row r="162" spans="1:12" x14ac:dyDescent="0.45">
      <c r="A162" s="2" t="s">
        <v>159</v>
      </c>
      <c r="B162" s="2" t="s">
        <v>106</v>
      </c>
      <c r="D162" s="2">
        <v>205</v>
      </c>
      <c r="H162" s="2">
        <v>11</v>
      </c>
      <c r="I162" s="2" t="s">
        <v>159</v>
      </c>
      <c r="J162" s="2" t="s">
        <v>106</v>
      </c>
      <c r="L162" s="2">
        <v>205</v>
      </c>
    </row>
    <row r="163" spans="1:12" x14ac:dyDescent="0.45">
      <c r="A163" s="2" t="s">
        <v>160</v>
      </c>
      <c r="B163" s="2" t="s">
        <v>106</v>
      </c>
      <c r="C163" s="2" t="s">
        <v>103</v>
      </c>
      <c r="D163" s="2">
        <v>395</v>
      </c>
      <c r="H163" s="2">
        <v>12</v>
      </c>
      <c r="I163" s="2" t="s">
        <v>160</v>
      </c>
      <c r="J163" s="2" t="s">
        <v>106</v>
      </c>
      <c r="K163" s="2" t="s">
        <v>103</v>
      </c>
      <c r="L163" s="2">
        <v>395</v>
      </c>
    </row>
    <row r="164" spans="1:12" x14ac:dyDescent="0.45">
      <c r="A164" s="2" t="s">
        <v>161</v>
      </c>
      <c r="B164" s="2" t="s">
        <v>106</v>
      </c>
      <c r="C164" s="2" t="s">
        <v>88</v>
      </c>
      <c r="D164" s="2">
        <v>195</v>
      </c>
      <c r="H164" s="2">
        <v>13</v>
      </c>
      <c r="I164" s="2" t="s">
        <v>161</v>
      </c>
      <c r="J164" s="2" t="s">
        <v>106</v>
      </c>
      <c r="K164" s="2" t="s">
        <v>88</v>
      </c>
      <c r="L164" s="2">
        <v>195</v>
      </c>
    </row>
    <row r="165" spans="1:12" x14ac:dyDescent="0.45">
      <c r="A165" s="2" t="s">
        <v>162</v>
      </c>
      <c r="B165" s="2" t="s">
        <v>106</v>
      </c>
      <c r="C165" s="2" t="s">
        <v>88</v>
      </c>
      <c r="D165" s="2">
        <v>205</v>
      </c>
      <c r="H165" s="2">
        <v>14</v>
      </c>
      <c r="I165" s="2" t="s">
        <v>162</v>
      </c>
      <c r="J165" s="2" t="s">
        <v>106</v>
      </c>
      <c r="K165" s="2" t="s">
        <v>88</v>
      </c>
      <c r="L165" s="2">
        <v>205</v>
      </c>
    </row>
    <row r="166" spans="1:12" x14ac:dyDescent="0.45">
      <c r="A166" s="2" t="s">
        <v>163</v>
      </c>
      <c r="B166" s="2" t="s">
        <v>106</v>
      </c>
      <c r="C166" s="2" t="s">
        <v>88</v>
      </c>
      <c r="D166" s="2">
        <v>395</v>
      </c>
      <c r="H166" s="2">
        <v>15</v>
      </c>
      <c r="I166" s="2" t="s">
        <v>163</v>
      </c>
      <c r="J166" s="2" t="s">
        <v>106</v>
      </c>
      <c r="K166" s="2" t="s">
        <v>88</v>
      </c>
      <c r="L166" s="2">
        <v>395</v>
      </c>
    </row>
    <row r="167" spans="1:12" x14ac:dyDescent="0.45">
      <c r="A167" s="2" t="s">
        <v>164</v>
      </c>
      <c r="B167" s="2" t="s">
        <v>102</v>
      </c>
      <c r="C167" s="2" t="s">
        <v>103</v>
      </c>
      <c r="D167" s="2">
        <v>251</v>
      </c>
      <c r="H167" s="2">
        <v>16</v>
      </c>
      <c r="I167" s="2" t="s">
        <v>164</v>
      </c>
      <c r="J167" s="2" t="s">
        <v>102</v>
      </c>
      <c r="K167" s="2" t="s">
        <v>103</v>
      </c>
      <c r="L167" s="2">
        <v>251</v>
      </c>
    </row>
    <row r="168" spans="1:12" x14ac:dyDescent="0.45">
      <c r="A168" s="2" t="s">
        <v>165</v>
      </c>
      <c r="B168" s="2" t="s">
        <v>102</v>
      </c>
      <c r="C168" s="2" t="s">
        <v>103</v>
      </c>
      <c r="D168" s="2">
        <v>349</v>
      </c>
      <c r="H168" s="2">
        <v>17</v>
      </c>
      <c r="I168" s="2" t="s">
        <v>182</v>
      </c>
      <c r="J168" s="2" t="s">
        <v>102</v>
      </c>
      <c r="K168" s="2" t="s">
        <v>103</v>
      </c>
      <c r="L168" s="2">
        <v>349</v>
      </c>
    </row>
    <row r="169" spans="1:12" x14ac:dyDescent="0.45">
      <c r="A169" s="2" t="s">
        <v>166</v>
      </c>
      <c r="B169" s="2" t="s">
        <v>102</v>
      </c>
      <c r="C169" s="2" t="s">
        <v>103</v>
      </c>
      <c r="D169" s="2">
        <v>479</v>
      </c>
      <c r="H169" s="2">
        <v>18</v>
      </c>
      <c r="I169" s="2" t="s">
        <v>183</v>
      </c>
      <c r="J169" s="2" t="s">
        <v>102</v>
      </c>
      <c r="K169" s="2" t="s">
        <v>103</v>
      </c>
      <c r="L169" s="2">
        <v>479</v>
      </c>
    </row>
    <row r="170" spans="1:12" x14ac:dyDescent="0.45">
      <c r="A170" s="2" t="s">
        <v>167</v>
      </c>
      <c r="B170" s="2" t="s">
        <v>102</v>
      </c>
      <c r="D170" s="2">
        <v>253</v>
      </c>
      <c r="H170" s="2">
        <v>19</v>
      </c>
      <c r="I170" s="2" t="s">
        <v>167</v>
      </c>
      <c r="J170" s="2" t="s">
        <v>102</v>
      </c>
      <c r="L170" s="2">
        <v>253</v>
      </c>
    </row>
    <row r="171" spans="1:12" x14ac:dyDescent="0.45">
      <c r="A171" s="2" t="s">
        <v>168</v>
      </c>
      <c r="B171" s="2" t="s">
        <v>102</v>
      </c>
      <c r="D171" s="2">
        <v>413</v>
      </c>
      <c r="H171" s="2">
        <v>20</v>
      </c>
      <c r="I171" s="2" t="s">
        <v>168</v>
      </c>
      <c r="J171" s="2" t="s">
        <v>102</v>
      </c>
      <c r="L171" s="2">
        <v>413</v>
      </c>
    </row>
    <row r="172" spans="1:12" x14ac:dyDescent="0.45">
      <c r="A172" s="2" t="s">
        <v>169</v>
      </c>
      <c r="B172" s="2" t="s">
        <v>102</v>
      </c>
      <c r="C172" s="2" t="s">
        <v>103</v>
      </c>
      <c r="D172" s="2">
        <v>262</v>
      </c>
      <c r="H172" s="2" t="s">
        <v>58</v>
      </c>
    </row>
    <row r="173" spans="1:12" x14ac:dyDescent="0.45">
      <c r="A173" s="2" t="s">
        <v>170</v>
      </c>
      <c r="B173" s="2" t="s">
        <v>102</v>
      </c>
      <c r="C173" s="2" t="s">
        <v>103</v>
      </c>
      <c r="D173" s="2">
        <v>442</v>
      </c>
    </row>
    <row r="175" spans="1:12" x14ac:dyDescent="0.45">
      <c r="B175" s="55" t="s">
        <v>185</v>
      </c>
      <c r="C175" s="55"/>
      <c r="D175" s="55"/>
      <c r="E175" s="55"/>
      <c r="F175" s="55"/>
      <c r="G175" s="55"/>
    </row>
    <row r="176" spans="1:12" x14ac:dyDescent="0.45">
      <c r="B176" s="2" t="s">
        <v>45</v>
      </c>
      <c r="C176" s="2" t="s">
        <v>41</v>
      </c>
      <c r="D176" s="2" t="s">
        <v>121</v>
      </c>
    </row>
    <row r="177" spans="2:9" x14ac:dyDescent="0.45">
      <c r="B177" s="2" t="s">
        <v>65</v>
      </c>
      <c r="C177" s="2" t="s">
        <v>47</v>
      </c>
      <c r="D177" s="2">
        <v>318</v>
      </c>
      <c r="F177" s="8" t="s">
        <v>59</v>
      </c>
      <c r="G177" s="10" t="s">
        <v>184</v>
      </c>
    </row>
    <row r="178" spans="2:9" x14ac:dyDescent="0.45">
      <c r="B178" s="2" t="s">
        <v>68</v>
      </c>
      <c r="C178" s="2" t="s">
        <v>47</v>
      </c>
      <c r="D178" s="2">
        <v>405</v>
      </c>
      <c r="F178" s="11" t="s">
        <v>47</v>
      </c>
      <c r="G178" s="13"/>
    </row>
    <row r="179" spans="2:9" x14ac:dyDescent="0.45">
      <c r="B179" s="2" t="s">
        <v>69</v>
      </c>
      <c r="C179" s="2" t="s">
        <v>47</v>
      </c>
      <c r="D179" s="2">
        <v>525</v>
      </c>
      <c r="F179" s="11" t="s">
        <v>51</v>
      </c>
      <c r="G179" s="13"/>
    </row>
    <row r="180" spans="2:9" x14ac:dyDescent="0.45">
      <c r="B180" s="2" t="s">
        <v>70</v>
      </c>
      <c r="C180" s="2" t="s">
        <v>51</v>
      </c>
      <c r="D180" s="2">
        <v>309</v>
      </c>
      <c r="F180" s="14" t="s">
        <v>55</v>
      </c>
      <c r="G180" s="17"/>
    </row>
    <row r="181" spans="2:9" x14ac:dyDescent="0.45">
      <c r="B181" s="2" t="s">
        <v>71</v>
      </c>
      <c r="C181" s="2" t="s">
        <v>51</v>
      </c>
      <c r="D181" s="2">
        <v>405</v>
      </c>
    </row>
    <row r="182" spans="2:9" x14ac:dyDescent="0.45">
      <c r="B182" s="2" t="s">
        <v>72</v>
      </c>
      <c r="C182" s="2" t="s">
        <v>51</v>
      </c>
      <c r="D182" s="2">
        <v>534</v>
      </c>
    </row>
    <row r="183" spans="2:9" x14ac:dyDescent="0.45">
      <c r="B183" s="2" t="s">
        <v>137</v>
      </c>
      <c r="C183" s="2" t="s">
        <v>55</v>
      </c>
      <c r="D183" s="2">
        <v>314</v>
      </c>
    </row>
    <row r="184" spans="2:9" x14ac:dyDescent="0.45">
      <c r="B184" s="2" t="s">
        <v>138</v>
      </c>
      <c r="C184" s="2" t="s">
        <v>55</v>
      </c>
      <c r="D184" s="2">
        <v>405</v>
      </c>
    </row>
    <row r="185" spans="2:9" x14ac:dyDescent="0.45">
      <c r="B185" s="2" t="s">
        <v>139</v>
      </c>
      <c r="C185" s="2" t="s">
        <v>55</v>
      </c>
      <c r="D185" s="2">
        <v>530</v>
      </c>
    </row>
    <row r="186" spans="2:9" x14ac:dyDescent="0.45">
      <c r="B186" s="2" t="s">
        <v>58</v>
      </c>
    </row>
    <row r="187" spans="2:9" x14ac:dyDescent="0.45">
      <c r="B187" s="55" t="s">
        <v>186</v>
      </c>
      <c r="C187" s="55"/>
      <c r="D187" s="55"/>
      <c r="E187" s="55"/>
      <c r="F187" s="55"/>
      <c r="G187" s="55"/>
      <c r="H187" s="55"/>
      <c r="I187" s="55"/>
    </row>
    <row r="188" spans="2:9" x14ac:dyDescent="0.45">
      <c r="B188" s="2" t="s">
        <v>40</v>
      </c>
      <c r="C188" s="2" t="s">
        <v>41</v>
      </c>
      <c r="D188" s="2" t="s">
        <v>121</v>
      </c>
      <c r="E188" s="2" t="s">
        <v>64</v>
      </c>
      <c r="G188" s="8" t="s">
        <v>59</v>
      </c>
      <c r="H188" s="9" t="s">
        <v>66</v>
      </c>
      <c r="I188" s="10" t="s">
        <v>184</v>
      </c>
    </row>
    <row r="189" spans="2:9" x14ac:dyDescent="0.45">
      <c r="B189" s="2" t="s">
        <v>44</v>
      </c>
      <c r="C189" s="2" t="s">
        <v>47</v>
      </c>
      <c r="D189" s="2">
        <v>318</v>
      </c>
      <c r="E189" s="2">
        <v>1</v>
      </c>
      <c r="G189" s="11" t="s">
        <v>55</v>
      </c>
      <c r="H189" s="12">
        <v>1</v>
      </c>
      <c r="I189" s="13"/>
    </row>
    <row r="190" spans="2:9" x14ac:dyDescent="0.45">
      <c r="B190" s="2" t="s">
        <v>173</v>
      </c>
      <c r="C190" s="2" t="s">
        <v>47</v>
      </c>
      <c r="D190" s="2">
        <v>405</v>
      </c>
      <c r="E190" s="2">
        <v>2</v>
      </c>
      <c r="G190" s="11" t="s">
        <v>55</v>
      </c>
      <c r="H190" s="12">
        <v>2</v>
      </c>
      <c r="I190" s="13"/>
    </row>
    <row r="191" spans="2:9" x14ac:dyDescent="0.45">
      <c r="B191" s="2" t="s">
        <v>174</v>
      </c>
      <c r="C191" s="2" t="s">
        <v>47</v>
      </c>
      <c r="D191" s="2">
        <v>525</v>
      </c>
      <c r="E191" s="2">
        <v>3</v>
      </c>
      <c r="G191" s="11" t="s">
        <v>55</v>
      </c>
      <c r="H191" s="12">
        <v>3</v>
      </c>
      <c r="I191" s="13"/>
    </row>
    <row r="192" spans="2:9" x14ac:dyDescent="0.45">
      <c r="B192" s="2" t="s">
        <v>175</v>
      </c>
      <c r="C192" s="2" t="s">
        <v>51</v>
      </c>
      <c r="D192" s="2">
        <v>309</v>
      </c>
      <c r="E192" s="2">
        <v>1</v>
      </c>
      <c r="G192" s="11" t="s">
        <v>47</v>
      </c>
      <c r="H192" s="12">
        <v>1</v>
      </c>
      <c r="I192" s="13"/>
    </row>
    <row r="193" spans="1:9" x14ac:dyDescent="0.45">
      <c r="B193" s="2" t="s">
        <v>177</v>
      </c>
      <c r="C193" s="2" t="s">
        <v>51</v>
      </c>
      <c r="D193" s="2">
        <v>405</v>
      </c>
      <c r="E193" s="2">
        <v>1</v>
      </c>
      <c r="G193" s="11" t="s">
        <v>47</v>
      </c>
      <c r="H193" s="12">
        <v>2</v>
      </c>
      <c r="I193" s="13"/>
    </row>
    <row r="194" spans="1:9" x14ac:dyDescent="0.45">
      <c r="B194" s="2" t="s">
        <v>178</v>
      </c>
      <c r="C194" s="2" t="s">
        <v>51</v>
      </c>
      <c r="D194" s="2">
        <v>534</v>
      </c>
      <c r="E194" s="2">
        <v>2</v>
      </c>
      <c r="G194" s="11" t="s">
        <v>47</v>
      </c>
      <c r="H194" s="12">
        <v>3</v>
      </c>
      <c r="I194" s="13"/>
    </row>
    <row r="195" spans="1:9" x14ac:dyDescent="0.45">
      <c r="B195" s="2" t="s">
        <v>179</v>
      </c>
      <c r="C195" s="2" t="s">
        <v>55</v>
      </c>
      <c r="D195" s="2">
        <v>314</v>
      </c>
      <c r="E195" s="2">
        <v>1</v>
      </c>
      <c r="G195" s="11" t="s">
        <v>51</v>
      </c>
      <c r="H195" s="12">
        <v>1</v>
      </c>
      <c r="I195" s="13"/>
    </row>
    <row r="196" spans="1:9" x14ac:dyDescent="0.45">
      <c r="B196" s="2" t="s">
        <v>180</v>
      </c>
      <c r="C196" s="2" t="s">
        <v>55</v>
      </c>
      <c r="D196" s="2">
        <v>405</v>
      </c>
      <c r="E196" s="2">
        <v>2</v>
      </c>
      <c r="G196" s="11" t="s">
        <v>51</v>
      </c>
      <c r="H196" s="12">
        <v>2</v>
      </c>
      <c r="I196" s="13"/>
    </row>
    <row r="197" spans="1:9" x14ac:dyDescent="0.45">
      <c r="B197" s="2" t="s">
        <v>181</v>
      </c>
      <c r="C197" s="2" t="s">
        <v>55</v>
      </c>
      <c r="D197" s="2">
        <v>530</v>
      </c>
      <c r="E197" s="2">
        <v>3</v>
      </c>
      <c r="G197" s="11" t="s">
        <v>51</v>
      </c>
      <c r="H197" s="12">
        <v>3</v>
      </c>
      <c r="I197" s="13"/>
    </row>
    <row r="198" spans="1:9" x14ac:dyDescent="0.45">
      <c r="B198" s="2" t="s">
        <v>158</v>
      </c>
      <c r="C198" s="2" t="s">
        <v>106</v>
      </c>
      <c r="D198" s="2">
        <v>195</v>
      </c>
      <c r="E198" s="2">
        <v>1</v>
      </c>
      <c r="G198" s="11" t="s">
        <v>106</v>
      </c>
      <c r="H198" s="12">
        <v>1</v>
      </c>
      <c r="I198" s="13"/>
    </row>
    <row r="199" spans="1:9" x14ac:dyDescent="0.45">
      <c r="B199" s="2" t="s">
        <v>159</v>
      </c>
      <c r="C199" s="2" t="s">
        <v>106</v>
      </c>
      <c r="D199" s="2">
        <v>205</v>
      </c>
      <c r="E199" s="2">
        <v>2</v>
      </c>
      <c r="G199" s="11" t="s">
        <v>106</v>
      </c>
      <c r="H199" s="12">
        <v>2</v>
      </c>
      <c r="I199" s="13"/>
    </row>
    <row r="200" spans="1:9" x14ac:dyDescent="0.45">
      <c r="B200" s="2" t="s">
        <v>160</v>
      </c>
      <c r="C200" s="2" t="s">
        <v>106</v>
      </c>
      <c r="D200" s="2">
        <v>395</v>
      </c>
      <c r="E200" s="2">
        <v>2</v>
      </c>
      <c r="G200" s="14" t="s">
        <v>106</v>
      </c>
      <c r="H200" s="15">
        <v>3</v>
      </c>
      <c r="I200" s="17"/>
    </row>
    <row r="201" spans="1:9" x14ac:dyDescent="0.45">
      <c r="B201" s="2" t="s">
        <v>161</v>
      </c>
      <c r="C201" s="2" t="s">
        <v>106</v>
      </c>
      <c r="D201" s="2">
        <v>195</v>
      </c>
      <c r="E201" s="2">
        <v>3</v>
      </c>
    </row>
    <row r="203" spans="1:9" x14ac:dyDescent="0.45">
      <c r="A203" s="55" t="s">
        <v>187</v>
      </c>
      <c r="B203" s="55"/>
      <c r="C203" s="55"/>
      <c r="D203" s="55"/>
      <c r="E203" s="55"/>
      <c r="F203" s="55"/>
      <c r="G203" s="55"/>
    </row>
    <row r="204" spans="1:9" x14ac:dyDescent="0.45">
      <c r="A204" s="2" t="s">
        <v>189</v>
      </c>
      <c r="B204" s="2" t="s">
        <v>120</v>
      </c>
      <c r="C204" s="2" t="s">
        <v>41</v>
      </c>
      <c r="D204" s="2" t="s">
        <v>82</v>
      </c>
      <c r="E204" s="2" t="s">
        <v>121</v>
      </c>
    </row>
    <row r="205" spans="1:9" x14ac:dyDescent="0.45">
      <c r="A205" s="2">
        <v>1</v>
      </c>
      <c r="B205" s="2" t="s">
        <v>123</v>
      </c>
      <c r="C205" s="2" t="s">
        <v>47</v>
      </c>
      <c r="D205" s="2" t="s">
        <v>88</v>
      </c>
      <c r="E205" s="2">
        <v>318</v>
      </c>
    </row>
    <row r="206" spans="1:9" x14ac:dyDescent="0.45">
      <c r="A206" s="2">
        <v>2</v>
      </c>
      <c r="B206" s="2" t="s">
        <v>124</v>
      </c>
      <c r="C206" s="2" t="s">
        <v>47</v>
      </c>
      <c r="D206" s="2" t="s">
        <v>88</v>
      </c>
      <c r="E206" s="2">
        <v>405</v>
      </c>
    </row>
    <row r="207" spans="1:9" x14ac:dyDescent="0.45">
      <c r="A207" s="2">
        <v>3</v>
      </c>
      <c r="B207" s="2" t="s">
        <v>125</v>
      </c>
      <c r="C207" s="2" t="s">
        <v>47</v>
      </c>
      <c r="D207" s="2" t="s">
        <v>88</v>
      </c>
      <c r="E207" s="2">
        <v>525</v>
      </c>
      <c r="F207" s="12" t="s">
        <v>188</v>
      </c>
    </row>
    <row r="208" spans="1:9" x14ac:dyDescent="0.45">
      <c r="A208" s="2">
        <v>4</v>
      </c>
      <c r="B208" s="2" t="s">
        <v>126</v>
      </c>
      <c r="C208" s="2" t="s">
        <v>51</v>
      </c>
      <c r="E208" s="2">
        <v>309</v>
      </c>
      <c r="F208" s="12" t="s">
        <v>40</v>
      </c>
      <c r="G208" s="19"/>
    </row>
    <row r="209" spans="1:5" x14ac:dyDescent="0.45">
      <c r="A209" s="2">
        <v>5</v>
      </c>
      <c r="B209" s="2" t="s">
        <v>127</v>
      </c>
      <c r="C209" s="2" t="s">
        <v>51</v>
      </c>
      <c r="E209" s="2">
        <v>405</v>
      </c>
    </row>
    <row r="210" spans="1:5" x14ac:dyDescent="0.45">
      <c r="A210" s="2">
        <v>6</v>
      </c>
      <c r="B210" s="2" t="s">
        <v>128</v>
      </c>
      <c r="C210" s="2" t="s">
        <v>51</v>
      </c>
      <c r="D210" s="2" t="s">
        <v>103</v>
      </c>
      <c r="E210" s="2">
        <v>534</v>
      </c>
    </row>
    <row r="211" spans="1:5" x14ac:dyDescent="0.45">
      <c r="A211" s="2">
        <v>7</v>
      </c>
      <c r="B211" s="2" t="s">
        <v>129</v>
      </c>
      <c r="C211" s="2" t="s">
        <v>55</v>
      </c>
      <c r="E211" s="2">
        <v>314</v>
      </c>
    </row>
    <row r="212" spans="1:5" x14ac:dyDescent="0.45">
      <c r="A212" s="2">
        <v>8</v>
      </c>
      <c r="B212" s="2" t="s">
        <v>130</v>
      </c>
      <c r="C212" s="2" t="s">
        <v>55</v>
      </c>
      <c r="E212" s="2">
        <v>405</v>
      </c>
    </row>
    <row r="213" spans="1:5" x14ac:dyDescent="0.45">
      <c r="A213" s="2">
        <v>9</v>
      </c>
      <c r="B213" s="2" t="s">
        <v>131</v>
      </c>
      <c r="C213" s="2" t="s">
        <v>55</v>
      </c>
      <c r="E213" s="2">
        <v>530</v>
      </c>
    </row>
    <row r="214" spans="1:5" x14ac:dyDescent="0.45">
      <c r="A214" s="2">
        <v>10</v>
      </c>
      <c r="B214" s="2" t="s">
        <v>158</v>
      </c>
      <c r="C214" s="2" t="s">
        <v>106</v>
      </c>
      <c r="E214" s="2">
        <v>195</v>
      </c>
    </row>
    <row r="215" spans="1:5" x14ac:dyDescent="0.45">
      <c r="A215" s="2">
        <v>11</v>
      </c>
      <c r="B215" s="2" t="s">
        <v>159</v>
      </c>
      <c r="C215" s="2" t="s">
        <v>106</v>
      </c>
      <c r="E215" s="2">
        <v>205</v>
      </c>
    </row>
    <row r="216" spans="1:5" x14ac:dyDescent="0.45">
      <c r="A216" s="2">
        <v>12</v>
      </c>
      <c r="B216" s="2" t="s">
        <v>160</v>
      </c>
      <c r="C216" s="2" t="s">
        <v>106</v>
      </c>
      <c r="D216" s="2" t="s">
        <v>103</v>
      </c>
      <c r="E216" s="2">
        <v>395</v>
      </c>
    </row>
    <row r="217" spans="1:5" x14ac:dyDescent="0.45">
      <c r="A217" s="2">
        <v>13</v>
      </c>
      <c r="B217" s="2" t="s">
        <v>161</v>
      </c>
      <c r="C217" s="2" t="s">
        <v>106</v>
      </c>
      <c r="D217" s="2" t="s">
        <v>88</v>
      </c>
      <c r="E217" s="2">
        <v>195</v>
      </c>
    </row>
    <row r="218" spans="1:5" x14ac:dyDescent="0.45">
      <c r="A218" s="2">
        <v>14</v>
      </c>
      <c r="B218" s="2" t="s">
        <v>162</v>
      </c>
      <c r="C218" s="2" t="s">
        <v>106</v>
      </c>
      <c r="D218" s="2" t="s">
        <v>88</v>
      </c>
      <c r="E218" s="2">
        <v>205</v>
      </c>
    </row>
    <row r="219" spans="1:5" x14ac:dyDescent="0.45">
      <c r="A219" s="2">
        <v>15</v>
      </c>
      <c r="B219" s="2" t="s">
        <v>163</v>
      </c>
      <c r="C219" s="2" t="s">
        <v>106</v>
      </c>
      <c r="D219" s="2" t="s">
        <v>88</v>
      </c>
      <c r="E219" s="2">
        <v>395</v>
      </c>
    </row>
    <row r="220" spans="1:5" x14ac:dyDescent="0.45">
      <c r="A220" s="2">
        <v>16</v>
      </c>
      <c r="B220" s="2" t="s">
        <v>164</v>
      </c>
      <c r="C220" s="2" t="s">
        <v>102</v>
      </c>
      <c r="D220" s="2" t="s">
        <v>103</v>
      </c>
      <c r="E220" s="2">
        <v>251</v>
      </c>
    </row>
    <row r="221" spans="1:5" x14ac:dyDescent="0.45">
      <c r="A221" s="2">
        <v>17</v>
      </c>
      <c r="B221" s="2" t="s">
        <v>165</v>
      </c>
      <c r="C221" s="2" t="s">
        <v>102</v>
      </c>
      <c r="D221" s="2" t="s">
        <v>103</v>
      </c>
      <c r="E221" s="2">
        <v>349</v>
      </c>
    </row>
    <row r="222" spans="1:5" x14ac:dyDescent="0.45">
      <c r="A222" s="2">
        <v>18</v>
      </c>
      <c r="B222" s="2" t="s">
        <v>166</v>
      </c>
      <c r="C222" s="2" t="s">
        <v>102</v>
      </c>
      <c r="D222" s="2" t="s">
        <v>103</v>
      </c>
      <c r="E222" s="2">
        <v>479</v>
      </c>
    </row>
    <row r="223" spans="1:5" x14ac:dyDescent="0.45">
      <c r="A223" s="2">
        <v>19</v>
      </c>
      <c r="B223" s="2" t="s">
        <v>167</v>
      </c>
      <c r="C223" s="2" t="s">
        <v>102</v>
      </c>
      <c r="E223" s="2">
        <v>253</v>
      </c>
    </row>
    <row r="224" spans="1:5" x14ac:dyDescent="0.45">
      <c r="A224" s="2">
        <v>20</v>
      </c>
      <c r="B224" s="2" t="s">
        <v>168</v>
      </c>
      <c r="C224" s="2" t="s">
        <v>102</v>
      </c>
      <c r="E224" s="2">
        <v>413</v>
      </c>
    </row>
    <row r="225" spans="1:5" x14ac:dyDescent="0.45">
      <c r="A225" s="2">
        <v>21</v>
      </c>
      <c r="B225" s="2" t="s">
        <v>169</v>
      </c>
      <c r="C225" s="2" t="s">
        <v>102</v>
      </c>
      <c r="D225" s="2" t="s">
        <v>103</v>
      </c>
      <c r="E225" s="2">
        <v>262</v>
      </c>
    </row>
    <row r="226" spans="1:5" x14ac:dyDescent="0.45">
      <c r="A226" s="2">
        <v>22</v>
      </c>
      <c r="B226" s="2" t="s">
        <v>170</v>
      </c>
      <c r="C226" s="2" t="s">
        <v>102</v>
      </c>
      <c r="D226" s="2" t="s">
        <v>103</v>
      </c>
      <c r="E226" s="2">
        <v>442</v>
      </c>
    </row>
    <row r="229" spans="1:5" x14ac:dyDescent="0.45">
      <c r="A229" s="55" t="s">
        <v>192</v>
      </c>
      <c r="B229" s="55"/>
      <c r="C229" s="55"/>
      <c r="D229" s="55"/>
    </row>
    <row r="230" spans="1:5" x14ac:dyDescent="0.45">
      <c r="A230" s="2" t="s">
        <v>45</v>
      </c>
      <c r="B230" s="2" t="s">
        <v>41</v>
      </c>
      <c r="C230" s="2" t="s">
        <v>190</v>
      </c>
      <c r="D230" s="2" t="s">
        <v>191</v>
      </c>
    </row>
    <row r="231" spans="1:5" x14ac:dyDescent="0.45">
      <c r="A231" s="2" t="s">
        <v>65</v>
      </c>
      <c r="B231" s="2" t="s">
        <v>47</v>
      </c>
      <c r="C231" s="2">
        <v>45</v>
      </c>
    </row>
    <row r="232" spans="1:5" x14ac:dyDescent="0.45">
      <c r="A232" s="2" t="s">
        <v>68</v>
      </c>
      <c r="B232" s="2" t="s">
        <v>47</v>
      </c>
      <c r="C232" s="2">
        <v>60</v>
      </c>
    </row>
    <row r="233" spans="1:5" x14ac:dyDescent="0.45">
      <c r="A233" s="2" t="s">
        <v>69</v>
      </c>
      <c r="B233" s="2" t="s">
        <v>47</v>
      </c>
      <c r="C233" s="2">
        <v>80</v>
      </c>
    </row>
    <row r="234" spans="1:5" x14ac:dyDescent="0.45">
      <c r="A234" s="2" t="s">
        <v>70</v>
      </c>
      <c r="B234" s="2" t="s">
        <v>51</v>
      </c>
      <c r="C234" s="2">
        <v>39</v>
      </c>
    </row>
    <row r="235" spans="1:5" x14ac:dyDescent="0.45">
      <c r="A235" s="2" t="s">
        <v>71</v>
      </c>
      <c r="B235" s="2" t="s">
        <v>51</v>
      </c>
      <c r="C235" s="2">
        <v>58</v>
      </c>
    </row>
    <row r="236" spans="1:5" x14ac:dyDescent="0.45">
      <c r="A236" s="2" t="s">
        <v>72</v>
      </c>
      <c r="B236" s="2" t="s">
        <v>51</v>
      </c>
      <c r="C236" s="2">
        <v>78</v>
      </c>
    </row>
    <row r="237" spans="1:5" x14ac:dyDescent="0.45">
      <c r="A237" s="2" t="s">
        <v>137</v>
      </c>
      <c r="B237" s="2" t="s">
        <v>55</v>
      </c>
      <c r="C237" s="2">
        <v>44</v>
      </c>
    </row>
    <row r="238" spans="1:5" x14ac:dyDescent="0.45">
      <c r="A238" s="2" t="s">
        <v>138</v>
      </c>
      <c r="B238" s="2" t="s">
        <v>55</v>
      </c>
      <c r="C238" s="2">
        <v>59</v>
      </c>
    </row>
    <row r="239" spans="1:5" x14ac:dyDescent="0.45">
      <c r="A239" s="2" t="s">
        <v>139</v>
      </c>
      <c r="B239" s="2" t="s">
        <v>55</v>
      </c>
      <c r="C239" s="2">
        <v>79</v>
      </c>
    </row>
    <row r="240" spans="1:5" x14ac:dyDescent="0.45">
      <c r="A240" s="2" t="s">
        <v>58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AA4-ED73-4DD1-B928-BD4559D0B716}">
  <dimension ref="A1:J22"/>
  <sheetViews>
    <sheetView topLeftCell="A11" workbookViewId="0">
      <selection activeCell="F13" sqref="F13"/>
    </sheetView>
  </sheetViews>
  <sheetFormatPr defaultRowHeight="14.25" x14ac:dyDescent="0.45"/>
  <cols>
    <col min="1" max="1" width="19" bestFit="1" customWidth="1"/>
    <col min="2" max="2" width="10.19921875" bestFit="1" customWidth="1"/>
    <col min="4" max="4" width="12.33203125" bestFit="1" customWidth="1"/>
  </cols>
  <sheetData>
    <row r="1" spans="1:10" ht="21" x14ac:dyDescent="0.65">
      <c r="H1" s="57" t="s">
        <v>212</v>
      </c>
      <c r="I1" s="57"/>
      <c r="J1" s="57"/>
    </row>
    <row r="2" spans="1:10" x14ac:dyDescent="0.45">
      <c r="A2" s="47" t="s">
        <v>198</v>
      </c>
      <c r="B2" s="48" t="s">
        <v>199</v>
      </c>
      <c r="C2" s="49" t="s">
        <v>200</v>
      </c>
      <c r="D2" s="50" t="s">
        <v>219</v>
      </c>
    </row>
    <row r="3" spans="1:10" x14ac:dyDescent="0.45">
      <c r="A3" s="51" t="s">
        <v>202</v>
      </c>
      <c r="B3" s="51">
        <v>11</v>
      </c>
      <c r="C3" s="51">
        <v>72</v>
      </c>
      <c r="D3" s="51" t="s">
        <v>214</v>
      </c>
    </row>
    <row r="4" spans="1:10" x14ac:dyDescent="0.45">
      <c r="A4" t="s">
        <v>207</v>
      </c>
      <c r="B4">
        <v>11</v>
      </c>
      <c r="C4">
        <v>75</v>
      </c>
      <c r="D4" t="s">
        <v>216</v>
      </c>
    </row>
    <row r="5" spans="1:10" x14ac:dyDescent="0.45">
      <c r="A5" s="45" t="s">
        <v>211</v>
      </c>
      <c r="B5" s="45">
        <v>11</v>
      </c>
      <c r="C5" s="45">
        <v>85</v>
      </c>
      <c r="D5" s="45" t="s">
        <v>215</v>
      </c>
    </row>
    <row r="6" spans="1:10" x14ac:dyDescent="0.45">
      <c r="A6" t="s">
        <v>201</v>
      </c>
      <c r="B6">
        <v>12</v>
      </c>
      <c r="C6">
        <v>85</v>
      </c>
      <c r="D6" t="s">
        <v>213</v>
      </c>
    </row>
    <row r="7" spans="1:10" x14ac:dyDescent="0.45">
      <c r="A7" s="45" t="s">
        <v>204</v>
      </c>
      <c r="B7" s="45">
        <v>12</v>
      </c>
      <c r="C7" s="45">
        <v>95</v>
      </c>
      <c r="D7" s="45" t="s">
        <v>216</v>
      </c>
    </row>
    <row r="8" spans="1:10" x14ac:dyDescent="0.45">
      <c r="A8" t="s">
        <v>206</v>
      </c>
      <c r="B8">
        <v>12</v>
      </c>
      <c r="C8">
        <v>99</v>
      </c>
      <c r="D8" t="s">
        <v>215</v>
      </c>
    </row>
    <row r="9" spans="1:10" x14ac:dyDescent="0.45">
      <c r="A9" s="45" t="s">
        <v>203</v>
      </c>
      <c r="B9" s="45">
        <v>13</v>
      </c>
      <c r="C9" s="45">
        <v>60</v>
      </c>
      <c r="D9" s="45" t="s">
        <v>215</v>
      </c>
    </row>
    <row r="10" spans="1:10" x14ac:dyDescent="0.45">
      <c r="A10" t="s">
        <v>208</v>
      </c>
      <c r="B10">
        <v>13</v>
      </c>
      <c r="C10">
        <v>100</v>
      </c>
      <c r="D10" t="s">
        <v>213</v>
      </c>
    </row>
    <row r="11" spans="1:10" x14ac:dyDescent="0.45">
      <c r="A11" s="45" t="s">
        <v>209</v>
      </c>
      <c r="B11" s="45">
        <v>13</v>
      </c>
      <c r="C11" s="45">
        <v>75</v>
      </c>
      <c r="D11" s="45" t="s">
        <v>213</v>
      </c>
    </row>
    <row r="12" spans="1:10" x14ac:dyDescent="0.45">
      <c r="A12" t="s">
        <v>205</v>
      </c>
      <c r="B12">
        <v>14</v>
      </c>
      <c r="C12">
        <v>88</v>
      </c>
      <c r="D12" t="s">
        <v>217</v>
      </c>
    </row>
    <row r="13" spans="1:10" x14ac:dyDescent="0.45">
      <c r="A13" s="46" t="s">
        <v>210</v>
      </c>
      <c r="B13" s="46">
        <v>15</v>
      </c>
      <c r="C13" s="46">
        <v>85</v>
      </c>
      <c r="D13" s="46" t="s">
        <v>213</v>
      </c>
    </row>
    <row r="16" spans="1:10" x14ac:dyDescent="0.45">
      <c r="A16" s="53" t="s">
        <v>218</v>
      </c>
    </row>
    <row r="17" spans="1:3" x14ac:dyDescent="0.45">
      <c r="A17" s="44" t="s">
        <v>28</v>
      </c>
      <c r="B17" s="44">
        <f>MAX(B3:B13)</f>
        <v>15</v>
      </c>
      <c r="C17" s="44">
        <f>MAX(C3:C13)</f>
        <v>100</v>
      </c>
    </row>
    <row r="18" spans="1:3" x14ac:dyDescent="0.45">
      <c r="A18" s="44" t="s">
        <v>29</v>
      </c>
      <c r="B18" s="44">
        <f>MIN(B3:B13)</f>
        <v>11</v>
      </c>
      <c r="C18" s="44">
        <f>MIN(C3:C13)</f>
        <v>60</v>
      </c>
    </row>
    <row r="19" spans="1:3" x14ac:dyDescent="0.45">
      <c r="A19" s="44" t="s">
        <v>30</v>
      </c>
      <c r="B19" s="52">
        <f>AVERAGE(B3:B13)</f>
        <v>12.454545454545455</v>
      </c>
      <c r="C19" s="52">
        <f>AVERAGE(C3:C13)</f>
        <v>83.545454545454547</v>
      </c>
    </row>
    <row r="20" spans="1:3" x14ac:dyDescent="0.45">
      <c r="A20" s="44" t="s">
        <v>142</v>
      </c>
      <c r="B20" s="44">
        <f>_xlfn.MODE.SNGL(B3:B13)</f>
        <v>11</v>
      </c>
      <c r="C20" s="44">
        <f>_xlfn.MODE.SNGL(C3:C13)</f>
        <v>85</v>
      </c>
    </row>
    <row r="21" spans="1:3" x14ac:dyDescent="0.45">
      <c r="A21" s="44" t="s">
        <v>141</v>
      </c>
      <c r="B21" s="44">
        <f>MEDIAN(B3:B13)</f>
        <v>12</v>
      </c>
      <c r="C21" s="44">
        <f>MEDIAN(C3:C13)</f>
        <v>85</v>
      </c>
    </row>
    <row r="22" spans="1:3" x14ac:dyDescent="0.45">
      <c r="A22" s="44" t="s">
        <v>81</v>
      </c>
      <c r="B22" s="44">
        <f>COUNT(B3:B13)</f>
        <v>11</v>
      </c>
      <c r="C22" s="44"/>
    </row>
  </sheetData>
  <mergeCells count="1"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A609-8388-4B56-B39A-9C4E8FACA308}">
  <dimension ref="A1:K10"/>
  <sheetViews>
    <sheetView tabSelected="1" workbookViewId="0">
      <selection activeCell="G6" sqref="G6"/>
    </sheetView>
  </sheetViews>
  <sheetFormatPr defaultRowHeight="14.25" x14ac:dyDescent="0.45"/>
  <cols>
    <col min="1" max="1" width="10.06640625" bestFit="1" customWidth="1"/>
    <col min="2" max="2" width="9.86328125" bestFit="1" customWidth="1"/>
    <col min="3" max="3" width="11.53125" bestFit="1" customWidth="1"/>
    <col min="5" max="5" width="11.3984375" bestFit="1" customWidth="1"/>
    <col min="6" max="6" width="16.59765625" bestFit="1" customWidth="1"/>
    <col min="7" max="7" width="15.6640625" bestFit="1" customWidth="1"/>
  </cols>
  <sheetData>
    <row r="1" spans="1:11" ht="23.25" x14ac:dyDescent="0.7">
      <c r="H1" s="58" t="s">
        <v>220</v>
      </c>
      <c r="I1" s="58"/>
      <c r="J1" s="58"/>
      <c r="K1" s="58"/>
    </row>
    <row r="5" spans="1:11" x14ac:dyDescent="0.45">
      <c r="A5" t="s">
        <v>221</v>
      </c>
      <c r="B5" t="s">
        <v>222</v>
      </c>
      <c r="C5" t="s">
        <v>37</v>
      </c>
      <c r="D5" t="s">
        <v>223</v>
      </c>
      <c r="E5" t="s">
        <v>38</v>
      </c>
      <c r="F5" t="s">
        <v>224</v>
      </c>
      <c r="G5" t="s">
        <v>39</v>
      </c>
    </row>
    <row r="6" spans="1:11" x14ac:dyDescent="0.45">
      <c r="A6" t="s">
        <v>225</v>
      </c>
      <c r="B6" s="23">
        <v>2000</v>
      </c>
      <c r="C6" s="54">
        <v>0.21</v>
      </c>
      <c r="D6">
        <v>3</v>
      </c>
      <c r="E6" s="23">
        <f>(B6*C6)</f>
        <v>420</v>
      </c>
      <c r="F6" s="21">
        <f>B6+E6</f>
        <v>2420</v>
      </c>
      <c r="G6" s="21">
        <f>F6/D6</f>
        <v>806.66666666666663</v>
      </c>
    </row>
    <row r="7" spans="1:11" x14ac:dyDescent="0.45">
      <c r="A7" t="s">
        <v>226</v>
      </c>
      <c r="B7" s="23">
        <v>459</v>
      </c>
      <c r="C7" s="54">
        <v>0.25</v>
      </c>
      <c r="D7">
        <v>3</v>
      </c>
      <c r="E7" s="23">
        <f t="shared" ref="E7:E10" si="0">(B7*C7)</f>
        <v>114.75</v>
      </c>
      <c r="F7" s="21">
        <f t="shared" ref="F7:F10" si="1">B7+E7</f>
        <v>573.75</v>
      </c>
      <c r="G7" s="21">
        <f t="shared" ref="G7:G10" si="2">F7/D7</f>
        <v>191.25</v>
      </c>
    </row>
    <row r="8" spans="1:11" x14ac:dyDescent="0.45">
      <c r="A8" t="s">
        <v>227</v>
      </c>
      <c r="B8" s="23">
        <v>975</v>
      </c>
      <c r="C8" s="54">
        <v>0.27</v>
      </c>
      <c r="D8">
        <v>3</v>
      </c>
      <c r="E8" s="23">
        <f t="shared" si="0"/>
        <v>263.25</v>
      </c>
      <c r="F8" s="21">
        <f t="shared" si="1"/>
        <v>1238.25</v>
      </c>
      <c r="G8" s="21">
        <f t="shared" si="2"/>
        <v>412.75</v>
      </c>
    </row>
    <row r="9" spans="1:11" x14ac:dyDescent="0.45">
      <c r="A9" t="s">
        <v>228</v>
      </c>
      <c r="B9" s="23">
        <v>1500</v>
      </c>
      <c r="C9" s="54">
        <v>0.15</v>
      </c>
      <c r="D9">
        <v>3</v>
      </c>
      <c r="E9" s="23">
        <f t="shared" si="0"/>
        <v>225</v>
      </c>
      <c r="F9" s="21">
        <f t="shared" si="1"/>
        <v>1725</v>
      </c>
      <c r="G9" s="21">
        <f t="shared" si="2"/>
        <v>575</v>
      </c>
    </row>
    <row r="10" spans="1:11" x14ac:dyDescent="0.45">
      <c r="A10" t="s">
        <v>229</v>
      </c>
      <c r="B10" s="23">
        <v>780</v>
      </c>
      <c r="C10" s="54">
        <v>0.25</v>
      </c>
      <c r="D10">
        <v>3</v>
      </c>
      <c r="E10" s="23">
        <f t="shared" si="0"/>
        <v>195</v>
      </c>
      <c r="F10" s="21">
        <f t="shared" si="1"/>
        <v>975</v>
      </c>
      <c r="G10" s="21">
        <f t="shared" si="2"/>
        <v>325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Loans</vt:lpstr>
      <vt:lpstr>Functions</vt:lpstr>
      <vt:lpstr>Roster</vt:lpstr>
      <vt:lpstr>Credit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austin</cp:lastModifiedBy>
  <dcterms:created xsi:type="dcterms:W3CDTF">2022-04-06T01:14:13Z</dcterms:created>
  <dcterms:modified xsi:type="dcterms:W3CDTF">2022-10-22T20:04:12Z</dcterms:modified>
</cp:coreProperties>
</file>