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2.xml" ContentType="application/vnd.openxmlformats-officedocument.drawing+xml"/>
  <Override PartName="/xl/charts/chart6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3.xml" ContentType="application/vnd.openxmlformats-officedocument.drawing+xml"/>
  <Override PartName="/xl/charts/chart7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drawings/drawing4.xml" ContentType="application/vnd.openxmlformats-officedocument.drawing+xml"/>
  <Override PartName="/xl/charts/chart8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harts/chart9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drawings/drawing5.xml" ContentType="application/vnd.openxmlformats-officedocument.drawing+xml"/>
  <Override PartName="/xl/charts/chart10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charts/chart11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drawings/drawing6.xml" ContentType="application/vnd.openxmlformats-officedocument.drawing+xml"/>
  <Override PartName="/xl/charts/chart12.xml" ContentType="application/vnd.openxmlformats-officedocument.drawingml.chart+xml"/>
  <Override PartName="/xl/charts/style10.xml" ContentType="application/vnd.ms-office.chartstyle+xml"/>
  <Override PartName="/xl/charts/colors10.xml" ContentType="application/vnd.ms-office.chartcolorstyle+xml"/>
  <Override PartName="/xl/charts/chart13.xml" ContentType="application/vnd.openxmlformats-officedocument.drawingml.chart+xml"/>
  <Override PartName="/xl/charts/style11.xml" ContentType="application/vnd.ms-office.chartstyle+xml"/>
  <Override PartName="/xl/charts/colors11.xml" ContentType="application/vnd.ms-office.chartcolorstyle+xml"/>
  <Override PartName="/xl/drawings/drawing7.xml" ContentType="application/vnd.openxmlformats-officedocument.drawing+xml"/>
  <Override PartName="/xl/charts/chart14.xml" ContentType="application/vnd.openxmlformats-officedocument.drawingml.chart+xml"/>
  <Override PartName="/xl/charts/style12.xml" ContentType="application/vnd.ms-office.chartstyle+xml"/>
  <Override PartName="/xl/charts/colors12.xml" ContentType="application/vnd.ms-office.chartcolorstyle+xml"/>
  <Override PartName="/xl/charts/chart15.xml" ContentType="application/vnd.openxmlformats-officedocument.drawingml.chart+xml"/>
  <Override PartName="/xl/charts/style13.xml" ContentType="application/vnd.ms-office.chartstyle+xml"/>
  <Override PartName="/xl/charts/colors13.xml" ContentType="application/vnd.ms-office.chartcolorstyle+xml"/>
  <Override PartName="/xl/drawings/drawing8.xml" ContentType="application/vnd.openxmlformats-officedocument.drawing+xml"/>
  <Override PartName="/xl/charts/chart16.xml" ContentType="application/vnd.openxmlformats-officedocument.drawingml.chart+xml"/>
  <Override PartName="/xl/charts/style14.xml" ContentType="application/vnd.ms-office.chartstyle+xml"/>
  <Override PartName="/xl/charts/colors14.xml" ContentType="application/vnd.ms-office.chartcolorstyle+xml"/>
  <Override PartName="/xl/charts/chart17.xml" ContentType="application/vnd.openxmlformats-officedocument.drawingml.chart+xml"/>
  <Override PartName="/xl/charts/style15.xml" ContentType="application/vnd.ms-office.chartstyle+xml"/>
  <Override PartName="/xl/charts/colors15.xml" ContentType="application/vnd.ms-office.chartcolorstyle+xml"/>
  <Override PartName="/xl/drawings/drawing9.xml" ContentType="application/vnd.openxmlformats-officedocument.drawing+xml"/>
  <Override PartName="/xl/charts/chart18.xml" ContentType="application/vnd.openxmlformats-officedocument.drawingml.chart+xml"/>
  <Override PartName="/xl/charts/style16.xml" ContentType="application/vnd.ms-office.chartstyle+xml"/>
  <Override PartName="/xl/charts/colors16.xml" ContentType="application/vnd.ms-office.chartcolorstyle+xml"/>
  <Override PartName="/xl/charts/chart19.xml" ContentType="application/vnd.openxmlformats-officedocument.drawingml.chart+xml"/>
  <Override PartName="/xl/charts/style17.xml" ContentType="application/vnd.ms-office.chartstyle+xml"/>
  <Override PartName="/xl/charts/colors17.xml" ContentType="application/vnd.ms-office.chartcolorstyle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polimi365-my.sharepoint.com/personal/10834168_polimi_it/Documents/"/>
    </mc:Choice>
  </mc:AlternateContent>
  <xr:revisionPtr revIDLastSave="646" documentId="8_{2B4BB628-9182-4A09-BEB4-A2174B758DE0}" xr6:coauthVersionLast="47" xr6:coauthVersionMax="47" xr10:uidLastSave="{C23F8E16-F4B6-4084-84EC-B69B82EEA0F2}"/>
  <bookViews>
    <workbookView xWindow="-120" yWindow="-120" windowWidth="29040" windowHeight="15720" xr2:uid="{5A586BE9-2DC6-4A57-A14A-C80D71702197}"/>
  </bookViews>
  <sheets>
    <sheet name="Summary" sheetId="3" r:id="rId1"/>
    <sheet name="RawDataTSat" sheetId="2" r:id="rId2"/>
    <sheet name="RawDataSetTSatProfile" sheetId="4" r:id="rId3"/>
    <sheet name="RawData_Seawater" sheetId="1" r:id="rId4"/>
    <sheet name="RawData_LiBr" sheetId="6" r:id="rId5"/>
    <sheet name="RawData_SampleNo129" sheetId="7" r:id="rId6"/>
    <sheet name="RawData_SampleNo68" sheetId="8" r:id="rId7"/>
    <sheet name="RawData_SampleNo27T" sheetId="9" r:id="rId8"/>
    <sheet name="RawData_CoolingCurves" sheetId="10" r:id="rId9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15" i="10" l="1"/>
  <c r="D15" i="10" s="1"/>
  <c r="E15" i="10" s="1" a="1"/>
  <c r="E15" i="10" s="1"/>
  <c r="C14" i="10"/>
  <c r="D14" i="10" s="1"/>
  <c r="E14" i="10" s="1" a="1"/>
  <c r="E14" i="10" s="1"/>
  <c r="C13" i="10"/>
  <c r="D13" i="10" s="1"/>
  <c r="E13" i="10" s="1" a="1"/>
  <c r="E13" i="10" s="1"/>
  <c r="C12" i="10"/>
  <c r="D12" i="10" s="1"/>
  <c r="E12" i="10" s="1" a="1"/>
  <c r="E12" i="10" s="1"/>
  <c r="C11" i="10"/>
  <c r="D11" i="10" s="1"/>
  <c r="E11" i="10" s="1" a="1"/>
  <c r="E11" i="10" s="1"/>
  <c r="J22" i="10" s="1" a="1"/>
  <c r="J22" i="10" s="1"/>
  <c r="C10" i="10"/>
  <c r="D10" i="10" s="1"/>
  <c r="E10" i="10" s="1" a="1"/>
  <c r="E10" i="10" s="1"/>
  <c r="Q22" i="10" s="1" a="1"/>
  <c r="Q22" i="10" s="1"/>
  <c r="C9" i="10"/>
  <c r="D9" i="10" s="1"/>
  <c r="E9" i="10" s="1" a="1"/>
  <c r="E9" i="10" s="1"/>
  <c r="I22" i="10" s="1" a="1"/>
  <c r="I22" i="10" s="1"/>
  <c r="C8" i="10"/>
  <c r="D8" i="10" s="1"/>
  <c r="E8" i="10" s="1" a="1"/>
  <c r="E8" i="10" s="1"/>
  <c r="H22" i="10" s="1" a="1"/>
  <c r="H22" i="10" s="1"/>
  <c r="C7" i="10"/>
  <c r="D7" i="10" s="1"/>
  <c r="E7" i="10" s="1" a="1"/>
  <c r="E7" i="10" s="1"/>
  <c r="N22" i="10" s="1" a="1"/>
  <c r="N22" i="10" s="1"/>
  <c r="C6" i="10"/>
  <c r="D6" i="10" s="1"/>
  <c r="E6" i="10" s="1" a="1"/>
  <c r="E6" i="10" s="1"/>
  <c r="P22" i="10" s="1" a="1"/>
  <c r="P22" i="10" s="1"/>
  <c r="C5" i="10"/>
  <c r="D5" i="10" s="1"/>
  <c r="E5" i="10" s="1" a="1"/>
  <c r="E5" i="10" s="1"/>
  <c r="G22" i="10" s="1" a="1"/>
  <c r="G22" i="10" s="1"/>
  <c r="C4" i="10"/>
  <c r="D4" i="10" s="1"/>
  <c r="E4" i="10" s="1" a="1"/>
  <c r="E4" i="10" s="1"/>
  <c r="F22" i="10" s="1" a="1"/>
  <c r="F22" i="10" s="1"/>
  <c r="C3" i="10"/>
  <c r="D3" i="10" s="1"/>
  <c r="E3" i="10" s="1" a="1"/>
  <c r="E3" i="10" s="1"/>
  <c r="E22" i="10" s="1" a="1"/>
  <c r="E22" i="10" s="1"/>
  <c r="C2" i="10"/>
  <c r="D2" i="10" s="1"/>
  <c r="E2" i="10" s="1" a="1"/>
  <c r="E2" i="10" s="1"/>
  <c r="C22" i="10" s="1" a="1"/>
  <c r="C22" i="10" s="1"/>
  <c r="C10" i="9"/>
  <c r="D10" i="9" s="1"/>
  <c r="E10" i="9" s="1" a="1"/>
  <c r="E10" i="9" s="1"/>
  <c r="N15" i="9" s="1" a="1"/>
  <c r="N15" i="9" s="1"/>
  <c r="M15" i="9" s="1" a="1"/>
  <c r="M15" i="9" s="1"/>
  <c r="C9" i="9"/>
  <c r="D9" i="9" s="1"/>
  <c r="E9" i="9" s="1" a="1"/>
  <c r="E9" i="9" s="1"/>
  <c r="L15" i="9" s="1" a="1"/>
  <c r="L15" i="9" s="1"/>
  <c r="C8" i="9"/>
  <c r="D8" i="9" s="1"/>
  <c r="E8" i="9" s="1" a="1"/>
  <c r="E8" i="9" s="1"/>
  <c r="K15" i="9" s="1" a="1"/>
  <c r="K15" i="9" s="1"/>
  <c r="C7" i="9"/>
  <c r="J12" i="9" s="1"/>
  <c r="C6" i="9"/>
  <c r="D6" i="9" s="1"/>
  <c r="E6" i="9" s="1" a="1"/>
  <c r="E6" i="9" s="1"/>
  <c r="I15" i="9" s="1" a="1"/>
  <c r="I15" i="9" s="1"/>
  <c r="H15" i="9" s="1" a="1"/>
  <c r="H15" i="9" s="1"/>
  <c r="C5" i="9"/>
  <c r="D5" i="9" s="1"/>
  <c r="E5" i="9" s="1" a="1"/>
  <c r="E5" i="9" s="1"/>
  <c r="G15" i="9" s="1" a="1"/>
  <c r="G15" i="9" s="1"/>
  <c r="C4" i="9"/>
  <c r="D4" i="9" s="1"/>
  <c r="E4" i="9" s="1" a="1"/>
  <c r="E4" i="9" s="1"/>
  <c r="E15" i="9" s="1" a="1"/>
  <c r="E15" i="9" s="1"/>
  <c r="C3" i="9"/>
  <c r="D3" i="9" s="1"/>
  <c r="E3" i="9" s="1" a="1"/>
  <c r="E3" i="9" s="1"/>
  <c r="D15" i="9" s="1" a="1"/>
  <c r="D15" i="9" s="1"/>
  <c r="C2" i="9"/>
  <c r="D2" i="9" s="1"/>
  <c r="C10" i="8"/>
  <c r="D10" i="8" s="1"/>
  <c r="E10" i="8" s="1" a="1"/>
  <c r="E10" i="8" s="1"/>
  <c r="N15" i="8" s="1" a="1"/>
  <c r="N15" i="8" s="1"/>
  <c r="M15" i="8" s="1" a="1"/>
  <c r="M15" i="8" s="1"/>
  <c r="C9" i="8"/>
  <c r="D9" i="8" s="1"/>
  <c r="E9" i="8" s="1" a="1"/>
  <c r="E9" i="8" s="1"/>
  <c r="L15" i="8" s="1" a="1"/>
  <c r="L15" i="8" s="1"/>
  <c r="C8" i="8"/>
  <c r="D8" i="8" s="1"/>
  <c r="E8" i="8" s="1" a="1"/>
  <c r="E8" i="8" s="1"/>
  <c r="K15" i="8" s="1" a="1"/>
  <c r="K15" i="8" s="1"/>
  <c r="C7" i="8"/>
  <c r="D7" i="8" s="1"/>
  <c r="C6" i="8"/>
  <c r="D6" i="8" s="1"/>
  <c r="E6" i="8" s="1" a="1"/>
  <c r="E6" i="8" s="1"/>
  <c r="I15" i="8" s="1" a="1"/>
  <c r="I15" i="8" s="1"/>
  <c r="H15" i="8" s="1" a="1"/>
  <c r="H15" i="8" s="1"/>
  <c r="C5" i="8"/>
  <c r="D5" i="8" s="1"/>
  <c r="E5" i="8" s="1" a="1"/>
  <c r="E5" i="8" s="1"/>
  <c r="G15" i="8" s="1" a="1"/>
  <c r="G15" i="8" s="1"/>
  <c r="C4" i="8"/>
  <c r="D4" i="8" s="1"/>
  <c r="E4" i="8" s="1" a="1"/>
  <c r="E4" i="8" s="1"/>
  <c r="E15" i="8" s="1" a="1"/>
  <c r="E15" i="8" s="1"/>
  <c r="C3" i="8"/>
  <c r="D3" i="8" s="1"/>
  <c r="E3" i="8" s="1" a="1"/>
  <c r="E3" i="8" s="1"/>
  <c r="D15" i="8" s="1" a="1"/>
  <c r="D15" i="8" s="1"/>
  <c r="C2" i="8"/>
  <c r="D12" i="8" s="1"/>
  <c r="C10" i="7"/>
  <c r="D10" i="7" s="1"/>
  <c r="E10" i="7" s="1" a="1"/>
  <c r="E10" i="7" s="1"/>
  <c r="N15" i="7" s="1" a="1"/>
  <c r="N15" i="7" s="1"/>
  <c r="M15" i="7" s="1" a="1"/>
  <c r="M15" i="7" s="1"/>
  <c r="C9" i="7"/>
  <c r="D9" i="7" s="1"/>
  <c r="E9" i="7" s="1" a="1"/>
  <c r="E9" i="7" s="1"/>
  <c r="L15" i="7" s="1" a="1"/>
  <c r="L15" i="7" s="1"/>
  <c r="C8" i="7"/>
  <c r="D8" i="7" s="1"/>
  <c r="E8" i="7" s="1" a="1"/>
  <c r="E8" i="7" s="1"/>
  <c r="K15" i="7" s="1" a="1"/>
  <c r="K15" i="7" s="1"/>
  <c r="C7" i="7"/>
  <c r="J12" i="7" s="1"/>
  <c r="C6" i="7"/>
  <c r="D6" i="7" s="1"/>
  <c r="E6" i="7" s="1" a="1"/>
  <c r="E6" i="7" s="1"/>
  <c r="I15" i="7" s="1" a="1"/>
  <c r="I15" i="7" s="1"/>
  <c r="H15" i="7" s="1" a="1"/>
  <c r="H15" i="7" s="1"/>
  <c r="C5" i="7"/>
  <c r="D5" i="7" s="1"/>
  <c r="E5" i="7" s="1" a="1"/>
  <c r="E5" i="7" s="1"/>
  <c r="G15" i="7" s="1" a="1"/>
  <c r="G15" i="7" s="1"/>
  <c r="C4" i="7"/>
  <c r="D4" i="7" s="1"/>
  <c r="E4" i="7" s="1" a="1"/>
  <c r="E4" i="7" s="1"/>
  <c r="E15" i="7" s="1" a="1"/>
  <c r="E15" i="7" s="1"/>
  <c r="C3" i="7"/>
  <c r="D3" i="7" s="1"/>
  <c r="E3" i="7" s="1" a="1"/>
  <c r="E3" i="7" s="1"/>
  <c r="D15" i="7" s="1" a="1"/>
  <c r="D15" i="7" s="1"/>
  <c r="C2" i="7"/>
  <c r="D2" i="7" s="1"/>
  <c r="C21" i="6"/>
  <c r="D21" i="6" s="1"/>
  <c r="E21" i="6" s="1" a="1"/>
  <c r="E21" i="6" s="1"/>
  <c r="AA26" i="6" s="1" a="1"/>
  <c r="AA26" i="6" s="1"/>
  <c r="C20" i="6"/>
  <c r="D20" i="6" s="1"/>
  <c r="E20" i="6" s="1" a="1"/>
  <c r="E20" i="6" s="1"/>
  <c r="Z26" i="6" s="1" a="1"/>
  <c r="Z26" i="6" s="1"/>
  <c r="C19" i="6"/>
  <c r="D19" i="6" s="1"/>
  <c r="E19" i="6" s="1" a="1"/>
  <c r="E19" i="6" s="1"/>
  <c r="Y26" i="6" s="1" a="1"/>
  <c r="Y26" i="6" s="1"/>
  <c r="C18" i="6"/>
  <c r="D18" i="6" s="1"/>
  <c r="E18" i="6" s="1" a="1"/>
  <c r="E18" i="6" s="1"/>
  <c r="C17" i="6"/>
  <c r="D17" i="6" s="1"/>
  <c r="C16" i="6"/>
  <c r="D16" i="6" s="1"/>
  <c r="E16" i="6" s="1" a="1"/>
  <c r="E16" i="6" s="1"/>
  <c r="U26" i="6" s="1" a="1"/>
  <c r="U26" i="6" s="1"/>
  <c r="C15" i="6"/>
  <c r="D15" i="6" s="1"/>
  <c r="E15" i="6" s="1" a="1"/>
  <c r="E15" i="6" s="1"/>
  <c r="T26" i="6" s="1" a="1"/>
  <c r="T26" i="6" s="1"/>
  <c r="C14" i="6"/>
  <c r="D14" i="6" s="1"/>
  <c r="E14" i="6" s="1" a="1"/>
  <c r="E14" i="6" s="1"/>
  <c r="S26" i="6" s="1" a="1"/>
  <c r="S26" i="6" s="1"/>
  <c r="C13" i="6"/>
  <c r="D13" i="6" s="1"/>
  <c r="E13" i="6" s="1" a="1"/>
  <c r="E13" i="6" s="1"/>
  <c r="Q26" i="6" s="1" a="1"/>
  <c r="Q26" i="6" s="1"/>
  <c r="R26" i="6" s="1" a="1"/>
  <c r="R26" i="6" s="1"/>
  <c r="C12" i="6"/>
  <c r="S23" i="6" s="1"/>
  <c r="C11" i="6"/>
  <c r="D11" i="6" s="1"/>
  <c r="E11" i="6" s="1" a="1"/>
  <c r="E11" i="6" s="1"/>
  <c r="O26" i="6" s="1" a="1"/>
  <c r="O26" i="6" s="1"/>
  <c r="C10" i="6"/>
  <c r="D10" i="6" s="1"/>
  <c r="E10" i="6" s="1" a="1"/>
  <c r="E10" i="6" s="1"/>
  <c r="N26" i="6" s="1" a="1"/>
  <c r="N26" i="6" s="1"/>
  <c r="C9" i="6"/>
  <c r="D9" i="6" s="1"/>
  <c r="E9" i="6" s="1" a="1"/>
  <c r="E9" i="6" s="1"/>
  <c r="M26" i="6" s="1" a="1"/>
  <c r="M26" i="6" s="1"/>
  <c r="C8" i="6"/>
  <c r="D8" i="6" s="1"/>
  <c r="E8" i="6" s="1" a="1"/>
  <c r="E8" i="6" s="1"/>
  <c r="K26" i="6" s="1" a="1"/>
  <c r="K26" i="6" s="1"/>
  <c r="L26" i="6" s="1" a="1"/>
  <c r="L26" i="6" s="1"/>
  <c r="C7" i="6"/>
  <c r="D7" i="6" s="1"/>
  <c r="C6" i="6"/>
  <c r="D6" i="6" s="1"/>
  <c r="E6" i="6" s="1" a="1"/>
  <c r="E6" i="6" s="1"/>
  <c r="I26" i="6" s="1" a="1"/>
  <c r="I26" i="6" s="1"/>
  <c r="C5" i="6"/>
  <c r="D5" i="6" s="1"/>
  <c r="E5" i="6" s="1" a="1"/>
  <c r="E5" i="6" s="1"/>
  <c r="H26" i="6" s="1" a="1"/>
  <c r="H26" i="6" s="1"/>
  <c r="C4" i="6"/>
  <c r="D4" i="6" s="1"/>
  <c r="E4" i="6" s="1" a="1"/>
  <c r="E4" i="6" s="1"/>
  <c r="G26" i="6" s="1" a="1"/>
  <c r="G26" i="6" s="1"/>
  <c r="C3" i="6"/>
  <c r="D3" i="6" s="1"/>
  <c r="E3" i="6" s="1" a="1"/>
  <c r="E3" i="6" s="1"/>
  <c r="E26" i="6" s="1" a="1"/>
  <c r="E26" i="6" s="1"/>
  <c r="F26" i="6" s="1" a="1"/>
  <c r="F26" i="6" s="1"/>
  <c r="C2" i="6"/>
  <c r="G23" i="6" s="1"/>
  <c r="C21" i="1"/>
  <c r="D21" i="1" s="1"/>
  <c r="E21" i="1" s="1" a="1"/>
  <c r="E21" i="1" s="1"/>
  <c r="AA26" i="1" s="1" a="1"/>
  <c r="AA26" i="1" s="1"/>
  <c r="C20" i="1"/>
  <c r="D20" i="1" s="1"/>
  <c r="E20" i="1" s="1" a="1"/>
  <c r="E20" i="1" s="1"/>
  <c r="Z26" i="1" s="1" a="1"/>
  <c r="Z26" i="1" s="1"/>
  <c r="C19" i="1"/>
  <c r="D19" i="1" s="1"/>
  <c r="E19" i="1" s="1" a="1"/>
  <c r="E19" i="1" s="1"/>
  <c r="Y26" i="1" s="1" a="1"/>
  <c r="Y26" i="1" s="1"/>
  <c r="C18" i="1"/>
  <c r="D18" i="1" s="1"/>
  <c r="E18" i="1" s="1" a="1"/>
  <c r="E18" i="1" s="1"/>
  <c r="C17" i="1"/>
  <c r="D17" i="1" s="1"/>
  <c r="C16" i="1"/>
  <c r="D16" i="1" s="1"/>
  <c r="E16" i="1" s="1" a="1"/>
  <c r="E16" i="1" s="1"/>
  <c r="U26" i="1" s="1" a="1"/>
  <c r="U26" i="1" s="1"/>
  <c r="C15" i="1"/>
  <c r="D15" i="1" s="1"/>
  <c r="E15" i="1" s="1" a="1"/>
  <c r="E15" i="1" s="1"/>
  <c r="T26" i="1" s="1" a="1"/>
  <c r="T26" i="1" s="1"/>
  <c r="C14" i="1"/>
  <c r="D14" i="1" s="1"/>
  <c r="E14" i="1" s="1" a="1"/>
  <c r="E14" i="1" s="1"/>
  <c r="S26" i="1" s="1" a="1"/>
  <c r="S26" i="1" s="1"/>
  <c r="C13" i="1"/>
  <c r="D13" i="1" s="1"/>
  <c r="E13" i="1" s="1" a="1"/>
  <c r="E13" i="1" s="1"/>
  <c r="Q26" i="1" s="1" a="1"/>
  <c r="Q26" i="1" s="1"/>
  <c r="R26" i="1" s="1" a="1"/>
  <c r="R26" i="1" s="1"/>
  <c r="C12" i="1"/>
  <c r="D12" i="1" s="1"/>
  <c r="C11" i="1"/>
  <c r="D11" i="1" s="1"/>
  <c r="E11" i="1" s="1" a="1"/>
  <c r="E11" i="1" s="1"/>
  <c r="O26" i="1" s="1" a="1"/>
  <c r="O26" i="1" s="1"/>
  <c r="C10" i="1"/>
  <c r="D10" i="1" s="1"/>
  <c r="E10" i="1" s="1" a="1"/>
  <c r="E10" i="1" s="1"/>
  <c r="N26" i="1" s="1" a="1"/>
  <c r="N26" i="1" s="1"/>
  <c r="C9" i="1"/>
  <c r="D9" i="1" s="1"/>
  <c r="E9" i="1" s="1" a="1"/>
  <c r="E9" i="1" s="1"/>
  <c r="M26" i="1" s="1" a="1"/>
  <c r="M26" i="1" s="1"/>
  <c r="C8" i="1"/>
  <c r="D8" i="1" s="1"/>
  <c r="E8" i="1" s="1" a="1"/>
  <c r="E8" i="1" s="1"/>
  <c r="K26" i="1" s="1" a="1"/>
  <c r="K26" i="1" s="1"/>
  <c r="L26" i="1" s="1" a="1"/>
  <c r="L26" i="1" s="1"/>
  <c r="C7" i="1"/>
  <c r="D7" i="1" s="1"/>
  <c r="C6" i="1"/>
  <c r="D6" i="1" s="1"/>
  <c r="E6" i="1" s="1" a="1"/>
  <c r="E6" i="1" s="1"/>
  <c r="I26" i="1" s="1" a="1"/>
  <c r="I26" i="1" s="1"/>
  <c r="C5" i="1"/>
  <c r="D5" i="1" s="1"/>
  <c r="E5" i="1" s="1" a="1"/>
  <c r="E5" i="1" s="1"/>
  <c r="H26" i="1" s="1" a="1"/>
  <c r="H26" i="1" s="1"/>
  <c r="C4" i="1"/>
  <c r="D4" i="1" s="1"/>
  <c r="E4" i="1" s="1" a="1"/>
  <c r="E4" i="1" s="1"/>
  <c r="G26" i="1" s="1" a="1"/>
  <c r="G26" i="1" s="1"/>
  <c r="C3" i="1"/>
  <c r="D3" i="1" s="1"/>
  <c r="E3" i="1" s="1" a="1"/>
  <c r="E3" i="1" s="1"/>
  <c r="E26" i="1" s="1" a="1"/>
  <c r="E26" i="1" s="1"/>
  <c r="F26" i="1" s="1" a="1"/>
  <c r="F26" i="1" s="1"/>
  <c r="C2" i="1"/>
  <c r="D2" i="1" s="1"/>
  <c r="O22" i="10" l="1" a="1"/>
  <c r="O22" i="10" s="1"/>
  <c r="D22" i="10" a="1"/>
  <c r="D22" i="10" s="1"/>
  <c r="W26" i="6" a="1"/>
  <c r="W26" i="6" s="1"/>
  <c r="X26" i="6" s="1" a="1"/>
  <c r="X26" i="6" s="1"/>
  <c r="W26" i="1" a="1"/>
  <c r="W26" i="1" s="1"/>
  <c r="X26" i="1" s="1" a="1"/>
  <c r="X26" i="1" s="1"/>
  <c r="D7" i="9"/>
  <c r="D12" i="9"/>
  <c r="J12" i="8"/>
  <c r="D2" i="8"/>
  <c r="D7" i="7"/>
  <c r="D12" i="7"/>
  <c r="S23" i="1"/>
  <c r="M23" i="6"/>
  <c r="D2" i="6"/>
  <c r="D12" i="6"/>
  <c r="Y23" i="6"/>
  <c r="M23" i="1"/>
  <c r="Y23" i="1"/>
  <c r="G23" i="1"/>
  <c r="N8" i="4"/>
  <c r="M8" i="4"/>
  <c r="J8" i="4"/>
  <c r="C5" i="4"/>
  <c r="D5" i="4" s="1"/>
  <c r="E5" i="4" s="1" a="1"/>
  <c r="E5" i="4" s="1"/>
  <c r="H9" i="4" s="1" a="1"/>
  <c r="H9" i="4" s="1"/>
  <c r="C4" i="4"/>
  <c r="D4" i="4" s="1"/>
  <c r="E4" i="4" s="1" a="1"/>
  <c r="E4" i="4" s="1"/>
  <c r="G9" i="4" s="1" a="1"/>
  <c r="G9" i="4" s="1"/>
  <c r="C3" i="4"/>
  <c r="D3" i="4" s="1"/>
  <c r="E3" i="4" s="1" a="1"/>
  <c r="E3" i="4" s="1"/>
  <c r="F9" i="4" s="1" a="1"/>
  <c r="F9" i="4" s="1"/>
  <c r="C2" i="4"/>
  <c r="D2" i="4" s="1"/>
  <c r="E2" i="4" s="1" a="1"/>
  <c r="E2" i="4" s="1"/>
  <c r="E9" i="4" s="1" a="1"/>
  <c r="E9" i="4" s="1"/>
  <c r="J9" i="4" s="1" a="1"/>
  <c r="J9" i="4" s="1"/>
  <c r="K9" i="4" l="1" a="1"/>
  <c r="K9" i="4" s="1"/>
  <c r="L9" i="4" a="1"/>
  <c r="L9" i="4" s="1"/>
  <c r="N9" i="4" a="1"/>
  <c r="N9" i="4" s="1"/>
  <c r="M9" i="4" a="1"/>
  <c r="M9" i="4" s="1"/>
  <c r="D7" i="2" l="1"/>
  <c r="E7" i="2" s="1" a="1"/>
  <c r="E7" i="2" s="1"/>
  <c r="H12" i="2" s="1" a="1"/>
  <c r="D6" i="2"/>
  <c r="E6" i="2" s="1" a="1"/>
  <c r="E6" i="2" s="1"/>
  <c r="G12" i="2" s="1" a="1"/>
  <c r="D5" i="2"/>
  <c r="E5" i="2" s="1" a="1"/>
  <c r="E5" i="2" s="1"/>
  <c r="F12" i="2" s="1" a="1"/>
  <c r="F12" i="2" s="1"/>
  <c r="D4" i="2"/>
  <c r="E4" i="2" s="1" a="1"/>
  <c r="E4" i="2" s="1"/>
  <c r="E12" i="2" s="1" a="1"/>
  <c r="E12" i="2" s="1"/>
  <c r="D3" i="2"/>
  <c r="E3" i="2" s="1" a="1"/>
  <c r="E3" i="2" s="1"/>
  <c r="D2" i="2"/>
  <c r="E2" i="2" s="1" a="1"/>
  <c r="E2" i="2" s="1"/>
  <c r="C7" i="2"/>
  <c r="C6" i="2"/>
  <c r="C5" i="2"/>
  <c r="C4" i="2"/>
  <c r="C3" i="2"/>
  <c r="C2" i="2"/>
  <c r="G12" i="2" l="1"/>
  <c r="L12" i="2" s="1" a="1"/>
  <c r="L12" i="2" s="1"/>
  <c r="V16" i="2" s="1" a="1"/>
  <c r="V16" i="2" s="1"/>
  <c r="G213" i="2"/>
  <c r="H12" i="2"/>
  <c r="M12" i="2" s="1" a="1"/>
  <c r="M12" i="2" s="1"/>
  <c r="W16" i="2" s="1" a="1"/>
  <c r="W16" i="2" s="1"/>
  <c r="H213" i="2"/>
  <c r="K12" i="2" a="1"/>
  <c r="K12" i="2" s="1"/>
  <c r="U16" i="2" s="1" a="1"/>
  <c r="U16" i="2" s="1"/>
  <c r="P12" i="2" a="1"/>
  <c r="P12" i="2" s="1"/>
  <c r="D12" i="2" a="1"/>
  <c r="D12" i="2" s="1"/>
  <c r="J12" i="2" a="1"/>
  <c r="J12" i="2" s="1"/>
  <c r="R12" i="2" l="1" a="1"/>
  <c r="R12" i="2" s="1"/>
  <c r="Q12" i="2" a="1"/>
  <c r="Q12" i="2" s="1"/>
  <c r="U12" i="2" a="1"/>
  <c r="U12" i="2" s="1"/>
  <c r="O12" i="2" a="1"/>
  <c r="O12" i="2" s="1"/>
  <c r="W12" i="2" a="1"/>
  <c r="W12" i="2" s="1"/>
  <c r="V12" i="2" a="1"/>
  <c r="V12" i="2" s="1"/>
  <c r="V18" i="2" l="1" a="1"/>
  <c r="V18" i="2" s="1"/>
  <c r="V17" i="2" s="1"/>
  <c r="U18" i="2" a="1"/>
  <c r="U18" i="2" s="1"/>
  <c r="U17" i="2" s="1"/>
  <c r="W18" i="2" a="1"/>
  <c r="W18" i="2" s="1"/>
  <c r="W17" i="2" s="1"/>
  <c r="W14" i="2" a="1"/>
  <c r="W14" i="2" s="1"/>
  <c r="W13" i="2" s="1"/>
  <c r="V14" i="2" a="1"/>
  <c r="V14" i="2" s="1"/>
  <c r="V13" i="2" s="1"/>
  <c r="U14" i="2" a="1"/>
  <c r="U14" i="2" s="1"/>
  <c r="U13" i="2" s="1"/>
  <c r="U20" i="2" s="1"/>
  <c r="U21" i="2" s="1"/>
  <c r="U22" i="2" s="1"/>
  <c r="V20" i="2" l="1"/>
  <c r="V21" i="2" s="1"/>
  <c r="V22" i="2" s="1"/>
  <c r="W20" i="2"/>
  <c r="W21" i="2" s="1"/>
  <c r="W22" i="2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<sst xmlns="http://schemas.openxmlformats.org/spreadsheetml/2006/main" count="356" uniqueCount="108">
  <si>
    <t xml:space="preserve"> </t>
  </si>
  <si>
    <t>Python Output</t>
  </si>
  <si>
    <t>Temperature</t>
  </si>
  <si>
    <t>°C</t>
  </si>
  <si>
    <t>K</t>
  </si>
  <si>
    <t>Tsat;453.02800788167605</t>
  </si>
  <si>
    <t>P0;1000000.0;</t>
  </si>
  <si>
    <t>Trimmed Output</t>
  </si>
  <si>
    <t>WagnerPruß</t>
  </si>
  <si>
    <t>IdealGas-EOS</t>
  </si>
  <si>
    <t>SRK-EOS</t>
  </si>
  <si>
    <t>Specific Volume</t>
  </si>
  <si>
    <t>Liquid Specific Volume, m3/kg</t>
  </si>
  <si>
    <t>Tsat</t>
  </si>
  <si>
    <t>Tliq_max</t>
  </si>
  <si>
    <t>Tvap_min</t>
  </si>
  <si>
    <t>Vliq_max</t>
  </si>
  <si>
    <t>Vvap_min</t>
  </si>
  <si>
    <t>Vsat</t>
  </si>
  <si>
    <t>Ts;445.0;445.1005025125628;445.20100502512565;445.30150753768845;445.40201005025125;445.50251256281405;445.6030150753769;445.7035175879397;445.8040201005025;445.90452261306535;446.00502512562815;446.10552763819095;446.20603015075375;446.3065326633166;446.4070351758794;446.5075376884422;446.60804020100505;446.70854271356785;446.80904522613065;446.90954773869345;447.0100502512563;447.1105527638191;447.2110552763819;447.3115577889447;447.41206030150755;447.51256281407035;447.61306532663315;447.713567839196;447.8140703517588;447.9145728643216;448.0150753768844;448.11557788944725;448.21608040201005;448.31658291457285;448.4170854271357;448.5175879396985;448.6180904522613;448.7185929648241;448.81909547738695;448.91959798994975;449.02010050251255;449.1206030150754;449.2211055276382;449.321608040201;449.4221105527638;449.52261306532665;449.62311557788945;449.72361809045225;449.8241206030151;449.9246231155779;450.0251256281407;450.1256281407035;450.22613065326635;450.32663316582915;450.42713567839195;450.52763819095475;450.6281407035176;450.7286432160804;450.8291457286432;450.92964824120605;451.03015075376885;451.13065326633165;451.23115577889445;451.3316582914573;451.4321608040201;451.5326633165829;451.63316582914575;451.73366834170855;451.83417085427135;451.93467336683415;452.035175879397;452.1356783919598;452.2361809045226;452.33668341708545;452.43718592964825;452.53768844221105;452.63819095477385;452.7386934673367;452.8391959798995;452.9396984924623;453.04020100502515;453.14070351758795;453.24120603015075;453.34170854271355;453.4422110552764;453.5427135678392;453.643216080402;453.7437185929648;453.84422110552765;453.94472361809045;454.04522613065325;454.1457286432161;454.2462311557789;454.3467336683417;454.4472361809045;454.54773869346735;454.64824120603015;454.74874371859295;454.8492462311558;454.9497487437186;455.0502512562814;455.1507537688442;455.25125628140705;455.35175879396985;455.45226130653265;455.5527638190955;455.6532663316583;455.7537688442211;455.8542713567839;455.95477386934675;456.05527638190955;456.15577889447235;456.2562814070352;456.356783919598;456.4572864321608;456.5577889447236;456.65829145728645;456.75879396984925;456.85929648241205;456.9597989949749;457.0603015075377;457.1608040201005;457.2613065326633;457.36180904522615;457.46231155778895;457.56281407035175;457.66331658291455;457.7638190954774;457.8643216080402;457.964824120603;458.06532663316585;458.16582914572865;458.26633165829145;458.36683417085425;458.4673366834171;458.5678391959799;458.6683417085427;458.76884422110555;458.86934673366835;458.96984924623115;459.07035175879395;459.1708542713568;459.2713567839196;459.3718592964824;459.47236180904525;459.57286432160805;459.67336683417085;459.77386934673365;459.8743718592965;459.9748743718593;460.0753768844221;460.1758793969849;460.27638190954775;460.37688442211055;460.47738693467335;460.5778894472362;460.678391959799;460.7788944723618;460.8793969849246;460.97989949748745;461.08040201005025;461.18090452261305;461.2814070351759;461.3819095477387;461.4824120603015;461.5829145728643;461.68341708542715;461.78391959798995;461.88442211055275;461.9849246231156;462.0854271356784;462.1859296482412;462.286432160804;462.38693467336685;462.48743718592965;462.58793969849245;462.6884422110553;462.7889447236181;462.8894472361809;462.9899497487437;463.09045226130655;463.19095477386935;463.29145728643215;463.391959798995;463.4924623115578;463.5929648241206;463.6934673366834;463.79396984924625;463.89447236180905;463.99497487437185;464.0954773869347;464.1959798994975;464.2964824120603;464.3969849246231;464.49748743718595;464.59798994974875;464.69849246231155;464.79899497487435;464.8994974874372;465.0;</t>
  </si>
  <si>
    <t>cp_svol;0.0011164930960954637;0.0011166237743796428;0.0011167545454883973;0.0011168854095098683;0.001117016366532364;0.0011171474166443913;0.0011172785599346455;0.0011174097964919709;0.0011175411264054372;0.0011176725497642824;0.0011178040666579138;0.0011179356771759455;0.0011180673814081678;0.0011181991794445597;0.00111833107137528;0.0011184630572906823;0.0011185951372813094;0.0011187273114378752;0.001118859579851298;0.0011189919426126869;0.0011191243998133194;0.0011192569515446889;0.0011193895978984527;0.001119522338966476;0.001119655174840806;0.0011197881056136817;0.0011199211313775348;0.0011200542522249923;0.0011201874682488678;0.001120320779542166;0.0011204541861980955;0.0011205876883100363;0.0011207212859715905;0.0011208549792765322;0.0011209887683188392;0.0011211226531926822;0.001121256633992433;0.0011213907108126482;0.0011215248837480932;0.0011216591528937136;0.0011217935183446747;0.0011219279801963247;0.0011220625385442028;0.0011221971934840661;0.0011223319451118543;0.00112246679352372;0.001122601738816004;0.0011227367810852527;0.0011228719204282114;0.0011230071569418316;0.0011231424907232597;0.0011232779218698387;0.001123413450479137;0.0011235490766489077;0.0011236848004771071;0.0011238206220618976;0.0011239565415016464;0.0011240925588949313;0.0011242286743405343;0.0011243648879374303;0.0011245011997848128;0.0011246376099820813;0.0011247741186288305;0.0011249107258248894;0.0011250474316702552;0.0011251842362651767;0.0011253211397100748;0.0011254581421056098;0.0011255952435526304;0.0011257324441522002;0.0011258697440055998;0.001126007143214323;0.0011261446418800631;0.0011262822401047416;0.001126419937990478;0.0011265577356396126;0.001126695633154693;0.001126833630638501;0.001126971728194012;0.0011271099259244168;0.194369300908556;0.19443012484170277;0.19449091189076123;0.1945516623193501;0.1946123763879076;0.1946730543537374;0.19473369647105332;0.19479430299102318;0.19485487416181244;0.19491541022862674;0.1949759114337541;0.19503637801660642;0.19509681021376;0.19515720825899588;0.19521757238333934;0.19527790281509885;0.1953381997799042;0.19539846350074458;0.19545869419800552;0.19551889208950543;0.1955790573905318;0.19563919031387664;0.19569929106987136;0.19575935986642107;0.1958193969090389;0.19587940240087898;0.19593937654276922;0.19599931953324426;0.19605923156857658;0.19611911284280853;0.196178963547783;0.19623878387317376;0.19629857400651568;0.19635833413323417;0.19641806443667434;0.19647776509812945;0.1965374362968696;0.19659707821016892;0.19665669101333363;0.19671627487972856;0.19677582998080398;0.19683535648612144;0.19689485456338013;0.1969543243784418;0.19701376609535587;0.19707317987638454;0.19713256588202643;0.197191924271041;0.19725125520047201;0.19731055882567045;0.19736983530031807;0.19742908477644905;0.19748830740447323;0.19754750333319734;0.19760667270984658;0.19766581568008607;0.19772493238804187;0.1977840229763214;0.1978430875860338;0.19790212635681007;0.1979611394268228;0.1980201269328055;0.19807908901007185;0.1981380257925347;0.1981969374127245;0.19825582400180752;0.1983146856896043;0.19837352260460742;0.19843233487399853;0.19849112262366622;0.19854988597822298;0.19860862506102173;0.19866733999417255;0.19872603089855898;0.19878469789385414;0.19884334109853657;0.19890196062990578;0.19896055660409764;0.19901912913609968;0.19907767833976603;0.19913620432783197;0.19919470721192878;0.1992531871025975;0.19931164410930394;0.1993700783404517;0.1994284899033964;0.19948687890445904;0.19954524544893945;0.1996035896411291;0.19966191158432453;0.1997202113808396;0.1997784891320186;0.19983674493824818;0.1998949788989699;0.1999531911126922;0.20001138167700214;0.20006955068857732;0.20012769824319732;0.20018582443575508;0.20024392936026814;0.20030201310988982;0.20036007577691994;0.20041811745281563;0.20047613822820218;0.2005341381928831;0.20059211743585062;0.20065007604529592;0.2007080141086192;0.2007659317124392;0.2008238289426034;0.2008817058841975;0.20093956262155419;0.2009973992382642;0.20105521581718347;0.20111301244044366;0.2011707891894604;0.2012285461449426;0.2012862833869007;0.20134400099465552;0.20140169904684682;</t>
  </si>
  <si>
    <t>rkt_ideal_svol;0.0011164923523971806;0.0011166230305953363;0.0011167538016156433;0.00111688466555002;0.0011170156224866233;0.001117146672511908;0.001117277815713736;0.0011174090521842957;0.0011175403820093623;0.0011176718052816716;0.0011178033220875293;0.001117934932516997;0.001118066636662482;0.0011181984346105302;0.0011183303264534774;0.001118462312280797;0.0011185943921843261;0.001118726566251513;0.001118858834578156;0.001118991197251744;0.0011191236543629049;0.0011192562060066968;0.0011193888522710233;0.001119521593252111;0.0011196544290369812;0.0011197873597207722;0.0011199203853969827;0.001120053506155832;0.0011201867220910337;0.0011203200332960109;0.0011204534398620994;0.0011205869418858339;0.0011207205394570944;0.0011208542326729654;0.0011209880216262152;0.00112112190641163;0.0011212558871226076;0.001121389963853131;0.0011215241366988502;0.0011216584057549036;0.0011217927711169352;0.0011219272328790088;0.0011220617911368255;0.001122196445987866;0.0011223311975240493;0.00112246604584688;0.001122600991050038;0.001122736033229414;0.0011228711724821068;0.0011230064089050354;0.0011231417425959617;0.001123277173652898;0.0011234127021717824;0.0011235483282509083;0.0011236840519894267;0.001123819873482787;0.0011239557928330692;0.0011240918101354121;0.001124227925490342;0.0011243641389966923;0.001124500450752511;0.0011246368608599758;0.0011247733694154047;0.00112490997651998;0.0011250466822750574;0.0011251834867787643;0.001125320390132514;0.001125457392437573;0.001125594493792635;0.00112573169430086;0.0011258689940617178;0.0011260063931799772;0.001126143891754223;0.001126281489886343;0.0011264191876809713;0.0011265569852376243;0.0011266948826620974;0.001126832880054302;0.0011269709775163026;0.0011271091751551337;0.0011272474730716403;0.0011273858713705173;0.0011275243701549058;0.001127662969529368;0.0011278016695963036;0.0011279404704636594;0.0011280793722331585;0.001128218375010567;0.0011283574789033937;0.0011284966840132398;0.0011286359904474808;0.0011287753983124807;0.0011289149077127773;0.001129054518757563;0.001129194231548088;0.0011293340461962624;0.0011294739628082613;0.0011296139814890088;0.0011297541023458121;0.0011298943254888269;0.001130034651023321;0.0011301750790598942;0.0011303156097033282;0.0011304562430667655;0.0011305969792532197;0.0011307378183785855;0.0011308787605446684;0.0011310198058666224;0.00113116095445221;0.0011313022064106653;0.0011314435618524073;0.0011315850208888781;0.0011317265836296257;0.0011318682501850138;0.0011320100206668787;0.0011321518951849863;0.0011322938738551663;0.0011324359567830644;0.0011325781440874874;0.210897356575489;0.21094374077444214;0.21099012497339212;0.21103650917234204;0.21108289337129196;0.21112927757024189;0.2111756617691918;0.2112220459681417;0.21126843016709163;0.21131481436604152;0.21136119856499141;0.21140758276394137;0.21145396696289123;0.21150035116184115;0.21154673536079108;0.21159311955974097;0.21163950375869092;0.2116858879576408;0.21173227215659074;0.21177865635554063;0.21182504055449053;0.21187142475344042;0.21191780895239037;0.21196419315134024;0.21201057735029016;0.21205696154924009;0.21210334574819;0.21214972994713988;0.21219611414608977;0.21224249834503972;0.2122888825439896;0.21233526674293954;0.2123816509418894;0.21242803514083933;0.21247441933978925;0.21252080353873914;0.21256718773768907;0.212613571936639;0.21265995613558886;0.21270634033453875;0.2127527245334887;0.2127991087324386;0.2128454929313885;0.2128918771303384;0.21293826132928834;0.2129846455282382;0.21303102972718813;0.21307741392613805;0.21312379812508794;0.21317018232403787;0.21321656652298776;0.21326295072193768;0.21330933492088758;0.21335571911983747;0.2134021033187874;0.2134484875177373;0.2134948717166872;0.21354125591563713;0.213587640114587;0.21363402431353695;0.21368040851248682;0.21372679271143674;0.21377317691038666;0.21381956110933653;0.21386594530828648;0.21391232950723638;0.2139587137061863;0.21400509790513617;0.21405148210408612;0.214097866303036;0.2141442505019859;0.21419063470093586;0.21423701889988572;0.21428340309883562;0.21432978729778554;0.21437617149673546;0.21442255569568536;0.21446893989463528;0.21451532409358515;0.2145617082925351;0.214608092491485;</t>
  </si>
  <si>
    <t>rkt_SRK_svol;0.0011164923523971793;0.0011166230305953348;0.0011167538016156415;0.0011168846655500186;0.0011170156224866218;0.0011171466725119065;0.0011172778157137345;0.0011174090521842942;0.0011175403820093608;0.00111767180528167;0.0011178033220875278;0.0011179349325169954;0.0011180666366624806;0.0011181984346105287;0.0011183303264534759;0.0011184623122807954;0.0011185943921843246;0.0011187265662515112;0.0011188588345781543;0.0011189911972517422;0.0011191236543629031;0.001119256206006695;0.0011193888522710216;0.0011195215932521092;0.0011196544290369794;0.0011197873597207704;0.001119920385396981;0.0011200535061558303;0.0011201867220910317;0.001120320033296009;0.0011204534398620975;0.001120586941885832;0.0011207205394570925;0.0011208542326729635;0.0011209880216262133;0.0011211219064116281;0.0011212558871226057;0.0011213899638531288;0.001121524136698848;0.0011216584057549015;0.001121792771116933;0.0011219272328790067;0.0011220617911368233;0.0011221964459878638;0.001122331197524047;0.0011224660458468776;0.0011226009910500355;0.0011227360332294117;0.0011228711724821044;0.001123006408905033;0.0011231417425959594;0.0011232771736528954;0.0011234127021717798;0.0011235483282509057;0.001123684051989424;0.0011238198734827844;0.0011239557928330666;0.0011240918101354093;0.001124227925490339;0.0011243641389966895;0.001124500450752508;0.0011246368608599728;0.0011247733694154016;0.001124909976519977;0.0011250466822750544;0.001125183486778761;0.0011253203901325107;0.0011254573924375697;0.0011255944937926315;0.0011257316943008564;0.0011258689940617144;0.0011260063931799735;0.0011261438917542193;0.0011262814898863394;0.0011264191876809674;0.0011265569852376203;0.0011266948826620935;0.0011268328800542978;0.0011269709775162985;0.0011271091751551294;0.001127247473071636;0.0011273858713705127;0.0011275243701549123;0.0011276629695293754;0.0011278016695963114;0.0011279404704636685;0.0011280793722331687;0.0011282183750105784;0.001128357478903407;0.0011284966840132556;0.0011286359904474994;0.0011287753983125037;0.0011289149077128064;0.0011290545187576013;0.0011291942315481438;0.0011293340461963554;0.0011294739628085076;0.19948477421974375;0.19953593607263917;0.1995870949853143;0.19963825096048315;0.19968940400085577;0.19974055410913896;0.1997917012880356;0.19984284554024534;0.19989398686846435;0.19994512527538505;0.1999962607636967;0.20004739333608487;0.2000985229952316;0.20014964974381574;0.20020077358451221;0.20025189451999303;0.20030301255292637;0.20035412768597696;0.20040523992180637;0.20045634926307246;0.20050745571242976;0.20055855927252933;0.200609659946019;0.20066075773554287;0.2007118526437419;0.20076294467325348;0.20081403382671179;0.20086512010674734;0.20091620351598752;0.20096728405705627;0.2010183617325741;0.2010694365451581;0.20112050849742213;0.20117157759197676;0.20122264383142896;0.2012737072183825;0.2013247677554378;0.20137582544519203;0.20142688029023892;0.20147793229316888;0.20152898145656908;0.20158002778302322;0.201631071275112;0.20168211193541247;0.20173314976649864;0.201784184770941;0.2018352169513071;0.2018862463101609;0.20193727285006322;0.20198829657357156;0.20203931748324017;0.2020903355816202;0.2021413508712593;0.20219236335470206;0.20224337303448972;0.20229437991316032;0.20234538399324875;0.2023963852772866;0.20244738376780225;0.20249837946732077;0.2025493723783643;0.2026003625034515;0.20265134984509797;0.20270233440581611;0.20275331618811512;0.20280429519450105;0.2028552714274767;0.20290624488954168;0.20295721558319268;0.20300818351092287;0.20305914867522262;0.20311011107857888;0.20316107072347564;0.20321202761239357;0.2032629817478104;0.2033139331322006;0.20336488176803566;0.2034158276577838;0.20346677080391018;0.2035177112088769;0.2035686488751429;0.20361958380516404;0.20367051600139305;0.2037214454662798;0.20377237220227076;0.20382329621180947;0.2038742174973365;0.20392513606128918;0.20397605190610185;0.2040269650342058;0.20407787544802936;0.20412878314999763;0.20417968814253273;0.20423059042805397;0.20428149000897722;0.20433238688771568;0.20438328106667947;0.20443417254827545;0.2044850613349078;0.20453594742897738;0.20458683083288232;0.20463771154901778;0.20468858957977554;</t>
  </si>
  <si>
    <t>Labels</t>
  </si>
  <si>
    <t>IdealGas AM</t>
  </si>
  <si>
    <t>SRK AM</t>
  </si>
  <si>
    <t>Wagner Pruß EOS</t>
  </si>
  <si>
    <t>Pressure, bar</t>
  </si>
  <si>
    <t>Wagner Pruß</t>
  </si>
  <si>
    <t>Variables</t>
  </si>
  <si>
    <t>Trimmed output</t>
  </si>
  <si>
    <t>P;1.0;2.0;4.0;8.0;16.0;32.0;64.0</t>
  </si>
  <si>
    <t>water_tsat;372.7559288971232;393.3600913279718;416.7583592551081;443.55648824801193;474.52047181915816;510.6094938027555;552.97850093676</t>
  </si>
  <si>
    <t>rkt_SRK_tsat;375.3559288971238;395.26009132797225;418.05835925510837;445.1564882480123;476.62047181915864;513.309493802756;556.6785009367609</t>
  </si>
  <si>
    <t>rkt_ideal_tsat;373.8559288971235;394.86009132797216;418.9583592551086;446.9564882480127;480.12047181915943;520.5094938027577;571.3785009367642</t>
  </si>
  <si>
    <t>Density</t>
  </si>
  <si>
    <t>T;24.850000000000023;42.85000000000002;60.85000000000002;78.85000000000002;96.85000000000002</t>
  </si>
  <si>
    <t>Density;1073.109700030536;1065.5987993460762;1056.4216142839557;1045.8723503833;1034.2452131832342</t>
  </si>
  <si>
    <t>Enthalpy;0.0;66.8835940917339;133.9920799875418;201.25799146962717;268.68181384866733</t>
  </si>
  <si>
    <t>Entropy;0.0;0.21791984916125967;0.42445776430564414;0.6206114664758088;0.8074176995568555</t>
  </si>
  <si>
    <t>Density;1071.797067506303;1063.9803087342198;1054.7855235726586;1044.3263716647061;1032.725496529053</t>
  </si>
  <si>
    <t>Enthalpy;0.0;66.77260081823222;133.8960845608013;201.2032606190036;268.627484467866</t>
  </si>
  <si>
    <t>Entropy;0.0;0.21755493418136712;0.4241380979014204;0.6204122321637168;0.8072204477941749</t>
  </si>
  <si>
    <t>Density;997.0860088230808;991.096416816691;982.7564056916367;972.5038079381408;960.5920609328151</t>
  </si>
  <si>
    <t>Enthalpy;0.0;75.235160280529;150.5131451543906;225.9365729418788;301.5994226979124</t>
  </si>
  <si>
    <t>Entropy;0.0;0.2451363333602279;0.4768187103668433;0.6967601501640338;0.9063926122362905</t>
  </si>
  <si>
    <t>Density;1062.66966;1061.16982;1059.43357;1057.48014;1055.32513;1052.98147;1050.46025;1047.77111;1044.92268;1041.92261;1038.77776;1035.49417;1032.0771;1028.53108;1021.06698</t>
  </si>
  <si>
    <t>Enthalpy;0;18.7635581;37.519905;56.2741644;75.030399;93.7919375;112.561633;131.342073;150.135745;168.945163;187.772951;206.621899;225.494987;244.395405;282.286584</t>
  </si>
  <si>
    <t>Entropy;0;0.0624114327;0.123778237;0.184150544;0.243572736;0.30208483;0.359723539;0.416523103;0.472515938;0.527733105;0.58220464;0.635959763;0.689027;0.741434266;0.844525813</t>
  </si>
  <si>
    <t>___MITSW___;</t>
  </si>
  <si>
    <t>___GEOPROP___;</t>
  </si>
  <si>
    <t>___WP EOS___;</t>
  </si>
  <si>
    <t>___ASPEN___;</t>
  </si>
  <si>
    <t>Enthalpy</t>
  </si>
  <si>
    <t>Entropy</t>
  </si>
  <si>
    <t>kg/m3</t>
  </si>
  <si>
    <t>kJ/kg</t>
  </si>
  <si>
    <t>kJ/kg/K</t>
  </si>
  <si>
    <t>Density;1159.3183727509618;1152.7684364196305;1144.1541747260621;1133.6155172453225;1121.292393552478</t>
  </si>
  <si>
    <t>Enthalpy;0.0;58.61109061641561;117.73067668927764;177.2058801566838;236.95129516468404</t>
  </si>
  <si>
    <t>Entropy;0.0;0.19096066412769824;0.3729076365734927;0.5463407062830888;0.7118719060296057</t>
  </si>
  <si>
    <t>Density;1125.94191;1124.35276;1122.51314;1120.44341;1118.16008;1115.67688;1113.00554;1110.15629;1107.13826;1103.95957;1100.62747;1097.14837;1093.52784;1089.7707;1081.86218</t>
  </si>
  <si>
    <t>Enthalpy;0;16.870996;33.7471869;50.6325655;67.5302083;84.4425636;101.371684;118.319424;135.287595;152.278095;169.292982;186.334529;203.405242;220.507877;254.81391</t>
  </si>
  <si>
    <t>Entropy;0;0.0561163429;0.111331637;0.165687748;0.219221647;0.271966617;0.323953191;0.37520991;0.425763926;0.475641433;0.524867962;0.573468556;0.621467867;0.668890203;0.762229299</t>
  </si>
  <si>
    <t>___LIBR___;</t>
  </si>
  <si>
    <t>___Sample No129___;</t>
  </si>
  <si>
    <t>T_rho;277.15;283.15;293.15;303.15;313.15;323.15;333.15</t>
  </si>
  <si>
    <t>Density;1002.04;1001.69;1000.17;997.55;994.05;989.6;984.6</t>
  </si>
  <si>
    <t>T_h;273.2;278.15;283.15;293.15;303.15;313.15;323.15;333.15</t>
  </si>
  <si>
    <t>Enthalpy;0.0;21.43;42.927;85.492;127.82;170.03;212.25;254.6</t>
  </si>
  <si>
    <t>T;273.2;278.1958333333333;283.19166666666666;288.1875;293.18333333333334;298.1791666666667;303.17499999999995;308.17083333333335;313.16666666666663;318.16249999999997;323.1583333333333;328.15416666666664;333.15</t>
  </si>
  <si>
    <t>Density;1000.6468639117289;1000.7401297122375;1000.4522667985069;999.8337811486837;998.9236765494653;997.7527708363579;996.3458754371053;994.7232792635107;992.9017899853973;990.8954836596754;988.7162561788532;986.3742363897462;983.87810038929</t>
  </si>
  <si>
    <t>Enthalpy;0.0;20.988413138082606;41.920539859792356;62.814383988060435;83.6827695222104;104.53500875212804;125.37795801581208;146.21673367705492;167.0552227222671;187.89645841352825;208.74290096597315;229.59664809774353;250.45959232991348</t>
  </si>
  <si>
    <t>Density;1000.78;1000.55;999.01;996.4;992.92;988.7;983.69</t>
  </si>
  <si>
    <t>Enthalpy;0.0;21.251;42.361;84.257;125.87;167.4;209.02;250.91</t>
  </si>
  <si>
    <t>Density;1000.6205730440325;1000.7166978839409;1000.4312313076201;999.8147936201707;998.9064687794963;997.7371325770265;996.3316394453948;994.7103109427045;992.8899800275098;990.8847427062422;988.7065108739597;986.3654264151704;983.8701762064866</t>
  </si>
  <si>
    <t>Enthalpy;0.0;20.985074369840277;41.91393264950263;62.804556907140395;83.6697560942281;104.51883167384003;125.35863193893468;146.1942671089836;167.02961936097924;187.86771810373796;208.71102039252884;229.56162129106048;250.42141103338002</t>
  </si>
  <si>
    <t>___Sample No68___;</t>
  </si>
  <si>
    <t>___Sample No27T___;</t>
  </si>
  <si>
    <t>Density;1016.4;1015.87;1013.73;1010.78;1007.03;1002.81;nan</t>
  </si>
  <si>
    <t>Enthalpy;0.0;21.364;42.697;84.928;126.96;168.83;210.47;252.711</t>
  </si>
  <si>
    <t>Density;1014.358086064468;1014.1714375898762;1013.6571775521163;1012.8526993140218;1011.787960769827;1010.4873434002152;1008.9709612296261;1007.25560209117;1005.3554184680498;1003.2824438674128;1001.046984910262;998.6579230757656;996.1229495856879</t>
  </si>
  <si>
    <t>Enthalpy;0.0;20.507662298961563;40.99340066399573;61.4659364572636;81.93165700759809;102.39525846852615;122.86019283311954;143.3290049606781;163.8035976088597;184.28544241506802;204.77574687125295;225.27558438184013;245.78599335874895</t>
  </si>
  <si>
    <t>T;25;30;35;40;45;50;55;60;65;70;75;80;85;90;100;</t>
  </si>
  <si>
    <t>Density;1134.4052508780835;1127.2421850281262;1118.7469435699484;1109.0877173900524;1098.4406546492394</t>
  </si>
  <si>
    <t>Enthalpy;0.0;60.733634563355906;121.83559485916011;183.0480963139091;244.24262008382487</t>
  </si>
  <si>
    <t>Entropy;0.0;0.19787707443070607;0.38592825496063216;0.5644309337530058;0.7339806650075541</t>
  </si>
  <si>
    <t>CP_H;0.0;23.18215351398307;46.36430702796614;69.54646054194922;92.72861405593228;115.91076756991535;139.09292108389843;162.27507459788148;185.45722811186457;208.63938162584765;231.8215351398307;255.00368865381378;278.18584216779686;301.3679956817799;324.55014919576297;347.7323027097461;370.91445622372913;394.0966097377122;417.2787632516953;440.46091676567835;463.6430702796614;486.8252237936445;510.00737730762756;533.1895308216107;556.3716843355937;579.5538378495768;602.7359913635598;625.9181448775429;649.1002983915259;672.2824519055091;695.4646054194922;718.6467589334752;741.8289124474583;747.9783765518629;765.0110659614413;788.1932194754244;811.3753729894074;834.5575265033906;857.7396800173736;880.9218335313567;904.1039870453397;927.2861405593228;950.4682940733059;973.650447587289;996.8326011012721;1020.0147546152551;1043.1969081292382;1066.3790616432213;1089.5612151572043;1112.7433686711875;1135.9255221851704</t>
  </si>
  <si>
    <t>CP_T;297.6777999037691;303.2284417729204;308.7802161153676;314.3318791596739;319.8824840612856;325.43127414756106;330.9776050006759;336.5208883222646;342.0605523236525;347.5960145787664;353.1266641581116;358.65185055418476;364.1708774642014;369.682999943125;375.1874237975292;380.6833063743229;386.1697581201776;391.6458444592963;397.11058766851824;402.562968527764;408.0019275971515;413.4263660254968;418.83514583237996;424.2270896314326;429.6009797783021;434.95555693541166;440.28951804846514;445.6015137279355;450.8901450235458;456.1539595712067;461.39144708074133;466.60103411875957;471.7810781243929;473.15000000001527;473.1500000000153;473.1500000000153;473.1500000000154;473.1500000000153;473.1500000000153;473.1500000000153;473.1500000000153;473.1500000000153;473.1500000000153;473.1500000000153;473.1500000000153;473.1500000000153;473.1500000000153;473.1500000000153;473.1500000000153;473.1500000000153;473.1500000000153</t>
  </si>
  <si>
    <t>GP_WatNCG_T;297.78631743498494;303.4519989522715;309.14842515864456;314.866027803705;320.59788217123554;326.33894656922683;332.0855139897536;337.8348214065703;343.58477438193677;349.3337557711321;355.0804961388423;360.70452682864413;366.3324091903574;371.9323222417333;377.4986387527608;383.01404612939075;388.4973945886934;393.93250346679133;399.3115094035892;404.62510643655315;409.8621893755911;415.00942063664536;420.050724247609;424.9667334885665;429.73373401243543;434.31116799118894;438.6932076408422;442.8525854831571;446.71686266830363;450.2695439638825;453.4840988505891;456.34583712820404;458.85505524519544;459.46314517094515;461.0271700705068;462.8897562822807;464.4777612966639;465.82863249653894;466.9785763121137;467.96032510132335;468.8021923292906;469.52798486470755;470.1573771413081;470.706473271618;471.188398765727;471.6138445858071;471.9915343570446;472.32861060531366;472.6309471793188;472.90339892321055;473.1499999999998</t>
  </si>
  <si>
    <t>GP_BrineNCG_T;297.81843905913456;303.9197765790183;310.038805525194;316.1689720615036;322.3059227484721;328.4467755865349;334.58963193627375;340.71881266674256;346.8768484087657;353.0199455186769;359.07011981669734;365.0885919793829;371.07851224428816;377.03375436816077;382.94312253850933;388.8088949807971;394.6214214464074;400.37072812307906;406.0446825402289;411.6284267138745;417.1036873786181;422.4479833844635;427.6338083415932;432.6050102919803;437.3514050773754;441.8808908625768;446.05017662275696;449.8566776867967;453.2675718520027;456.26686875929437;458.85937219770165;461.0696864033737;462.93676536401057;463.38021034229587;464.5065966637743;465.82573140078887;466.93703731256755;467.8776841710777;468.6787087320325;469.3654503402018;469.9583463539992;470.4737940741742;470.92494061614315;471.3223515801197;471.67455371099913;471.9884652492129;472.26973312544953;472.52299575782234;472.7520876412443;472.9601988792336;473.150000000001</t>
  </si>
  <si>
    <t>GP_Brine_T;298.0;307.05263157894734;316.10526315789474;325.1578947368421;334.2105263157895;343.2631578947368;352.3157894736842;361.36842105263156;370.42105263157896;379.4736842105263;388.5263157894737;397.57894736842104;406.63157894736844;415.6842105263158;424.7368421052631;433.7894736842105;442.8421052631579;451.89473684210526;460.9473684210526;470.0;470.0;471.02564102564105;472.05128205128204;473.0769230769231;474.1025641025641;475.12820512820514;476.15384615384613;477.1794871794872;478.2051282051282;479.2307692307692;480.2564102564103;481.28205128205127;482.3076923076923;483.3333333333333;484.35897435897436;485.38461538461536;486.4102564102564;487.43589743589746;488.46153846153845;489.4871794871795;490.5128205128205;491.53846153846155;492.56410256410254;493.5897435897436;494.61538461538464;495.64102564102564;496.6666666666667;497.6923076923077;498.71794871794873;499.7435897435897;500.7692307692308;501.79487179487177;502.8205128205128;503.8461538461538;504.87179487179486;505.8974358974359;506.9230769230769;507.94871794871796;508.97435897435895;510.0</t>
  </si>
  <si>
    <t>GP_Brine_H;1.168251167910368;36.60757237990456;72.13159495760272;107.72658851982803;143.3845180159105;179.10199354137492;214.87967424370657;250.72182720230833;286.63596884098575;322.63259096583386;358.7249890363528;394.92920492983467;431.2640858206383;467.751451248027;504.41635472143423;541.2873824965723;578.395674285851;615.7732895821105;653.4545253453546;691.4759790668268;691.4759790668268;695.799879096484;700.1235939714467;1064.3438491530267;1693.5415202770935;1968.2397739712817;2115.035219257398;2207.576690332044;2271.3697789958683;2318.170342889518;2354.1236908093697;2382.744699163585;2406.184669693234;2425.8319359402044;2442.6214330191865;2457.2052045390797;2470.0515274471336;2481.5051856534074;2491.8255371507016;2501.21135123498;2509.817476133725;2517.7663042404897;2525.155832098912;2532.0654374332057;2538.560092322619;2544.693484252707;2550.510361089361;2556.0483157859558;2561.3391607594667;2566.4099977624564;2571.284059034692;2575.981374730111;nan;nan;nan;nan;nan;nan;nan;nan</t>
  </si>
  <si>
    <t>CP_X;-1.0;-1.0;-1.0;-1.0;-1.0;-1.0;-1.0;-1.0;-1.0;-1.0;-1.0;-1.0;-1.0;-1.0;-1.0;-1.0;-1.0;-1.0;-1.0;-1.0;-1.0;-1.0;-1.0;-1.0;-1.0;-1.0;-1.0;-1.0;-1.0;-1.0;-1.0;-1.0;-1.0;-3.362632411698838e-14;0.008780932970499656;0.020732124659841675;0.03268331634918359;0.04463450803852561;0.05658569972786763;0.06853689141720964;0.08048808310655156;0.09243927479589359;0.1043904664852355;0.11634165817457752;0.12829284986391953;0.14024404155326156;0.1521952332426036;0.1641464249319456;0.1760976166212875;0.18804880831062953;0.19999999999997156</t>
  </si>
  <si>
    <t>GP_WatNCG_X;0.029095897446116396;0.03161791647092033;0.033730702505141014;0.035506875106712535;0.03700713035548408;0.03828190150928628;0.039373076113817365;0.04031558366299421;0.041138788680645584;0.04186768564589224;0.04252392157308279;0.043114568749298046;0.04367116652373272;0.04420634049637398;0.04476012926116786;0.045383913325009094;0.04601247897992825;0.04672467747518481;0.04753746026375971;0.0484709293872915;0.049549097915517995;0.050800811767484105;0.05226082531699151;0.05397097502452882;0.0559810566302392;0.058342367368327035;0.061135235965176477;0.06444586934978404;0.06832380347238613;0.07285382711668764;0.07809368640174867;0.08407605008265455;0.09080177428767461;0.09270734535314987;0.09823953323842356;0.10633202586822313;0.11500607977340369;0.12418297875126681;0.13378642107882668;0.1437472971462061;0.15400573815449956;0.16451134172396903;0.17522240936648537;0.18610477678982046;0.1971305743634112;0.20827708342012038;0.21952575185739406;0.23086137899854953;0.24227145539492637;0.25374563467790673;0.26527531366970375</t>
  </si>
  <si>
    <t>GP_Brine_X;5.2029959999999896e-18;5.2029959999999896e-18;5.20299599999999e-18;5.20299599999999e-18;5.2029959999999896e-18;5.20299599999999e-18;5.20299599999999e-18;5.2029959999999896e-18;5.2029959999999896e-18;5.2029959999999896e-18;5.202995999999988e-18;5.20299599999999e-18;5.20299599999999e-18;5.2029959999999896e-18;5.2214319677125375e-18;6.0396486231284515e-18;7.402311894712884e-18;1.001740760111542e-17;1.675772283679958e-17;6.778221829689953e-17;6.778221829689953e-17;1.0663909504696492e-16;2.5341773922561503e-16;0.18531766278218326;0.5079718912853527;0.6433653629614366;0.7168054257713288;0.7625435300968985;0.793618445832272;0.8160359579158019;0.8329335339337348;0.8461045336405674;0.8566458872818604;0.8652650317608722;0.8724380529921839;0.8784967556182784;0.883679262465032;0.8881607706001463;0.8920729688811644;0.8955167024754169;0.8985704685839028;0.901296258283375;0.9037436617797538;0.9059528097665646;0.9079565177397795;0.9097818738644151;0.9114514315429261;0.9129841166975083;0.9143959261784566;0.9157004712174134;0.9169094045271285;0.9180327590533627;nan;nan;nan;nan;nan;nan;nan;nan</t>
  </si>
  <si>
    <t>GP_BrineNCG_X;0.033292696454551365;0.0354430881830201;0.03722237851471179;0.03870353125489634;0.03994584753077186;0.040997603455762914;0.041898362944689405;0.04267919747706922;0.04337290871004457;0.04399813175384453;0.044569244882450475;0.04511189403712647;0.04564423383329265;0.046200379748521404;0.04701603042587173;0.04768057524924627;0.048448800608743486;0.049343011117238295;0.05039022492306845;0.051623408315573646;0.05308297566158904;0.054818512305933154;0.056890551625595996;0.05935924954482202;0.06232027344654929;0.06591615132211584;0.07017579085428836;0.0752214819652778;0.08112550562627742;0.08792329680755136;0.09560487537421507;0.10411707074503707;0.11337542589134379;0.11594405863107005;0.12328013599856365;0.13373012797641412;0.14463229823842033;0.15590589717665934;0.16748348117878487;0.17930997238633567;0.1913409356018814;0.20354070943037464;0.2158806927996926;0.22833789387543305;0.24089375207071428;0.2535332035956541;0.2662439490983203;0.2790158827548053;0.29184064771042745;0.3047112893531169;0.31762198397762836</t>
  </si>
  <si>
    <t>CP_Psat;1554927.900467311;</t>
  </si>
  <si>
    <t>GP_WatNCG_Psat;1653044.2842329657;</t>
  </si>
  <si>
    <t>GP_Brine_Psat;1439904.3555311929;</t>
  </si>
  <si>
    <t>GP_BrineNCG_Psat;1626185.7044468285;</t>
  </si>
  <si>
    <t>Water</t>
  </si>
  <si>
    <t>Brine</t>
  </si>
  <si>
    <t>WaterNCG</t>
  </si>
  <si>
    <t>BrineNCG</t>
  </si>
  <si>
    <t>Heat Released</t>
  </si>
  <si>
    <t>Vapour Quality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</si>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</sst>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2" fontId="0" fillId="0" borderId="0" xfId="0" applyNumberFormat="1"/>
    <xf numFmtId="164" fontId="0" fillId="0" borderId="0" xfId="0" applyNumberFormat="1"/>
    <xf numFmtId="10" fontId="0" fillId="0" borderId="0" xfId="0" applyNumberFormat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calcChain" Target="calcChain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microsoft.com/office/2017/10/relationships/person" Target="persons/perso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10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11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_rels/chart12.xml.rels><?xml version="1.0" encoding="UTF-8" standalone="yes"?>
<Relationships xmlns="http://schemas.openxmlformats.org/package/2006/relationships"><Relationship Id="rId2" Type="http://schemas.microsoft.com/office/2011/relationships/chartColorStyle" Target="colors10.xml"/><Relationship Id="rId1" Type="http://schemas.microsoft.com/office/2011/relationships/chartStyle" Target="style10.xml"/></Relationships>
</file>

<file path=xl/charts/_rels/chart13.xml.rels><?xml version="1.0" encoding="UTF-8" standalone="yes"?>
<Relationships xmlns="http://schemas.openxmlformats.org/package/2006/relationships"><Relationship Id="rId2" Type="http://schemas.microsoft.com/office/2011/relationships/chartColorStyle" Target="colors11.xml"/><Relationship Id="rId1" Type="http://schemas.microsoft.com/office/2011/relationships/chartStyle" Target="style11.xml"/></Relationships>
</file>

<file path=xl/charts/_rels/chart14.xml.rels><?xml version="1.0" encoding="UTF-8" standalone="yes"?>
<Relationships xmlns="http://schemas.openxmlformats.org/package/2006/relationships"><Relationship Id="rId2" Type="http://schemas.microsoft.com/office/2011/relationships/chartColorStyle" Target="colors12.xml"/><Relationship Id="rId1" Type="http://schemas.microsoft.com/office/2011/relationships/chartStyle" Target="style12.xml"/></Relationships>
</file>

<file path=xl/charts/_rels/chart15.xml.rels><?xml version="1.0" encoding="UTF-8" standalone="yes"?>
<Relationships xmlns="http://schemas.openxmlformats.org/package/2006/relationships"><Relationship Id="rId2" Type="http://schemas.microsoft.com/office/2011/relationships/chartColorStyle" Target="colors13.xml"/><Relationship Id="rId1" Type="http://schemas.microsoft.com/office/2011/relationships/chartStyle" Target="style13.xml"/></Relationships>
</file>

<file path=xl/charts/_rels/chart16.xml.rels><?xml version="1.0" encoding="UTF-8" standalone="yes"?>
<Relationships xmlns="http://schemas.openxmlformats.org/package/2006/relationships"><Relationship Id="rId2" Type="http://schemas.microsoft.com/office/2011/relationships/chartColorStyle" Target="colors14.xml"/><Relationship Id="rId1" Type="http://schemas.microsoft.com/office/2011/relationships/chartStyle" Target="style14.xml"/></Relationships>
</file>

<file path=xl/charts/_rels/chart17.xml.rels><?xml version="1.0" encoding="UTF-8" standalone="yes"?>
<Relationships xmlns="http://schemas.openxmlformats.org/package/2006/relationships"><Relationship Id="rId2" Type="http://schemas.microsoft.com/office/2011/relationships/chartColorStyle" Target="colors15.xml"/><Relationship Id="rId1" Type="http://schemas.microsoft.com/office/2011/relationships/chartStyle" Target="style15.xml"/></Relationships>
</file>

<file path=xl/charts/_rels/chart18.xml.rels><?xml version="1.0" encoding="UTF-8" standalone="yes"?>
<Relationships xmlns="http://schemas.openxmlformats.org/package/2006/relationships"><Relationship Id="rId2" Type="http://schemas.microsoft.com/office/2011/relationships/chartColorStyle" Target="colors16.xml"/><Relationship Id="rId1" Type="http://schemas.microsoft.com/office/2011/relationships/chartStyle" Target="style16.xml"/></Relationships>
</file>

<file path=xl/charts/_rels/chart19.xml.rels><?xml version="1.0" encoding="UTF-8" standalone="yes"?>
<Relationships xmlns="http://schemas.openxmlformats.org/package/2006/relationships"><Relationship Id="rId2" Type="http://schemas.microsoft.com/office/2011/relationships/chartColorStyle" Target="colors17.xml"/><Relationship Id="rId1" Type="http://schemas.microsoft.com/office/2011/relationships/chartStyle" Target="style17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RawDataTSat!$K$11</c:f>
              <c:strCache>
                <c:ptCount val="1"/>
                <c:pt idx="0">
                  <c:v>Wagner Pruß EOS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dLbls>
            <c:delete val="1"/>
          </c:dLbls>
          <c:xVal>
            <c:numRef>
              <c:f>RawDataTSat!$J$12:$J$211</c:f>
              <c:numCache>
                <c:formatCode>General</c:formatCode>
                <c:ptCount val="200"/>
                <c:pt idx="0" formatCode="0.0">
                  <c:v>445</c:v>
                </c:pt>
                <c:pt idx="1">
                  <c:v>445.100502512562</c:v>
                </c:pt>
                <c:pt idx="2">
                  <c:v>445.20100502512503</c:v>
                </c:pt>
                <c:pt idx="3">
                  <c:v>445.301507537688</c:v>
                </c:pt>
                <c:pt idx="4">
                  <c:v>445.40201005025102</c:v>
                </c:pt>
                <c:pt idx="5">
                  <c:v>445.50251256281399</c:v>
                </c:pt>
                <c:pt idx="6">
                  <c:v>445.60301507537599</c:v>
                </c:pt>
                <c:pt idx="7">
                  <c:v>445.70351758793902</c:v>
                </c:pt>
                <c:pt idx="8">
                  <c:v>445.80402010050199</c:v>
                </c:pt>
                <c:pt idx="9">
                  <c:v>445.90452261306501</c:v>
                </c:pt>
                <c:pt idx="10">
                  <c:v>446.00502512562798</c:v>
                </c:pt>
                <c:pt idx="11">
                  <c:v>446.10552763818998</c:v>
                </c:pt>
                <c:pt idx="12">
                  <c:v>446.20603015075301</c:v>
                </c:pt>
                <c:pt idx="13">
                  <c:v>446.30653266331598</c:v>
                </c:pt>
                <c:pt idx="14">
                  <c:v>446.407035175879</c:v>
                </c:pt>
                <c:pt idx="15">
                  <c:v>446.50753768844203</c:v>
                </c:pt>
                <c:pt idx="16">
                  <c:v>446.608040201005</c:v>
                </c:pt>
                <c:pt idx="17">
                  <c:v>446.708542713567</c:v>
                </c:pt>
                <c:pt idx="18">
                  <c:v>446.80904522613002</c:v>
                </c:pt>
                <c:pt idx="19">
                  <c:v>446.90954773869299</c:v>
                </c:pt>
                <c:pt idx="20">
                  <c:v>447.01005025125602</c:v>
                </c:pt>
                <c:pt idx="21">
                  <c:v>447.11055276381899</c:v>
                </c:pt>
                <c:pt idx="22">
                  <c:v>447.21105527638099</c:v>
                </c:pt>
                <c:pt idx="23">
                  <c:v>447.31155778894401</c:v>
                </c:pt>
                <c:pt idx="24">
                  <c:v>447.41206030150698</c:v>
                </c:pt>
                <c:pt idx="25">
                  <c:v>447.51256281407001</c:v>
                </c:pt>
                <c:pt idx="26">
                  <c:v>447.61306532663298</c:v>
                </c:pt>
                <c:pt idx="27">
                  <c:v>447.713567839196</c:v>
                </c:pt>
                <c:pt idx="28">
                  <c:v>447.81407035175801</c:v>
                </c:pt>
                <c:pt idx="29">
                  <c:v>447.91457286432097</c:v>
                </c:pt>
                <c:pt idx="30">
                  <c:v>448.015075376884</c:v>
                </c:pt>
                <c:pt idx="31">
                  <c:v>448.11557788944702</c:v>
                </c:pt>
                <c:pt idx="32">
                  <c:v>448.21608040200999</c:v>
                </c:pt>
                <c:pt idx="33">
                  <c:v>448.316582914572</c:v>
                </c:pt>
                <c:pt idx="34">
                  <c:v>448.41708542713502</c:v>
                </c:pt>
                <c:pt idx="35">
                  <c:v>448.51758793969799</c:v>
                </c:pt>
                <c:pt idx="36">
                  <c:v>448.61809045226101</c:v>
                </c:pt>
                <c:pt idx="37">
                  <c:v>448.71859296482398</c:v>
                </c:pt>
                <c:pt idx="38">
                  <c:v>448.81909547738599</c:v>
                </c:pt>
                <c:pt idx="39">
                  <c:v>448.91959798994901</c:v>
                </c:pt>
                <c:pt idx="40">
                  <c:v>449.02010050251198</c:v>
                </c:pt>
                <c:pt idx="41">
                  <c:v>449.12060301507501</c:v>
                </c:pt>
                <c:pt idx="42">
                  <c:v>449.22110552763797</c:v>
                </c:pt>
                <c:pt idx="43">
                  <c:v>449.321608040201</c:v>
                </c:pt>
                <c:pt idx="44">
                  <c:v>449.422110552763</c:v>
                </c:pt>
                <c:pt idx="45">
                  <c:v>449.52261306532603</c:v>
                </c:pt>
                <c:pt idx="46">
                  <c:v>449.623115577889</c:v>
                </c:pt>
                <c:pt idx="47">
                  <c:v>449.72361809045202</c:v>
                </c:pt>
                <c:pt idx="48">
                  <c:v>449.82412060301499</c:v>
                </c:pt>
                <c:pt idx="49">
                  <c:v>449.92462311557699</c:v>
                </c:pt>
                <c:pt idx="50">
                  <c:v>450.02512562814002</c:v>
                </c:pt>
                <c:pt idx="51">
                  <c:v>450.12562814070299</c:v>
                </c:pt>
                <c:pt idx="52">
                  <c:v>450.22613065326601</c:v>
                </c:pt>
                <c:pt idx="53">
                  <c:v>450.32663316582898</c:v>
                </c:pt>
                <c:pt idx="54">
                  <c:v>450.42713567839098</c:v>
                </c:pt>
                <c:pt idx="55">
                  <c:v>450.52763819095401</c:v>
                </c:pt>
                <c:pt idx="56">
                  <c:v>450.62814070351698</c:v>
                </c:pt>
                <c:pt idx="57">
                  <c:v>450.72864321608</c:v>
                </c:pt>
                <c:pt idx="58">
                  <c:v>450.82914572864303</c:v>
                </c:pt>
                <c:pt idx="59">
                  <c:v>450.929648241206</c:v>
                </c:pt>
                <c:pt idx="60">
                  <c:v>451.030150753768</c:v>
                </c:pt>
                <c:pt idx="61">
                  <c:v>451.13065326633102</c:v>
                </c:pt>
                <c:pt idx="62">
                  <c:v>451.23115577889399</c:v>
                </c:pt>
                <c:pt idx="63">
                  <c:v>451.33165829145702</c:v>
                </c:pt>
                <c:pt idx="64">
                  <c:v>451.43216080401999</c:v>
                </c:pt>
                <c:pt idx="65">
                  <c:v>451.53266331658199</c:v>
                </c:pt>
                <c:pt idx="66">
                  <c:v>451.63316582914501</c:v>
                </c:pt>
                <c:pt idx="67">
                  <c:v>451.73366834170798</c:v>
                </c:pt>
                <c:pt idx="68">
                  <c:v>451.83417085427101</c:v>
                </c:pt>
                <c:pt idx="69">
                  <c:v>451.93467336683398</c:v>
                </c:pt>
                <c:pt idx="70">
                  <c:v>452.035175879397</c:v>
                </c:pt>
                <c:pt idx="71">
                  <c:v>452.135678391959</c:v>
                </c:pt>
                <c:pt idx="72">
                  <c:v>452.23618090452197</c:v>
                </c:pt>
                <c:pt idx="73">
                  <c:v>452.336683417085</c:v>
                </c:pt>
                <c:pt idx="74">
                  <c:v>452.43718592964802</c:v>
                </c:pt>
                <c:pt idx="75">
                  <c:v>452.53768844221099</c:v>
                </c:pt>
                <c:pt idx="76">
                  <c:v>452.63819095477299</c:v>
                </c:pt>
                <c:pt idx="77">
                  <c:v>452.73869346733602</c:v>
                </c:pt>
                <c:pt idx="78">
                  <c:v>452.83919597989899</c:v>
                </c:pt>
                <c:pt idx="79">
                  <c:v>452.93969849246201</c:v>
                </c:pt>
                <c:pt idx="80">
                  <c:v>453.04020100502498</c:v>
                </c:pt>
                <c:pt idx="81">
                  <c:v>453.14070351758699</c:v>
                </c:pt>
                <c:pt idx="82">
                  <c:v>453.24120603015001</c:v>
                </c:pt>
                <c:pt idx="83">
                  <c:v>453.34170854271298</c:v>
                </c:pt>
                <c:pt idx="84">
                  <c:v>453.442211055276</c:v>
                </c:pt>
                <c:pt idx="85">
                  <c:v>453.54271356783897</c:v>
                </c:pt>
                <c:pt idx="86">
                  <c:v>453.643216080402</c:v>
                </c:pt>
                <c:pt idx="87">
                  <c:v>453.743718592964</c:v>
                </c:pt>
                <c:pt idx="88">
                  <c:v>453.84422110552703</c:v>
                </c:pt>
                <c:pt idx="89">
                  <c:v>453.94472361808999</c:v>
                </c:pt>
                <c:pt idx="90">
                  <c:v>454.04522613065302</c:v>
                </c:pt>
                <c:pt idx="91">
                  <c:v>454.14572864321599</c:v>
                </c:pt>
                <c:pt idx="92">
                  <c:v>454.24623115577799</c:v>
                </c:pt>
                <c:pt idx="93">
                  <c:v>454.34673366834102</c:v>
                </c:pt>
                <c:pt idx="94">
                  <c:v>454.44723618090399</c:v>
                </c:pt>
                <c:pt idx="95">
                  <c:v>454.54773869346701</c:v>
                </c:pt>
                <c:pt idx="96">
                  <c:v>454.64824120602998</c:v>
                </c:pt>
                <c:pt idx="97">
                  <c:v>454.74874371859198</c:v>
                </c:pt>
                <c:pt idx="98">
                  <c:v>454.84924623115501</c:v>
                </c:pt>
                <c:pt idx="99">
                  <c:v>454.94974874371798</c:v>
                </c:pt>
                <c:pt idx="100">
                  <c:v>455.050251256281</c:v>
                </c:pt>
                <c:pt idx="101">
                  <c:v>455.15075376884403</c:v>
                </c:pt>
                <c:pt idx="102">
                  <c:v>455.251256281407</c:v>
                </c:pt>
                <c:pt idx="103">
                  <c:v>455.351758793969</c:v>
                </c:pt>
                <c:pt idx="104">
                  <c:v>455.45226130653202</c:v>
                </c:pt>
                <c:pt idx="105">
                  <c:v>455.55276381909499</c:v>
                </c:pt>
                <c:pt idx="106">
                  <c:v>455.65326633165802</c:v>
                </c:pt>
                <c:pt idx="107">
                  <c:v>455.75376884422099</c:v>
                </c:pt>
                <c:pt idx="108">
                  <c:v>455.85427135678299</c:v>
                </c:pt>
                <c:pt idx="109">
                  <c:v>455.95477386934601</c:v>
                </c:pt>
                <c:pt idx="110">
                  <c:v>456.05527638190898</c:v>
                </c:pt>
                <c:pt idx="111">
                  <c:v>456.15577889447201</c:v>
                </c:pt>
                <c:pt idx="112">
                  <c:v>456.25628140703498</c:v>
                </c:pt>
                <c:pt idx="113">
                  <c:v>456.356783919598</c:v>
                </c:pt>
                <c:pt idx="114">
                  <c:v>456.45728643216</c:v>
                </c:pt>
                <c:pt idx="115">
                  <c:v>456.55778894472297</c:v>
                </c:pt>
                <c:pt idx="116">
                  <c:v>456.658291457286</c:v>
                </c:pt>
                <c:pt idx="117">
                  <c:v>456.75879396984902</c:v>
                </c:pt>
                <c:pt idx="118">
                  <c:v>456.85929648241199</c:v>
                </c:pt>
                <c:pt idx="119">
                  <c:v>456.95979899497399</c:v>
                </c:pt>
                <c:pt idx="120">
                  <c:v>457.06030150753702</c:v>
                </c:pt>
                <c:pt idx="121">
                  <c:v>457.16080402009999</c:v>
                </c:pt>
                <c:pt idx="122">
                  <c:v>457.26130653266301</c:v>
                </c:pt>
                <c:pt idx="123">
                  <c:v>457.36180904522598</c:v>
                </c:pt>
                <c:pt idx="124">
                  <c:v>457.46231155778798</c:v>
                </c:pt>
                <c:pt idx="125">
                  <c:v>457.56281407035101</c:v>
                </c:pt>
                <c:pt idx="126">
                  <c:v>457.66331658291398</c:v>
                </c:pt>
                <c:pt idx="127">
                  <c:v>457.763819095477</c:v>
                </c:pt>
                <c:pt idx="128">
                  <c:v>457.86432160803997</c:v>
                </c:pt>
                <c:pt idx="129">
                  <c:v>457.964824120603</c:v>
                </c:pt>
                <c:pt idx="130">
                  <c:v>458.065326633165</c:v>
                </c:pt>
                <c:pt idx="131">
                  <c:v>458.16582914572803</c:v>
                </c:pt>
                <c:pt idx="132">
                  <c:v>458.26633165829099</c:v>
                </c:pt>
                <c:pt idx="133">
                  <c:v>458.36683417085402</c:v>
                </c:pt>
                <c:pt idx="134">
                  <c:v>458.46733668341699</c:v>
                </c:pt>
                <c:pt idx="135">
                  <c:v>458.56783919597899</c:v>
                </c:pt>
                <c:pt idx="136">
                  <c:v>458.66834170854202</c:v>
                </c:pt>
                <c:pt idx="137">
                  <c:v>458.76884422110498</c:v>
                </c:pt>
                <c:pt idx="138">
                  <c:v>458.86934673366801</c:v>
                </c:pt>
                <c:pt idx="139">
                  <c:v>458.96984924623098</c:v>
                </c:pt>
                <c:pt idx="140">
                  <c:v>459.07035175879298</c:v>
                </c:pt>
                <c:pt idx="141">
                  <c:v>459.17085427135601</c:v>
                </c:pt>
                <c:pt idx="142">
                  <c:v>459.27135678391897</c:v>
                </c:pt>
                <c:pt idx="143">
                  <c:v>459.371859296482</c:v>
                </c:pt>
                <c:pt idx="144">
                  <c:v>459.47236180904503</c:v>
                </c:pt>
                <c:pt idx="145">
                  <c:v>459.57286432160799</c:v>
                </c:pt>
                <c:pt idx="146">
                  <c:v>459.67336683417</c:v>
                </c:pt>
                <c:pt idx="147">
                  <c:v>459.77386934673302</c:v>
                </c:pt>
                <c:pt idx="148">
                  <c:v>459.87437185929599</c:v>
                </c:pt>
                <c:pt idx="149">
                  <c:v>459.97487437185902</c:v>
                </c:pt>
                <c:pt idx="150">
                  <c:v>460.07537688442198</c:v>
                </c:pt>
                <c:pt idx="151">
                  <c:v>460.17587939698399</c:v>
                </c:pt>
                <c:pt idx="152">
                  <c:v>460.27638190954701</c:v>
                </c:pt>
                <c:pt idx="153">
                  <c:v>460.37688442210998</c:v>
                </c:pt>
                <c:pt idx="154">
                  <c:v>460.47738693467301</c:v>
                </c:pt>
                <c:pt idx="155">
                  <c:v>460.57788944723598</c:v>
                </c:pt>
                <c:pt idx="156">
                  <c:v>460.678391959799</c:v>
                </c:pt>
                <c:pt idx="157">
                  <c:v>460.778894472361</c:v>
                </c:pt>
                <c:pt idx="158">
                  <c:v>460.87939698492403</c:v>
                </c:pt>
                <c:pt idx="159">
                  <c:v>460.979899497487</c:v>
                </c:pt>
                <c:pt idx="160">
                  <c:v>461.08040201005002</c:v>
                </c:pt>
                <c:pt idx="161">
                  <c:v>461.18090452261299</c:v>
                </c:pt>
                <c:pt idx="162">
                  <c:v>461.28140703517499</c:v>
                </c:pt>
                <c:pt idx="163">
                  <c:v>461.38190954773802</c:v>
                </c:pt>
                <c:pt idx="164">
                  <c:v>461.48241206030099</c:v>
                </c:pt>
                <c:pt idx="165">
                  <c:v>461.58291457286401</c:v>
                </c:pt>
                <c:pt idx="166">
                  <c:v>461.68341708542698</c:v>
                </c:pt>
                <c:pt idx="167">
                  <c:v>461.78391959798898</c:v>
                </c:pt>
                <c:pt idx="168">
                  <c:v>461.88442211055201</c:v>
                </c:pt>
                <c:pt idx="169">
                  <c:v>461.98492462311498</c:v>
                </c:pt>
                <c:pt idx="170">
                  <c:v>462.085427135678</c:v>
                </c:pt>
                <c:pt idx="171">
                  <c:v>462.18592964824097</c:v>
                </c:pt>
                <c:pt idx="172">
                  <c:v>462.286432160804</c:v>
                </c:pt>
                <c:pt idx="173">
                  <c:v>462.386934673366</c:v>
                </c:pt>
                <c:pt idx="174">
                  <c:v>462.48743718592902</c:v>
                </c:pt>
                <c:pt idx="175">
                  <c:v>462.58793969849199</c:v>
                </c:pt>
                <c:pt idx="176">
                  <c:v>462.68844221105502</c:v>
                </c:pt>
                <c:pt idx="177">
                  <c:v>462.78894472361799</c:v>
                </c:pt>
                <c:pt idx="178">
                  <c:v>462.88944723617999</c:v>
                </c:pt>
                <c:pt idx="179">
                  <c:v>462.98994974874302</c:v>
                </c:pt>
                <c:pt idx="180">
                  <c:v>463.09045226130598</c:v>
                </c:pt>
                <c:pt idx="181">
                  <c:v>463.19095477386901</c:v>
                </c:pt>
                <c:pt idx="182">
                  <c:v>463.29145728643198</c:v>
                </c:pt>
                <c:pt idx="183">
                  <c:v>463.391959798995</c:v>
                </c:pt>
                <c:pt idx="184">
                  <c:v>463.49246231155701</c:v>
                </c:pt>
                <c:pt idx="185">
                  <c:v>463.59296482411997</c:v>
                </c:pt>
                <c:pt idx="186">
                  <c:v>463.693467336683</c:v>
                </c:pt>
                <c:pt idx="187">
                  <c:v>463.79396984924603</c:v>
                </c:pt>
                <c:pt idx="188">
                  <c:v>463.89447236180899</c:v>
                </c:pt>
                <c:pt idx="189">
                  <c:v>463.994974874371</c:v>
                </c:pt>
                <c:pt idx="190">
                  <c:v>464.09547738693402</c:v>
                </c:pt>
                <c:pt idx="191">
                  <c:v>464.19597989949699</c:v>
                </c:pt>
                <c:pt idx="192">
                  <c:v>464.29648241206002</c:v>
                </c:pt>
                <c:pt idx="193">
                  <c:v>464.39698492462298</c:v>
                </c:pt>
                <c:pt idx="194">
                  <c:v>464.49748743718499</c:v>
                </c:pt>
                <c:pt idx="195">
                  <c:v>464.59798994974801</c:v>
                </c:pt>
                <c:pt idx="196">
                  <c:v>464.69849246231098</c:v>
                </c:pt>
                <c:pt idx="197">
                  <c:v>464.79899497487401</c:v>
                </c:pt>
                <c:pt idx="198">
                  <c:v>464.89949748743697</c:v>
                </c:pt>
                <c:pt idx="199">
                  <c:v>465</c:v>
                </c:pt>
              </c:numCache>
            </c:numRef>
          </c:xVal>
          <c:yVal>
            <c:numRef>
              <c:f>RawDataTSat!$K$12:$K$211</c:f>
              <c:numCache>
                <c:formatCode>General</c:formatCode>
                <c:ptCount val="200"/>
                <c:pt idx="0">
                  <c:v>1.11649309609546E-3</c:v>
                </c:pt>
                <c:pt idx="1">
                  <c:v>1.11662377437964E-3</c:v>
                </c:pt>
                <c:pt idx="2">
                  <c:v>1.1167545454883901E-3</c:v>
                </c:pt>
                <c:pt idx="3">
                  <c:v>1.11688540950986E-3</c:v>
                </c:pt>
                <c:pt idx="4">
                  <c:v>1.11701636653236E-3</c:v>
                </c:pt>
                <c:pt idx="5">
                  <c:v>1.11714741664439E-3</c:v>
                </c:pt>
                <c:pt idx="6">
                  <c:v>1.1172785599346401E-3</c:v>
                </c:pt>
                <c:pt idx="7">
                  <c:v>1.11740979649197E-3</c:v>
                </c:pt>
                <c:pt idx="8">
                  <c:v>1.1175411264054301E-3</c:v>
                </c:pt>
                <c:pt idx="9">
                  <c:v>1.11767254976428E-3</c:v>
                </c:pt>
                <c:pt idx="10">
                  <c:v>1.1178040666579099E-3</c:v>
                </c:pt>
                <c:pt idx="11">
                  <c:v>1.1179356771759399E-3</c:v>
                </c:pt>
                <c:pt idx="12">
                  <c:v>1.11806738140816E-3</c:v>
                </c:pt>
                <c:pt idx="13">
                  <c:v>1.11819917944455E-3</c:v>
                </c:pt>
                <c:pt idx="14">
                  <c:v>1.11833107137528E-3</c:v>
                </c:pt>
                <c:pt idx="15">
                  <c:v>1.1184630572906799E-3</c:v>
                </c:pt>
                <c:pt idx="16">
                  <c:v>1.1185951372813E-3</c:v>
                </c:pt>
                <c:pt idx="17">
                  <c:v>1.11872731143787E-3</c:v>
                </c:pt>
                <c:pt idx="18">
                  <c:v>1.1188595798512901E-3</c:v>
                </c:pt>
                <c:pt idx="19">
                  <c:v>1.1189919426126799E-3</c:v>
                </c:pt>
                <c:pt idx="20">
                  <c:v>1.1191243998133101E-3</c:v>
                </c:pt>
                <c:pt idx="21">
                  <c:v>1.11925695154468E-3</c:v>
                </c:pt>
                <c:pt idx="22">
                  <c:v>1.1193895978984501E-3</c:v>
                </c:pt>
                <c:pt idx="23">
                  <c:v>1.1195223389664701E-3</c:v>
                </c:pt>
                <c:pt idx="24">
                  <c:v>1.1196551748408E-3</c:v>
                </c:pt>
                <c:pt idx="25">
                  <c:v>1.1197881056136799E-3</c:v>
                </c:pt>
                <c:pt idx="26">
                  <c:v>1.11992113137753E-3</c:v>
                </c:pt>
                <c:pt idx="27">
                  <c:v>1.1200542522249899E-3</c:v>
                </c:pt>
                <c:pt idx="28">
                  <c:v>1.12018746824886E-3</c:v>
                </c:pt>
                <c:pt idx="29">
                  <c:v>1.1203207795421599E-3</c:v>
                </c:pt>
                <c:pt idx="30">
                  <c:v>1.12045418619809E-3</c:v>
                </c:pt>
                <c:pt idx="31">
                  <c:v>1.12058768831003E-3</c:v>
                </c:pt>
                <c:pt idx="32">
                  <c:v>1.12072128597159E-3</c:v>
                </c:pt>
                <c:pt idx="33">
                  <c:v>1.12085497927653E-3</c:v>
                </c:pt>
                <c:pt idx="34">
                  <c:v>1.1209887683188301E-3</c:v>
                </c:pt>
                <c:pt idx="35">
                  <c:v>1.1211226531926801E-3</c:v>
                </c:pt>
                <c:pt idx="36">
                  <c:v>1.1212566339924299E-3</c:v>
                </c:pt>
                <c:pt idx="37">
                  <c:v>1.12139071081264E-3</c:v>
                </c:pt>
                <c:pt idx="38">
                  <c:v>1.1215248837480899E-3</c:v>
                </c:pt>
                <c:pt idx="39">
                  <c:v>1.12165915289371E-3</c:v>
                </c:pt>
                <c:pt idx="40">
                  <c:v>1.12179351834467E-3</c:v>
                </c:pt>
                <c:pt idx="41">
                  <c:v>1.1219279801963199E-3</c:v>
                </c:pt>
                <c:pt idx="42">
                  <c:v>1.1220625385442E-3</c:v>
                </c:pt>
                <c:pt idx="43">
                  <c:v>1.1221971934840601E-3</c:v>
                </c:pt>
                <c:pt idx="44">
                  <c:v>1.12233194511185E-3</c:v>
                </c:pt>
                <c:pt idx="45">
                  <c:v>1.12246679352372E-3</c:v>
                </c:pt>
                <c:pt idx="46">
                  <c:v>1.1226017388159999E-3</c:v>
                </c:pt>
                <c:pt idx="47">
                  <c:v>1.1227367810852499E-3</c:v>
                </c:pt>
                <c:pt idx="48">
                  <c:v>1.1228719204282101E-3</c:v>
                </c:pt>
                <c:pt idx="49">
                  <c:v>1.1230071569418301E-3</c:v>
                </c:pt>
                <c:pt idx="50">
                  <c:v>1.1231424907232499E-3</c:v>
                </c:pt>
                <c:pt idx="51">
                  <c:v>1.12327792186983E-3</c:v>
                </c:pt>
                <c:pt idx="52">
                  <c:v>1.1234134504791301E-3</c:v>
                </c:pt>
                <c:pt idx="53">
                  <c:v>1.1235490766489001E-3</c:v>
                </c:pt>
                <c:pt idx="54">
                  <c:v>1.1236848004771E-3</c:v>
                </c:pt>
                <c:pt idx="55">
                  <c:v>1.12382062206189E-3</c:v>
                </c:pt>
                <c:pt idx="56">
                  <c:v>1.1239565415016399E-3</c:v>
                </c:pt>
                <c:pt idx="57">
                  <c:v>1.12409255889493E-3</c:v>
                </c:pt>
                <c:pt idx="58">
                  <c:v>1.1242286743405299E-3</c:v>
                </c:pt>
                <c:pt idx="59">
                  <c:v>1.1243648879374301E-3</c:v>
                </c:pt>
                <c:pt idx="60">
                  <c:v>1.12450119978481E-3</c:v>
                </c:pt>
                <c:pt idx="61">
                  <c:v>1.12463760998208E-3</c:v>
                </c:pt>
                <c:pt idx="62">
                  <c:v>1.1247741186288299E-3</c:v>
                </c:pt>
                <c:pt idx="63">
                  <c:v>1.12491072582488E-3</c:v>
                </c:pt>
                <c:pt idx="64">
                  <c:v>1.12504743167025E-3</c:v>
                </c:pt>
                <c:pt idx="65">
                  <c:v>1.12518423626517E-3</c:v>
                </c:pt>
                <c:pt idx="66">
                  <c:v>1.12532113971007E-3</c:v>
                </c:pt>
                <c:pt idx="67">
                  <c:v>1.1254581421056E-3</c:v>
                </c:pt>
                <c:pt idx="68">
                  <c:v>1.12559524355263E-3</c:v>
                </c:pt>
                <c:pt idx="69">
                  <c:v>1.1257324441522E-3</c:v>
                </c:pt>
                <c:pt idx="70">
                  <c:v>1.12586974400559E-3</c:v>
                </c:pt>
                <c:pt idx="71">
                  <c:v>1.12600714321432E-3</c:v>
                </c:pt>
                <c:pt idx="72">
                  <c:v>1.1261446418800601E-3</c:v>
                </c:pt>
                <c:pt idx="73">
                  <c:v>1.1262822401047401E-3</c:v>
                </c:pt>
                <c:pt idx="74">
                  <c:v>1.12641993799047E-3</c:v>
                </c:pt>
                <c:pt idx="75">
                  <c:v>1.12655773563961E-3</c:v>
                </c:pt>
                <c:pt idx="76">
                  <c:v>1.12669563315469E-3</c:v>
                </c:pt>
                <c:pt idx="77">
                  <c:v>1.1268336306385E-3</c:v>
                </c:pt>
                <c:pt idx="78">
                  <c:v>1.1269717281940099E-3</c:v>
                </c:pt>
                <c:pt idx="79">
                  <c:v>1.1271099259244099E-3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  <c:pt idx="198">
                  <c:v>#N/A</c:v>
                </c:pt>
                <c:pt idx="199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E4B9-4237-A486-2B3C61A893E8}"/>
            </c:ext>
          </c:extLst>
        </c:ser>
        <c:ser>
          <c:idx val="1"/>
          <c:order val="1"/>
          <c:tx>
            <c:strRef>
              <c:f>RawDataTSat!$M$11</c:f>
              <c:strCache>
                <c:ptCount val="1"/>
                <c:pt idx="0">
                  <c:v>SRK AM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dLbls>
            <c:delete val="1"/>
          </c:dLbls>
          <c:xVal>
            <c:numRef>
              <c:f>RawDataTSat!$J$12:$J$211</c:f>
              <c:numCache>
                <c:formatCode>General</c:formatCode>
                <c:ptCount val="200"/>
                <c:pt idx="0" formatCode="0.0">
                  <c:v>445</c:v>
                </c:pt>
                <c:pt idx="1">
                  <c:v>445.100502512562</c:v>
                </c:pt>
                <c:pt idx="2">
                  <c:v>445.20100502512503</c:v>
                </c:pt>
                <c:pt idx="3">
                  <c:v>445.301507537688</c:v>
                </c:pt>
                <c:pt idx="4">
                  <c:v>445.40201005025102</c:v>
                </c:pt>
                <c:pt idx="5">
                  <c:v>445.50251256281399</c:v>
                </c:pt>
                <c:pt idx="6">
                  <c:v>445.60301507537599</c:v>
                </c:pt>
                <c:pt idx="7">
                  <c:v>445.70351758793902</c:v>
                </c:pt>
                <c:pt idx="8">
                  <c:v>445.80402010050199</c:v>
                </c:pt>
                <c:pt idx="9">
                  <c:v>445.90452261306501</c:v>
                </c:pt>
                <c:pt idx="10">
                  <c:v>446.00502512562798</c:v>
                </c:pt>
                <c:pt idx="11">
                  <c:v>446.10552763818998</c:v>
                </c:pt>
                <c:pt idx="12">
                  <c:v>446.20603015075301</c:v>
                </c:pt>
                <c:pt idx="13">
                  <c:v>446.30653266331598</c:v>
                </c:pt>
                <c:pt idx="14">
                  <c:v>446.407035175879</c:v>
                </c:pt>
                <c:pt idx="15">
                  <c:v>446.50753768844203</c:v>
                </c:pt>
                <c:pt idx="16">
                  <c:v>446.608040201005</c:v>
                </c:pt>
                <c:pt idx="17">
                  <c:v>446.708542713567</c:v>
                </c:pt>
                <c:pt idx="18">
                  <c:v>446.80904522613002</c:v>
                </c:pt>
                <c:pt idx="19">
                  <c:v>446.90954773869299</c:v>
                </c:pt>
                <c:pt idx="20">
                  <c:v>447.01005025125602</c:v>
                </c:pt>
                <c:pt idx="21">
                  <c:v>447.11055276381899</c:v>
                </c:pt>
                <c:pt idx="22">
                  <c:v>447.21105527638099</c:v>
                </c:pt>
                <c:pt idx="23">
                  <c:v>447.31155778894401</c:v>
                </c:pt>
                <c:pt idx="24">
                  <c:v>447.41206030150698</c:v>
                </c:pt>
                <c:pt idx="25">
                  <c:v>447.51256281407001</c:v>
                </c:pt>
                <c:pt idx="26">
                  <c:v>447.61306532663298</c:v>
                </c:pt>
                <c:pt idx="27">
                  <c:v>447.713567839196</c:v>
                </c:pt>
                <c:pt idx="28">
                  <c:v>447.81407035175801</c:v>
                </c:pt>
                <c:pt idx="29">
                  <c:v>447.91457286432097</c:v>
                </c:pt>
                <c:pt idx="30">
                  <c:v>448.015075376884</c:v>
                </c:pt>
                <c:pt idx="31">
                  <c:v>448.11557788944702</c:v>
                </c:pt>
                <c:pt idx="32">
                  <c:v>448.21608040200999</c:v>
                </c:pt>
                <c:pt idx="33">
                  <c:v>448.316582914572</c:v>
                </c:pt>
                <c:pt idx="34">
                  <c:v>448.41708542713502</c:v>
                </c:pt>
                <c:pt idx="35">
                  <c:v>448.51758793969799</c:v>
                </c:pt>
                <c:pt idx="36">
                  <c:v>448.61809045226101</c:v>
                </c:pt>
                <c:pt idx="37">
                  <c:v>448.71859296482398</c:v>
                </c:pt>
                <c:pt idx="38">
                  <c:v>448.81909547738599</c:v>
                </c:pt>
                <c:pt idx="39">
                  <c:v>448.91959798994901</c:v>
                </c:pt>
                <c:pt idx="40">
                  <c:v>449.02010050251198</c:v>
                </c:pt>
                <c:pt idx="41">
                  <c:v>449.12060301507501</c:v>
                </c:pt>
                <c:pt idx="42">
                  <c:v>449.22110552763797</c:v>
                </c:pt>
                <c:pt idx="43">
                  <c:v>449.321608040201</c:v>
                </c:pt>
                <c:pt idx="44">
                  <c:v>449.422110552763</c:v>
                </c:pt>
                <c:pt idx="45">
                  <c:v>449.52261306532603</c:v>
                </c:pt>
                <c:pt idx="46">
                  <c:v>449.623115577889</c:v>
                </c:pt>
                <c:pt idx="47">
                  <c:v>449.72361809045202</c:v>
                </c:pt>
                <c:pt idx="48">
                  <c:v>449.82412060301499</c:v>
                </c:pt>
                <c:pt idx="49">
                  <c:v>449.92462311557699</c:v>
                </c:pt>
                <c:pt idx="50">
                  <c:v>450.02512562814002</c:v>
                </c:pt>
                <c:pt idx="51">
                  <c:v>450.12562814070299</c:v>
                </c:pt>
                <c:pt idx="52">
                  <c:v>450.22613065326601</c:v>
                </c:pt>
                <c:pt idx="53">
                  <c:v>450.32663316582898</c:v>
                </c:pt>
                <c:pt idx="54">
                  <c:v>450.42713567839098</c:v>
                </c:pt>
                <c:pt idx="55">
                  <c:v>450.52763819095401</c:v>
                </c:pt>
                <c:pt idx="56">
                  <c:v>450.62814070351698</c:v>
                </c:pt>
                <c:pt idx="57">
                  <c:v>450.72864321608</c:v>
                </c:pt>
                <c:pt idx="58">
                  <c:v>450.82914572864303</c:v>
                </c:pt>
                <c:pt idx="59">
                  <c:v>450.929648241206</c:v>
                </c:pt>
                <c:pt idx="60">
                  <c:v>451.030150753768</c:v>
                </c:pt>
                <c:pt idx="61">
                  <c:v>451.13065326633102</c:v>
                </c:pt>
                <c:pt idx="62">
                  <c:v>451.23115577889399</c:v>
                </c:pt>
                <c:pt idx="63">
                  <c:v>451.33165829145702</c:v>
                </c:pt>
                <c:pt idx="64">
                  <c:v>451.43216080401999</c:v>
                </c:pt>
                <c:pt idx="65">
                  <c:v>451.53266331658199</c:v>
                </c:pt>
                <c:pt idx="66">
                  <c:v>451.63316582914501</c:v>
                </c:pt>
                <c:pt idx="67">
                  <c:v>451.73366834170798</c:v>
                </c:pt>
                <c:pt idx="68">
                  <c:v>451.83417085427101</c:v>
                </c:pt>
                <c:pt idx="69">
                  <c:v>451.93467336683398</c:v>
                </c:pt>
                <c:pt idx="70">
                  <c:v>452.035175879397</c:v>
                </c:pt>
                <c:pt idx="71">
                  <c:v>452.135678391959</c:v>
                </c:pt>
                <c:pt idx="72">
                  <c:v>452.23618090452197</c:v>
                </c:pt>
                <c:pt idx="73">
                  <c:v>452.336683417085</c:v>
                </c:pt>
                <c:pt idx="74">
                  <c:v>452.43718592964802</c:v>
                </c:pt>
                <c:pt idx="75">
                  <c:v>452.53768844221099</c:v>
                </c:pt>
                <c:pt idx="76">
                  <c:v>452.63819095477299</c:v>
                </c:pt>
                <c:pt idx="77">
                  <c:v>452.73869346733602</c:v>
                </c:pt>
                <c:pt idx="78">
                  <c:v>452.83919597989899</c:v>
                </c:pt>
                <c:pt idx="79">
                  <c:v>452.93969849246201</c:v>
                </c:pt>
                <c:pt idx="80">
                  <c:v>453.04020100502498</c:v>
                </c:pt>
                <c:pt idx="81">
                  <c:v>453.14070351758699</c:v>
                </c:pt>
                <c:pt idx="82">
                  <c:v>453.24120603015001</c:v>
                </c:pt>
                <c:pt idx="83">
                  <c:v>453.34170854271298</c:v>
                </c:pt>
                <c:pt idx="84">
                  <c:v>453.442211055276</c:v>
                </c:pt>
                <c:pt idx="85">
                  <c:v>453.54271356783897</c:v>
                </c:pt>
                <c:pt idx="86">
                  <c:v>453.643216080402</c:v>
                </c:pt>
                <c:pt idx="87">
                  <c:v>453.743718592964</c:v>
                </c:pt>
                <c:pt idx="88">
                  <c:v>453.84422110552703</c:v>
                </c:pt>
                <c:pt idx="89">
                  <c:v>453.94472361808999</c:v>
                </c:pt>
                <c:pt idx="90">
                  <c:v>454.04522613065302</c:v>
                </c:pt>
                <c:pt idx="91">
                  <c:v>454.14572864321599</c:v>
                </c:pt>
                <c:pt idx="92">
                  <c:v>454.24623115577799</c:v>
                </c:pt>
                <c:pt idx="93">
                  <c:v>454.34673366834102</c:v>
                </c:pt>
                <c:pt idx="94">
                  <c:v>454.44723618090399</c:v>
                </c:pt>
                <c:pt idx="95">
                  <c:v>454.54773869346701</c:v>
                </c:pt>
                <c:pt idx="96">
                  <c:v>454.64824120602998</c:v>
                </c:pt>
                <c:pt idx="97">
                  <c:v>454.74874371859198</c:v>
                </c:pt>
                <c:pt idx="98">
                  <c:v>454.84924623115501</c:v>
                </c:pt>
                <c:pt idx="99">
                  <c:v>454.94974874371798</c:v>
                </c:pt>
                <c:pt idx="100">
                  <c:v>455.050251256281</c:v>
                </c:pt>
                <c:pt idx="101">
                  <c:v>455.15075376884403</c:v>
                </c:pt>
                <c:pt idx="102">
                  <c:v>455.251256281407</c:v>
                </c:pt>
                <c:pt idx="103">
                  <c:v>455.351758793969</c:v>
                </c:pt>
                <c:pt idx="104">
                  <c:v>455.45226130653202</c:v>
                </c:pt>
                <c:pt idx="105">
                  <c:v>455.55276381909499</c:v>
                </c:pt>
                <c:pt idx="106">
                  <c:v>455.65326633165802</c:v>
                </c:pt>
                <c:pt idx="107">
                  <c:v>455.75376884422099</c:v>
                </c:pt>
                <c:pt idx="108">
                  <c:v>455.85427135678299</c:v>
                </c:pt>
                <c:pt idx="109">
                  <c:v>455.95477386934601</c:v>
                </c:pt>
                <c:pt idx="110">
                  <c:v>456.05527638190898</c:v>
                </c:pt>
                <c:pt idx="111">
                  <c:v>456.15577889447201</c:v>
                </c:pt>
                <c:pt idx="112">
                  <c:v>456.25628140703498</c:v>
                </c:pt>
                <c:pt idx="113">
                  <c:v>456.356783919598</c:v>
                </c:pt>
                <c:pt idx="114">
                  <c:v>456.45728643216</c:v>
                </c:pt>
                <c:pt idx="115">
                  <c:v>456.55778894472297</c:v>
                </c:pt>
                <c:pt idx="116">
                  <c:v>456.658291457286</c:v>
                </c:pt>
                <c:pt idx="117">
                  <c:v>456.75879396984902</c:v>
                </c:pt>
                <c:pt idx="118">
                  <c:v>456.85929648241199</c:v>
                </c:pt>
                <c:pt idx="119">
                  <c:v>456.95979899497399</c:v>
                </c:pt>
                <c:pt idx="120">
                  <c:v>457.06030150753702</c:v>
                </c:pt>
                <c:pt idx="121">
                  <c:v>457.16080402009999</c:v>
                </c:pt>
                <c:pt idx="122">
                  <c:v>457.26130653266301</c:v>
                </c:pt>
                <c:pt idx="123">
                  <c:v>457.36180904522598</c:v>
                </c:pt>
                <c:pt idx="124">
                  <c:v>457.46231155778798</c:v>
                </c:pt>
                <c:pt idx="125">
                  <c:v>457.56281407035101</c:v>
                </c:pt>
                <c:pt idx="126">
                  <c:v>457.66331658291398</c:v>
                </c:pt>
                <c:pt idx="127">
                  <c:v>457.763819095477</c:v>
                </c:pt>
                <c:pt idx="128">
                  <c:v>457.86432160803997</c:v>
                </c:pt>
                <c:pt idx="129">
                  <c:v>457.964824120603</c:v>
                </c:pt>
                <c:pt idx="130">
                  <c:v>458.065326633165</c:v>
                </c:pt>
                <c:pt idx="131">
                  <c:v>458.16582914572803</c:v>
                </c:pt>
                <c:pt idx="132">
                  <c:v>458.26633165829099</c:v>
                </c:pt>
                <c:pt idx="133">
                  <c:v>458.36683417085402</c:v>
                </c:pt>
                <c:pt idx="134">
                  <c:v>458.46733668341699</c:v>
                </c:pt>
                <c:pt idx="135">
                  <c:v>458.56783919597899</c:v>
                </c:pt>
                <c:pt idx="136">
                  <c:v>458.66834170854202</c:v>
                </c:pt>
                <c:pt idx="137">
                  <c:v>458.76884422110498</c:v>
                </c:pt>
                <c:pt idx="138">
                  <c:v>458.86934673366801</c:v>
                </c:pt>
                <c:pt idx="139">
                  <c:v>458.96984924623098</c:v>
                </c:pt>
                <c:pt idx="140">
                  <c:v>459.07035175879298</c:v>
                </c:pt>
                <c:pt idx="141">
                  <c:v>459.17085427135601</c:v>
                </c:pt>
                <c:pt idx="142">
                  <c:v>459.27135678391897</c:v>
                </c:pt>
                <c:pt idx="143">
                  <c:v>459.371859296482</c:v>
                </c:pt>
                <c:pt idx="144">
                  <c:v>459.47236180904503</c:v>
                </c:pt>
                <c:pt idx="145">
                  <c:v>459.57286432160799</c:v>
                </c:pt>
                <c:pt idx="146">
                  <c:v>459.67336683417</c:v>
                </c:pt>
                <c:pt idx="147">
                  <c:v>459.77386934673302</c:v>
                </c:pt>
                <c:pt idx="148">
                  <c:v>459.87437185929599</c:v>
                </c:pt>
                <c:pt idx="149">
                  <c:v>459.97487437185902</c:v>
                </c:pt>
                <c:pt idx="150">
                  <c:v>460.07537688442198</c:v>
                </c:pt>
                <c:pt idx="151">
                  <c:v>460.17587939698399</c:v>
                </c:pt>
                <c:pt idx="152">
                  <c:v>460.27638190954701</c:v>
                </c:pt>
                <c:pt idx="153">
                  <c:v>460.37688442210998</c:v>
                </c:pt>
                <c:pt idx="154">
                  <c:v>460.47738693467301</c:v>
                </c:pt>
                <c:pt idx="155">
                  <c:v>460.57788944723598</c:v>
                </c:pt>
                <c:pt idx="156">
                  <c:v>460.678391959799</c:v>
                </c:pt>
                <c:pt idx="157">
                  <c:v>460.778894472361</c:v>
                </c:pt>
                <c:pt idx="158">
                  <c:v>460.87939698492403</c:v>
                </c:pt>
                <c:pt idx="159">
                  <c:v>460.979899497487</c:v>
                </c:pt>
                <c:pt idx="160">
                  <c:v>461.08040201005002</c:v>
                </c:pt>
                <c:pt idx="161">
                  <c:v>461.18090452261299</c:v>
                </c:pt>
                <c:pt idx="162">
                  <c:v>461.28140703517499</c:v>
                </c:pt>
                <c:pt idx="163">
                  <c:v>461.38190954773802</c:v>
                </c:pt>
                <c:pt idx="164">
                  <c:v>461.48241206030099</c:v>
                </c:pt>
                <c:pt idx="165">
                  <c:v>461.58291457286401</c:v>
                </c:pt>
                <c:pt idx="166">
                  <c:v>461.68341708542698</c:v>
                </c:pt>
                <c:pt idx="167">
                  <c:v>461.78391959798898</c:v>
                </c:pt>
                <c:pt idx="168">
                  <c:v>461.88442211055201</c:v>
                </c:pt>
                <c:pt idx="169">
                  <c:v>461.98492462311498</c:v>
                </c:pt>
                <c:pt idx="170">
                  <c:v>462.085427135678</c:v>
                </c:pt>
                <c:pt idx="171">
                  <c:v>462.18592964824097</c:v>
                </c:pt>
                <c:pt idx="172">
                  <c:v>462.286432160804</c:v>
                </c:pt>
                <c:pt idx="173">
                  <c:v>462.386934673366</c:v>
                </c:pt>
                <c:pt idx="174">
                  <c:v>462.48743718592902</c:v>
                </c:pt>
                <c:pt idx="175">
                  <c:v>462.58793969849199</c:v>
                </c:pt>
                <c:pt idx="176">
                  <c:v>462.68844221105502</c:v>
                </c:pt>
                <c:pt idx="177">
                  <c:v>462.78894472361799</c:v>
                </c:pt>
                <c:pt idx="178">
                  <c:v>462.88944723617999</c:v>
                </c:pt>
                <c:pt idx="179">
                  <c:v>462.98994974874302</c:v>
                </c:pt>
                <c:pt idx="180">
                  <c:v>463.09045226130598</c:v>
                </c:pt>
                <c:pt idx="181">
                  <c:v>463.19095477386901</c:v>
                </c:pt>
                <c:pt idx="182">
                  <c:v>463.29145728643198</c:v>
                </c:pt>
                <c:pt idx="183">
                  <c:v>463.391959798995</c:v>
                </c:pt>
                <c:pt idx="184">
                  <c:v>463.49246231155701</c:v>
                </c:pt>
                <c:pt idx="185">
                  <c:v>463.59296482411997</c:v>
                </c:pt>
                <c:pt idx="186">
                  <c:v>463.693467336683</c:v>
                </c:pt>
                <c:pt idx="187">
                  <c:v>463.79396984924603</c:v>
                </c:pt>
                <c:pt idx="188">
                  <c:v>463.89447236180899</c:v>
                </c:pt>
                <c:pt idx="189">
                  <c:v>463.994974874371</c:v>
                </c:pt>
                <c:pt idx="190">
                  <c:v>464.09547738693402</c:v>
                </c:pt>
                <c:pt idx="191">
                  <c:v>464.19597989949699</c:v>
                </c:pt>
                <c:pt idx="192">
                  <c:v>464.29648241206002</c:v>
                </c:pt>
                <c:pt idx="193">
                  <c:v>464.39698492462298</c:v>
                </c:pt>
                <c:pt idx="194">
                  <c:v>464.49748743718499</c:v>
                </c:pt>
                <c:pt idx="195">
                  <c:v>464.59798994974801</c:v>
                </c:pt>
                <c:pt idx="196">
                  <c:v>464.69849246231098</c:v>
                </c:pt>
                <c:pt idx="197">
                  <c:v>464.79899497487401</c:v>
                </c:pt>
                <c:pt idx="198">
                  <c:v>464.89949748743697</c:v>
                </c:pt>
                <c:pt idx="199">
                  <c:v>465</c:v>
                </c:pt>
              </c:numCache>
            </c:numRef>
          </c:xVal>
          <c:yVal>
            <c:numRef>
              <c:f>RawDataTSat!$M$12:$M$211</c:f>
              <c:numCache>
                <c:formatCode>General</c:formatCode>
                <c:ptCount val="200"/>
                <c:pt idx="0">
                  <c:v>1.11649235239717E-3</c:v>
                </c:pt>
                <c:pt idx="1">
                  <c:v>1.1166230305953301E-3</c:v>
                </c:pt>
                <c:pt idx="2">
                  <c:v>1.11675380161564E-3</c:v>
                </c:pt>
                <c:pt idx="3">
                  <c:v>1.1168846655500099E-3</c:v>
                </c:pt>
                <c:pt idx="4">
                  <c:v>1.11701562248662E-3</c:v>
                </c:pt>
                <c:pt idx="5">
                  <c:v>1.1171466725119E-3</c:v>
                </c:pt>
                <c:pt idx="6">
                  <c:v>1.1172778157137299E-3</c:v>
                </c:pt>
                <c:pt idx="7">
                  <c:v>1.1174090521842901E-3</c:v>
                </c:pt>
                <c:pt idx="8">
                  <c:v>1.1175403820093599E-3</c:v>
                </c:pt>
                <c:pt idx="9">
                  <c:v>1.1176718052816701E-3</c:v>
                </c:pt>
                <c:pt idx="10">
                  <c:v>1.11780332208752E-3</c:v>
                </c:pt>
                <c:pt idx="11">
                  <c:v>1.11793493251699E-3</c:v>
                </c:pt>
                <c:pt idx="12">
                  <c:v>1.1180666366624799E-3</c:v>
                </c:pt>
                <c:pt idx="13">
                  <c:v>1.11819843461052E-3</c:v>
                </c:pt>
                <c:pt idx="14">
                  <c:v>1.11833032645347E-3</c:v>
                </c:pt>
                <c:pt idx="15">
                  <c:v>1.11846231228079E-3</c:v>
                </c:pt>
                <c:pt idx="16">
                  <c:v>1.1185943921843201E-3</c:v>
                </c:pt>
                <c:pt idx="17">
                  <c:v>1.1187265662515101E-3</c:v>
                </c:pt>
                <c:pt idx="18">
                  <c:v>1.11885883457815E-3</c:v>
                </c:pt>
                <c:pt idx="19">
                  <c:v>1.1189911972517401E-3</c:v>
                </c:pt>
                <c:pt idx="20">
                  <c:v>1.1191236543629001E-3</c:v>
                </c:pt>
                <c:pt idx="21">
                  <c:v>1.1192562060066899E-3</c:v>
                </c:pt>
                <c:pt idx="22">
                  <c:v>1.1193888522710201E-3</c:v>
                </c:pt>
                <c:pt idx="23">
                  <c:v>1.1195215932521001E-3</c:v>
                </c:pt>
                <c:pt idx="24">
                  <c:v>1.1196544290369701E-3</c:v>
                </c:pt>
                <c:pt idx="25">
                  <c:v>1.11978735972077E-3</c:v>
                </c:pt>
                <c:pt idx="26">
                  <c:v>1.1199203853969799E-3</c:v>
                </c:pt>
                <c:pt idx="27">
                  <c:v>1.1200535061558299E-3</c:v>
                </c:pt>
                <c:pt idx="28">
                  <c:v>1.12018672209103E-3</c:v>
                </c:pt>
                <c:pt idx="29">
                  <c:v>1.120320033296E-3</c:v>
                </c:pt>
                <c:pt idx="30">
                  <c:v>1.1204534398620901E-3</c:v>
                </c:pt>
                <c:pt idx="31">
                  <c:v>1.12058694188583E-3</c:v>
                </c:pt>
                <c:pt idx="32">
                  <c:v>1.1207205394570901E-3</c:v>
                </c:pt>
                <c:pt idx="33">
                  <c:v>1.12085423267296E-3</c:v>
                </c:pt>
                <c:pt idx="34">
                  <c:v>1.12098802162621E-3</c:v>
                </c:pt>
                <c:pt idx="35">
                  <c:v>1.1211219064116199E-3</c:v>
                </c:pt>
                <c:pt idx="36">
                  <c:v>1.1212558871226E-3</c:v>
                </c:pt>
                <c:pt idx="37">
                  <c:v>1.1213899638531199E-3</c:v>
                </c:pt>
                <c:pt idx="38">
                  <c:v>1.12152413669884E-3</c:v>
                </c:pt>
                <c:pt idx="39">
                  <c:v>1.1216584057548999E-3</c:v>
                </c:pt>
                <c:pt idx="40">
                  <c:v>1.12179277111693E-3</c:v>
                </c:pt>
                <c:pt idx="41">
                  <c:v>1.1219272328789999E-3</c:v>
                </c:pt>
                <c:pt idx="42">
                  <c:v>1.1220617911368201E-3</c:v>
                </c:pt>
                <c:pt idx="43">
                  <c:v>1.1221964459878599E-3</c:v>
                </c:pt>
                <c:pt idx="44">
                  <c:v>1.1223311975240399E-3</c:v>
                </c:pt>
                <c:pt idx="45">
                  <c:v>1.1224660458468701E-3</c:v>
                </c:pt>
                <c:pt idx="46">
                  <c:v>1.1226009910500301E-3</c:v>
                </c:pt>
                <c:pt idx="47">
                  <c:v>1.1227360332294099E-3</c:v>
                </c:pt>
                <c:pt idx="48">
                  <c:v>1.1228711724820999E-3</c:v>
                </c:pt>
                <c:pt idx="49">
                  <c:v>1.12300640890503E-3</c:v>
                </c:pt>
                <c:pt idx="50">
                  <c:v>1.12314174259595E-3</c:v>
                </c:pt>
                <c:pt idx="51">
                  <c:v>1.12327717365289E-3</c:v>
                </c:pt>
                <c:pt idx="52">
                  <c:v>1.12341270217177E-3</c:v>
                </c:pt>
                <c:pt idx="53">
                  <c:v>1.1235483282509E-3</c:v>
                </c:pt>
                <c:pt idx="54">
                  <c:v>1.1236840519894199E-3</c:v>
                </c:pt>
                <c:pt idx="55">
                  <c:v>1.1238198734827801E-3</c:v>
                </c:pt>
                <c:pt idx="56">
                  <c:v>1.1239557928330601E-3</c:v>
                </c:pt>
                <c:pt idx="57">
                  <c:v>1.1240918101354E-3</c:v>
                </c:pt>
                <c:pt idx="58">
                  <c:v>1.12422792549033E-3</c:v>
                </c:pt>
                <c:pt idx="59">
                  <c:v>1.1243641389966799E-3</c:v>
                </c:pt>
                <c:pt idx="60">
                  <c:v>1.1245004507525001E-3</c:v>
                </c:pt>
                <c:pt idx="61">
                  <c:v>1.1246368608599699E-3</c:v>
                </c:pt>
                <c:pt idx="62">
                  <c:v>1.1247733694154001E-3</c:v>
                </c:pt>
                <c:pt idx="63">
                  <c:v>1.12490997651997E-3</c:v>
                </c:pt>
                <c:pt idx="64">
                  <c:v>1.12504668227505E-3</c:v>
                </c:pt>
                <c:pt idx="65">
                  <c:v>1.12518348677876E-3</c:v>
                </c:pt>
                <c:pt idx="66">
                  <c:v>1.12532039013251E-3</c:v>
                </c:pt>
                <c:pt idx="67">
                  <c:v>1.1254573924375599E-3</c:v>
                </c:pt>
                <c:pt idx="68">
                  <c:v>1.12559449379263E-3</c:v>
                </c:pt>
                <c:pt idx="69">
                  <c:v>1.1257316943008499E-3</c:v>
                </c:pt>
                <c:pt idx="70">
                  <c:v>1.12586899406171E-3</c:v>
                </c:pt>
                <c:pt idx="71">
                  <c:v>1.1260063931799701E-3</c:v>
                </c:pt>
                <c:pt idx="72">
                  <c:v>1.12614389175421E-3</c:v>
                </c:pt>
                <c:pt idx="73">
                  <c:v>1.1262814898863301E-3</c:v>
                </c:pt>
                <c:pt idx="74">
                  <c:v>1.12641918768096E-3</c:v>
                </c:pt>
                <c:pt idx="75">
                  <c:v>1.1265569852376199E-3</c:v>
                </c:pt>
                <c:pt idx="76">
                  <c:v>1.12669488266209E-3</c:v>
                </c:pt>
                <c:pt idx="77">
                  <c:v>1.12683288005429E-3</c:v>
                </c:pt>
                <c:pt idx="78">
                  <c:v>1.1269709775162901E-3</c:v>
                </c:pt>
                <c:pt idx="79">
                  <c:v>1.1271091751551201E-3</c:v>
                </c:pt>
                <c:pt idx="80">
                  <c:v>1.1272474730716301E-3</c:v>
                </c:pt>
                <c:pt idx="81">
                  <c:v>1.1273858713705101E-3</c:v>
                </c:pt>
                <c:pt idx="82">
                  <c:v>1.12752437015491E-3</c:v>
                </c:pt>
                <c:pt idx="83">
                  <c:v>1.12766296952937E-3</c:v>
                </c:pt>
                <c:pt idx="84">
                  <c:v>1.1278016695963099E-3</c:v>
                </c:pt>
                <c:pt idx="85">
                  <c:v>1.12794047046366E-3</c:v>
                </c:pt>
                <c:pt idx="86">
                  <c:v>1.12807937223316E-3</c:v>
                </c:pt>
                <c:pt idx="87">
                  <c:v>1.12821837501057E-3</c:v>
                </c:pt>
                <c:pt idx="88">
                  <c:v>1.1283574789034E-3</c:v>
                </c:pt>
                <c:pt idx="89">
                  <c:v>1.12849668401325E-3</c:v>
                </c:pt>
                <c:pt idx="90">
                  <c:v>1.1286359904474901E-3</c:v>
                </c:pt>
                <c:pt idx="91">
                  <c:v>1.1287753983125E-3</c:v>
                </c:pt>
                <c:pt idx="92">
                  <c:v>1.1289149077128001E-3</c:v>
                </c:pt>
                <c:pt idx="93">
                  <c:v>1.1290545187576E-3</c:v>
                </c:pt>
                <c:pt idx="94">
                  <c:v>1.1291942315481401E-3</c:v>
                </c:pt>
                <c:pt idx="95">
                  <c:v>1.12933404619635E-3</c:v>
                </c:pt>
                <c:pt idx="96">
                  <c:v>1.1294739628085E-3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  <c:pt idx="198">
                  <c:v>#N/A</c:v>
                </c:pt>
                <c:pt idx="199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E4B9-4237-A486-2B3C61A893E8}"/>
            </c:ext>
          </c:extLst>
        </c:ser>
        <c:ser>
          <c:idx val="2"/>
          <c:order val="2"/>
          <c:tx>
            <c:strRef>
              <c:f>RawDataTSat!$L$11</c:f>
              <c:strCache>
                <c:ptCount val="1"/>
                <c:pt idx="0">
                  <c:v>IdealGas AM</c:v>
                </c:pt>
              </c:strCache>
            </c:strRef>
          </c:tx>
          <c:spPr>
            <a:ln w="19050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dLbls>
            <c:delete val="1"/>
          </c:dLbls>
          <c:xVal>
            <c:numRef>
              <c:f>RawDataTSat!$J$12:$J$211</c:f>
              <c:numCache>
                <c:formatCode>General</c:formatCode>
                <c:ptCount val="200"/>
                <c:pt idx="0" formatCode="0.0">
                  <c:v>445</c:v>
                </c:pt>
                <c:pt idx="1">
                  <c:v>445.100502512562</c:v>
                </c:pt>
                <c:pt idx="2">
                  <c:v>445.20100502512503</c:v>
                </c:pt>
                <c:pt idx="3">
                  <c:v>445.301507537688</c:v>
                </c:pt>
                <c:pt idx="4">
                  <c:v>445.40201005025102</c:v>
                </c:pt>
                <c:pt idx="5">
                  <c:v>445.50251256281399</c:v>
                </c:pt>
                <c:pt idx="6">
                  <c:v>445.60301507537599</c:v>
                </c:pt>
                <c:pt idx="7">
                  <c:v>445.70351758793902</c:v>
                </c:pt>
                <c:pt idx="8">
                  <c:v>445.80402010050199</c:v>
                </c:pt>
                <c:pt idx="9">
                  <c:v>445.90452261306501</c:v>
                </c:pt>
                <c:pt idx="10">
                  <c:v>446.00502512562798</c:v>
                </c:pt>
                <c:pt idx="11">
                  <c:v>446.10552763818998</c:v>
                </c:pt>
                <c:pt idx="12">
                  <c:v>446.20603015075301</c:v>
                </c:pt>
                <c:pt idx="13">
                  <c:v>446.30653266331598</c:v>
                </c:pt>
                <c:pt idx="14">
                  <c:v>446.407035175879</c:v>
                </c:pt>
                <c:pt idx="15">
                  <c:v>446.50753768844203</c:v>
                </c:pt>
                <c:pt idx="16">
                  <c:v>446.608040201005</c:v>
                </c:pt>
                <c:pt idx="17">
                  <c:v>446.708542713567</c:v>
                </c:pt>
                <c:pt idx="18">
                  <c:v>446.80904522613002</c:v>
                </c:pt>
                <c:pt idx="19">
                  <c:v>446.90954773869299</c:v>
                </c:pt>
                <c:pt idx="20">
                  <c:v>447.01005025125602</c:v>
                </c:pt>
                <c:pt idx="21">
                  <c:v>447.11055276381899</c:v>
                </c:pt>
                <c:pt idx="22">
                  <c:v>447.21105527638099</c:v>
                </c:pt>
                <c:pt idx="23">
                  <c:v>447.31155778894401</c:v>
                </c:pt>
                <c:pt idx="24">
                  <c:v>447.41206030150698</c:v>
                </c:pt>
                <c:pt idx="25">
                  <c:v>447.51256281407001</c:v>
                </c:pt>
                <c:pt idx="26">
                  <c:v>447.61306532663298</c:v>
                </c:pt>
                <c:pt idx="27">
                  <c:v>447.713567839196</c:v>
                </c:pt>
                <c:pt idx="28">
                  <c:v>447.81407035175801</c:v>
                </c:pt>
                <c:pt idx="29">
                  <c:v>447.91457286432097</c:v>
                </c:pt>
                <c:pt idx="30">
                  <c:v>448.015075376884</c:v>
                </c:pt>
                <c:pt idx="31">
                  <c:v>448.11557788944702</c:v>
                </c:pt>
                <c:pt idx="32">
                  <c:v>448.21608040200999</c:v>
                </c:pt>
                <c:pt idx="33">
                  <c:v>448.316582914572</c:v>
                </c:pt>
                <c:pt idx="34">
                  <c:v>448.41708542713502</c:v>
                </c:pt>
                <c:pt idx="35">
                  <c:v>448.51758793969799</c:v>
                </c:pt>
                <c:pt idx="36">
                  <c:v>448.61809045226101</c:v>
                </c:pt>
                <c:pt idx="37">
                  <c:v>448.71859296482398</c:v>
                </c:pt>
                <c:pt idx="38">
                  <c:v>448.81909547738599</c:v>
                </c:pt>
                <c:pt idx="39">
                  <c:v>448.91959798994901</c:v>
                </c:pt>
                <c:pt idx="40">
                  <c:v>449.02010050251198</c:v>
                </c:pt>
                <c:pt idx="41">
                  <c:v>449.12060301507501</c:v>
                </c:pt>
                <c:pt idx="42">
                  <c:v>449.22110552763797</c:v>
                </c:pt>
                <c:pt idx="43">
                  <c:v>449.321608040201</c:v>
                </c:pt>
                <c:pt idx="44">
                  <c:v>449.422110552763</c:v>
                </c:pt>
                <c:pt idx="45">
                  <c:v>449.52261306532603</c:v>
                </c:pt>
                <c:pt idx="46">
                  <c:v>449.623115577889</c:v>
                </c:pt>
                <c:pt idx="47">
                  <c:v>449.72361809045202</c:v>
                </c:pt>
                <c:pt idx="48">
                  <c:v>449.82412060301499</c:v>
                </c:pt>
                <c:pt idx="49">
                  <c:v>449.92462311557699</c:v>
                </c:pt>
                <c:pt idx="50">
                  <c:v>450.02512562814002</c:v>
                </c:pt>
                <c:pt idx="51">
                  <c:v>450.12562814070299</c:v>
                </c:pt>
                <c:pt idx="52">
                  <c:v>450.22613065326601</c:v>
                </c:pt>
                <c:pt idx="53">
                  <c:v>450.32663316582898</c:v>
                </c:pt>
                <c:pt idx="54">
                  <c:v>450.42713567839098</c:v>
                </c:pt>
                <c:pt idx="55">
                  <c:v>450.52763819095401</c:v>
                </c:pt>
                <c:pt idx="56">
                  <c:v>450.62814070351698</c:v>
                </c:pt>
                <c:pt idx="57">
                  <c:v>450.72864321608</c:v>
                </c:pt>
                <c:pt idx="58">
                  <c:v>450.82914572864303</c:v>
                </c:pt>
                <c:pt idx="59">
                  <c:v>450.929648241206</c:v>
                </c:pt>
                <c:pt idx="60">
                  <c:v>451.030150753768</c:v>
                </c:pt>
                <c:pt idx="61">
                  <c:v>451.13065326633102</c:v>
                </c:pt>
                <c:pt idx="62">
                  <c:v>451.23115577889399</c:v>
                </c:pt>
                <c:pt idx="63">
                  <c:v>451.33165829145702</c:v>
                </c:pt>
                <c:pt idx="64">
                  <c:v>451.43216080401999</c:v>
                </c:pt>
                <c:pt idx="65">
                  <c:v>451.53266331658199</c:v>
                </c:pt>
                <c:pt idx="66">
                  <c:v>451.63316582914501</c:v>
                </c:pt>
                <c:pt idx="67">
                  <c:v>451.73366834170798</c:v>
                </c:pt>
                <c:pt idx="68">
                  <c:v>451.83417085427101</c:v>
                </c:pt>
                <c:pt idx="69">
                  <c:v>451.93467336683398</c:v>
                </c:pt>
                <c:pt idx="70">
                  <c:v>452.035175879397</c:v>
                </c:pt>
                <c:pt idx="71">
                  <c:v>452.135678391959</c:v>
                </c:pt>
                <c:pt idx="72">
                  <c:v>452.23618090452197</c:v>
                </c:pt>
                <c:pt idx="73">
                  <c:v>452.336683417085</c:v>
                </c:pt>
                <c:pt idx="74">
                  <c:v>452.43718592964802</c:v>
                </c:pt>
                <c:pt idx="75">
                  <c:v>452.53768844221099</c:v>
                </c:pt>
                <c:pt idx="76">
                  <c:v>452.63819095477299</c:v>
                </c:pt>
                <c:pt idx="77">
                  <c:v>452.73869346733602</c:v>
                </c:pt>
                <c:pt idx="78">
                  <c:v>452.83919597989899</c:v>
                </c:pt>
                <c:pt idx="79">
                  <c:v>452.93969849246201</c:v>
                </c:pt>
                <c:pt idx="80">
                  <c:v>453.04020100502498</c:v>
                </c:pt>
                <c:pt idx="81">
                  <c:v>453.14070351758699</c:v>
                </c:pt>
                <c:pt idx="82">
                  <c:v>453.24120603015001</c:v>
                </c:pt>
                <c:pt idx="83">
                  <c:v>453.34170854271298</c:v>
                </c:pt>
                <c:pt idx="84">
                  <c:v>453.442211055276</c:v>
                </c:pt>
                <c:pt idx="85">
                  <c:v>453.54271356783897</c:v>
                </c:pt>
                <c:pt idx="86">
                  <c:v>453.643216080402</c:v>
                </c:pt>
                <c:pt idx="87">
                  <c:v>453.743718592964</c:v>
                </c:pt>
                <c:pt idx="88">
                  <c:v>453.84422110552703</c:v>
                </c:pt>
                <c:pt idx="89">
                  <c:v>453.94472361808999</c:v>
                </c:pt>
                <c:pt idx="90">
                  <c:v>454.04522613065302</c:v>
                </c:pt>
                <c:pt idx="91">
                  <c:v>454.14572864321599</c:v>
                </c:pt>
                <c:pt idx="92">
                  <c:v>454.24623115577799</c:v>
                </c:pt>
                <c:pt idx="93">
                  <c:v>454.34673366834102</c:v>
                </c:pt>
                <c:pt idx="94">
                  <c:v>454.44723618090399</c:v>
                </c:pt>
                <c:pt idx="95">
                  <c:v>454.54773869346701</c:v>
                </c:pt>
                <c:pt idx="96">
                  <c:v>454.64824120602998</c:v>
                </c:pt>
                <c:pt idx="97">
                  <c:v>454.74874371859198</c:v>
                </c:pt>
                <c:pt idx="98">
                  <c:v>454.84924623115501</c:v>
                </c:pt>
                <c:pt idx="99">
                  <c:v>454.94974874371798</c:v>
                </c:pt>
                <c:pt idx="100">
                  <c:v>455.050251256281</c:v>
                </c:pt>
                <c:pt idx="101">
                  <c:v>455.15075376884403</c:v>
                </c:pt>
                <c:pt idx="102">
                  <c:v>455.251256281407</c:v>
                </c:pt>
                <c:pt idx="103">
                  <c:v>455.351758793969</c:v>
                </c:pt>
                <c:pt idx="104">
                  <c:v>455.45226130653202</c:v>
                </c:pt>
                <c:pt idx="105">
                  <c:v>455.55276381909499</c:v>
                </c:pt>
                <c:pt idx="106">
                  <c:v>455.65326633165802</c:v>
                </c:pt>
                <c:pt idx="107">
                  <c:v>455.75376884422099</c:v>
                </c:pt>
                <c:pt idx="108">
                  <c:v>455.85427135678299</c:v>
                </c:pt>
                <c:pt idx="109">
                  <c:v>455.95477386934601</c:v>
                </c:pt>
                <c:pt idx="110">
                  <c:v>456.05527638190898</c:v>
                </c:pt>
                <c:pt idx="111">
                  <c:v>456.15577889447201</c:v>
                </c:pt>
                <c:pt idx="112">
                  <c:v>456.25628140703498</c:v>
                </c:pt>
                <c:pt idx="113">
                  <c:v>456.356783919598</c:v>
                </c:pt>
                <c:pt idx="114">
                  <c:v>456.45728643216</c:v>
                </c:pt>
                <c:pt idx="115">
                  <c:v>456.55778894472297</c:v>
                </c:pt>
                <c:pt idx="116">
                  <c:v>456.658291457286</c:v>
                </c:pt>
                <c:pt idx="117">
                  <c:v>456.75879396984902</c:v>
                </c:pt>
                <c:pt idx="118">
                  <c:v>456.85929648241199</c:v>
                </c:pt>
                <c:pt idx="119">
                  <c:v>456.95979899497399</c:v>
                </c:pt>
                <c:pt idx="120">
                  <c:v>457.06030150753702</c:v>
                </c:pt>
                <c:pt idx="121">
                  <c:v>457.16080402009999</c:v>
                </c:pt>
                <c:pt idx="122">
                  <c:v>457.26130653266301</c:v>
                </c:pt>
                <c:pt idx="123">
                  <c:v>457.36180904522598</c:v>
                </c:pt>
                <c:pt idx="124">
                  <c:v>457.46231155778798</c:v>
                </c:pt>
                <c:pt idx="125">
                  <c:v>457.56281407035101</c:v>
                </c:pt>
                <c:pt idx="126">
                  <c:v>457.66331658291398</c:v>
                </c:pt>
                <c:pt idx="127">
                  <c:v>457.763819095477</c:v>
                </c:pt>
                <c:pt idx="128">
                  <c:v>457.86432160803997</c:v>
                </c:pt>
                <c:pt idx="129">
                  <c:v>457.964824120603</c:v>
                </c:pt>
                <c:pt idx="130">
                  <c:v>458.065326633165</c:v>
                </c:pt>
                <c:pt idx="131">
                  <c:v>458.16582914572803</c:v>
                </c:pt>
                <c:pt idx="132">
                  <c:v>458.26633165829099</c:v>
                </c:pt>
                <c:pt idx="133">
                  <c:v>458.36683417085402</c:v>
                </c:pt>
                <c:pt idx="134">
                  <c:v>458.46733668341699</c:v>
                </c:pt>
                <c:pt idx="135">
                  <c:v>458.56783919597899</c:v>
                </c:pt>
                <c:pt idx="136">
                  <c:v>458.66834170854202</c:v>
                </c:pt>
                <c:pt idx="137">
                  <c:v>458.76884422110498</c:v>
                </c:pt>
                <c:pt idx="138">
                  <c:v>458.86934673366801</c:v>
                </c:pt>
                <c:pt idx="139">
                  <c:v>458.96984924623098</c:v>
                </c:pt>
                <c:pt idx="140">
                  <c:v>459.07035175879298</c:v>
                </c:pt>
                <c:pt idx="141">
                  <c:v>459.17085427135601</c:v>
                </c:pt>
                <c:pt idx="142">
                  <c:v>459.27135678391897</c:v>
                </c:pt>
                <c:pt idx="143">
                  <c:v>459.371859296482</c:v>
                </c:pt>
                <c:pt idx="144">
                  <c:v>459.47236180904503</c:v>
                </c:pt>
                <c:pt idx="145">
                  <c:v>459.57286432160799</c:v>
                </c:pt>
                <c:pt idx="146">
                  <c:v>459.67336683417</c:v>
                </c:pt>
                <c:pt idx="147">
                  <c:v>459.77386934673302</c:v>
                </c:pt>
                <c:pt idx="148">
                  <c:v>459.87437185929599</c:v>
                </c:pt>
                <c:pt idx="149">
                  <c:v>459.97487437185902</c:v>
                </c:pt>
                <c:pt idx="150">
                  <c:v>460.07537688442198</c:v>
                </c:pt>
                <c:pt idx="151">
                  <c:v>460.17587939698399</c:v>
                </c:pt>
                <c:pt idx="152">
                  <c:v>460.27638190954701</c:v>
                </c:pt>
                <c:pt idx="153">
                  <c:v>460.37688442210998</c:v>
                </c:pt>
                <c:pt idx="154">
                  <c:v>460.47738693467301</c:v>
                </c:pt>
                <c:pt idx="155">
                  <c:v>460.57788944723598</c:v>
                </c:pt>
                <c:pt idx="156">
                  <c:v>460.678391959799</c:v>
                </c:pt>
                <c:pt idx="157">
                  <c:v>460.778894472361</c:v>
                </c:pt>
                <c:pt idx="158">
                  <c:v>460.87939698492403</c:v>
                </c:pt>
                <c:pt idx="159">
                  <c:v>460.979899497487</c:v>
                </c:pt>
                <c:pt idx="160">
                  <c:v>461.08040201005002</c:v>
                </c:pt>
                <c:pt idx="161">
                  <c:v>461.18090452261299</c:v>
                </c:pt>
                <c:pt idx="162">
                  <c:v>461.28140703517499</c:v>
                </c:pt>
                <c:pt idx="163">
                  <c:v>461.38190954773802</c:v>
                </c:pt>
                <c:pt idx="164">
                  <c:v>461.48241206030099</c:v>
                </c:pt>
                <c:pt idx="165">
                  <c:v>461.58291457286401</c:v>
                </c:pt>
                <c:pt idx="166">
                  <c:v>461.68341708542698</c:v>
                </c:pt>
                <c:pt idx="167">
                  <c:v>461.78391959798898</c:v>
                </c:pt>
                <c:pt idx="168">
                  <c:v>461.88442211055201</c:v>
                </c:pt>
                <c:pt idx="169">
                  <c:v>461.98492462311498</c:v>
                </c:pt>
                <c:pt idx="170">
                  <c:v>462.085427135678</c:v>
                </c:pt>
                <c:pt idx="171">
                  <c:v>462.18592964824097</c:v>
                </c:pt>
                <c:pt idx="172">
                  <c:v>462.286432160804</c:v>
                </c:pt>
                <c:pt idx="173">
                  <c:v>462.386934673366</c:v>
                </c:pt>
                <c:pt idx="174">
                  <c:v>462.48743718592902</c:v>
                </c:pt>
                <c:pt idx="175">
                  <c:v>462.58793969849199</c:v>
                </c:pt>
                <c:pt idx="176">
                  <c:v>462.68844221105502</c:v>
                </c:pt>
                <c:pt idx="177">
                  <c:v>462.78894472361799</c:v>
                </c:pt>
                <c:pt idx="178">
                  <c:v>462.88944723617999</c:v>
                </c:pt>
                <c:pt idx="179">
                  <c:v>462.98994974874302</c:v>
                </c:pt>
                <c:pt idx="180">
                  <c:v>463.09045226130598</c:v>
                </c:pt>
                <c:pt idx="181">
                  <c:v>463.19095477386901</c:v>
                </c:pt>
                <c:pt idx="182">
                  <c:v>463.29145728643198</c:v>
                </c:pt>
                <c:pt idx="183">
                  <c:v>463.391959798995</c:v>
                </c:pt>
                <c:pt idx="184">
                  <c:v>463.49246231155701</c:v>
                </c:pt>
                <c:pt idx="185">
                  <c:v>463.59296482411997</c:v>
                </c:pt>
                <c:pt idx="186">
                  <c:v>463.693467336683</c:v>
                </c:pt>
                <c:pt idx="187">
                  <c:v>463.79396984924603</c:v>
                </c:pt>
                <c:pt idx="188">
                  <c:v>463.89447236180899</c:v>
                </c:pt>
                <c:pt idx="189">
                  <c:v>463.994974874371</c:v>
                </c:pt>
                <c:pt idx="190">
                  <c:v>464.09547738693402</c:v>
                </c:pt>
                <c:pt idx="191">
                  <c:v>464.19597989949699</c:v>
                </c:pt>
                <c:pt idx="192">
                  <c:v>464.29648241206002</c:v>
                </c:pt>
                <c:pt idx="193">
                  <c:v>464.39698492462298</c:v>
                </c:pt>
                <c:pt idx="194">
                  <c:v>464.49748743718499</c:v>
                </c:pt>
                <c:pt idx="195">
                  <c:v>464.59798994974801</c:v>
                </c:pt>
                <c:pt idx="196">
                  <c:v>464.69849246231098</c:v>
                </c:pt>
                <c:pt idx="197">
                  <c:v>464.79899497487401</c:v>
                </c:pt>
                <c:pt idx="198">
                  <c:v>464.89949748743697</c:v>
                </c:pt>
                <c:pt idx="199">
                  <c:v>465</c:v>
                </c:pt>
              </c:numCache>
            </c:numRef>
          </c:xVal>
          <c:yVal>
            <c:numRef>
              <c:f>RawDataTSat!$L$12:$L$211</c:f>
              <c:numCache>
                <c:formatCode>General</c:formatCode>
                <c:ptCount val="200"/>
                <c:pt idx="0">
                  <c:v>1.11649235239718E-3</c:v>
                </c:pt>
                <c:pt idx="1">
                  <c:v>1.1166230305953301E-3</c:v>
                </c:pt>
                <c:pt idx="2">
                  <c:v>1.11675380161564E-3</c:v>
                </c:pt>
                <c:pt idx="3">
                  <c:v>1.1168846655500201E-3</c:v>
                </c:pt>
                <c:pt idx="4">
                  <c:v>1.11701562248662E-3</c:v>
                </c:pt>
                <c:pt idx="5">
                  <c:v>1.1171466725119E-3</c:v>
                </c:pt>
                <c:pt idx="6">
                  <c:v>1.1172778157137299E-3</c:v>
                </c:pt>
                <c:pt idx="7">
                  <c:v>1.1174090521842901E-3</c:v>
                </c:pt>
                <c:pt idx="8">
                  <c:v>1.1175403820093599E-3</c:v>
                </c:pt>
                <c:pt idx="9">
                  <c:v>1.1176718052816701E-3</c:v>
                </c:pt>
                <c:pt idx="10">
                  <c:v>1.11780332208752E-3</c:v>
                </c:pt>
                <c:pt idx="11">
                  <c:v>1.11793493251699E-3</c:v>
                </c:pt>
                <c:pt idx="12">
                  <c:v>1.1180666366624799E-3</c:v>
                </c:pt>
                <c:pt idx="13">
                  <c:v>1.11819843461053E-3</c:v>
                </c:pt>
                <c:pt idx="14">
                  <c:v>1.11833032645347E-3</c:v>
                </c:pt>
                <c:pt idx="15">
                  <c:v>1.11846231228079E-3</c:v>
                </c:pt>
                <c:pt idx="16">
                  <c:v>1.1185943921843201E-3</c:v>
                </c:pt>
                <c:pt idx="17">
                  <c:v>1.1187265662515101E-3</c:v>
                </c:pt>
                <c:pt idx="18">
                  <c:v>1.11885883457815E-3</c:v>
                </c:pt>
                <c:pt idx="19">
                  <c:v>1.1189911972517401E-3</c:v>
                </c:pt>
                <c:pt idx="20">
                  <c:v>1.1191236543629001E-3</c:v>
                </c:pt>
                <c:pt idx="21">
                  <c:v>1.1192562060066899E-3</c:v>
                </c:pt>
                <c:pt idx="22">
                  <c:v>1.1193888522710201E-3</c:v>
                </c:pt>
                <c:pt idx="23">
                  <c:v>1.11952159325211E-3</c:v>
                </c:pt>
                <c:pt idx="24">
                  <c:v>1.1196544290369801E-3</c:v>
                </c:pt>
                <c:pt idx="25">
                  <c:v>1.11978735972077E-3</c:v>
                </c:pt>
                <c:pt idx="26">
                  <c:v>1.1199203853969799E-3</c:v>
                </c:pt>
                <c:pt idx="27">
                  <c:v>1.1200535061558299E-3</c:v>
                </c:pt>
                <c:pt idx="28">
                  <c:v>1.12018672209103E-3</c:v>
                </c:pt>
                <c:pt idx="29">
                  <c:v>1.12032003329601E-3</c:v>
                </c:pt>
                <c:pt idx="30">
                  <c:v>1.1204534398620901E-3</c:v>
                </c:pt>
                <c:pt idx="31">
                  <c:v>1.12058694188583E-3</c:v>
                </c:pt>
                <c:pt idx="32">
                  <c:v>1.1207205394570901E-3</c:v>
                </c:pt>
                <c:pt idx="33">
                  <c:v>1.12085423267296E-3</c:v>
                </c:pt>
                <c:pt idx="34">
                  <c:v>1.12098802162621E-3</c:v>
                </c:pt>
                <c:pt idx="35">
                  <c:v>1.1211219064116301E-3</c:v>
                </c:pt>
                <c:pt idx="36">
                  <c:v>1.1212558871226E-3</c:v>
                </c:pt>
                <c:pt idx="37">
                  <c:v>1.1213899638531301E-3</c:v>
                </c:pt>
                <c:pt idx="38">
                  <c:v>1.12152413669885E-3</c:v>
                </c:pt>
                <c:pt idx="39">
                  <c:v>1.1216584057548999E-3</c:v>
                </c:pt>
                <c:pt idx="40">
                  <c:v>1.12179277111693E-3</c:v>
                </c:pt>
                <c:pt idx="41">
                  <c:v>1.1219272328789999E-3</c:v>
                </c:pt>
                <c:pt idx="42">
                  <c:v>1.1220617911368201E-3</c:v>
                </c:pt>
                <c:pt idx="43">
                  <c:v>1.1221964459878599E-3</c:v>
                </c:pt>
                <c:pt idx="44">
                  <c:v>1.1223311975240399E-3</c:v>
                </c:pt>
                <c:pt idx="45">
                  <c:v>1.12246604584688E-3</c:v>
                </c:pt>
                <c:pt idx="46">
                  <c:v>1.1226009910500301E-3</c:v>
                </c:pt>
                <c:pt idx="47">
                  <c:v>1.1227360332294099E-3</c:v>
                </c:pt>
                <c:pt idx="48">
                  <c:v>1.1228711724820999E-3</c:v>
                </c:pt>
                <c:pt idx="49">
                  <c:v>1.12300640890503E-3</c:v>
                </c:pt>
                <c:pt idx="50">
                  <c:v>1.12314174259596E-3</c:v>
                </c:pt>
                <c:pt idx="51">
                  <c:v>1.12327717365289E-3</c:v>
                </c:pt>
                <c:pt idx="52">
                  <c:v>1.12341270217178E-3</c:v>
                </c:pt>
                <c:pt idx="53">
                  <c:v>1.1235483282509E-3</c:v>
                </c:pt>
                <c:pt idx="54">
                  <c:v>1.1236840519894199E-3</c:v>
                </c:pt>
                <c:pt idx="55">
                  <c:v>1.1238198734827801E-3</c:v>
                </c:pt>
                <c:pt idx="56">
                  <c:v>1.1239557928330601E-3</c:v>
                </c:pt>
                <c:pt idx="57">
                  <c:v>1.12409181013541E-3</c:v>
                </c:pt>
                <c:pt idx="58">
                  <c:v>1.12422792549034E-3</c:v>
                </c:pt>
                <c:pt idx="59">
                  <c:v>1.1243641389966899E-3</c:v>
                </c:pt>
                <c:pt idx="60">
                  <c:v>1.12450045075251E-3</c:v>
                </c:pt>
                <c:pt idx="61">
                  <c:v>1.1246368608599699E-3</c:v>
                </c:pt>
                <c:pt idx="62">
                  <c:v>1.1247733694154001E-3</c:v>
                </c:pt>
                <c:pt idx="63">
                  <c:v>1.12490997651998E-3</c:v>
                </c:pt>
                <c:pt idx="64">
                  <c:v>1.12504668227505E-3</c:v>
                </c:pt>
                <c:pt idx="65">
                  <c:v>1.12518348677876E-3</c:v>
                </c:pt>
                <c:pt idx="66">
                  <c:v>1.12532039013251E-3</c:v>
                </c:pt>
                <c:pt idx="67">
                  <c:v>1.1254573924375699E-3</c:v>
                </c:pt>
                <c:pt idx="68">
                  <c:v>1.12559449379263E-3</c:v>
                </c:pt>
                <c:pt idx="69">
                  <c:v>1.1257316943008599E-3</c:v>
                </c:pt>
                <c:pt idx="70">
                  <c:v>1.12586899406171E-3</c:v>
                </c:pt>
                <c:pt idx="71">
                  <c:v>1.1260063931799701E-3</c:v>
                </c:pt>
                <c:pt idx="72">
                  <c:v>1.12614389175422E-3</c:v>
                </c:pt>
                <c:pt idx="73">
                  <c:v>1.1262814898863401E-3</c:v>
                </c:pt>
                <c:pt idx="74">
                  <c:v>1.12641918768097E-3</c:v>
                </c:pt>
                <c:pt idx="75">
                  <c:v>1.1265569852376199E-3</c:v>
                </c:pt>
                <c:pt idx="76">
                  <c:v>1.12669488266209E-3</c:v>
                </c:pt>
                <c:pt idx="77">
                  <c:v>1.1268328800543E-3</c:v>
                </c:pt>
                <c:pt idx="78">
                  <c:v>1.1269709775163E-3</c:v>
                </c:pt>
                <c:pt idx="79">
                  <c:v>1.12710917515513E-3</c:v>
                </c:pt>
                <c:pt idx="80">
                  <c:v>1.1272474730716401E-3</c:v>
                </c:pt>
                <c:pt idx="81">
                  <c:v>1.1273858713705101E-3</c:v>
                </c:pt>
                <c:pt idx="82">
                  <c:v>1.1275243701549E-3</c:v>
                </c:pt>
                <c:pt idx="83">
                  <c:v>1.12766296952936E-3</c:v>
                </c:pt>
                <c:pt idx="84">
                  <c:v>1.1278016695963E-3</c:v>
                </c:pt>
                <c:pt idx="85">
                  <c:v>1.12794047046365E-3</c:v>
                </c:pt>
                <c:pt idx="86">
                  <c:v>1.12807937223315E-3</c:v>
                </c:pt>
                <c:pt idx="87">
                  <c:v>1.12821837501056E-3</c:v>
                </c:pt>
                <c:pt idx="88">
                  <c:v>1.12835747890339E-3</c:v>
                </c:pt>
                <c:pt idx="89">
                  <c:v>1.1284966840132301E-3</c:v>
                </c:pt>
                <c:pt idx="90">
                  <c:v>1.1286359904474799E-3</c:v>
                </c:pt>
                <c:pt idx="91">
                  <c:v>1.1287753983124801E-3</c:v>
                </c:pt>
                <c:pt idx="92">
                  <c:v>1.1289149077127699E-3</c:v>
                </c:pt>
                <c:pt idx="93">
                  <c:v>1.1290545187575599E-3</c:v>
                </c:pt>
                <c:pt idx="94">
                  <c:v>1.12919423154808E-3</c:v>
                </c:pt>
                <c:pt idx="95">
                  <c:v>1.12933404619626E-3</c:v>
                </c:pt>
                <c:pt idx="96">
                  <c:v>1.12947396280826E-3</c:v>
                </c:pt>
                <c:pt idx="97">
                  <c:v>1.1296139814889999E-3</c:v>
                </c:pt>
                <c:pt idx="98">
                  <c:v>1.12975410234581E-3</c:v>
                </c:pt>
                <c:pt idx="99">
                  <c:v>1.1298943254888199E-3</c:v>
                </c:pt>
                <c:pt idx="100">
                  <c:v>1.1300346510233199E-3</c:v>
                </c:pt>
                <c:pt idx="101">
                  <c:v>1.1301750790598899E-3</c:v>
                </c:pt>
                <c:pt idx="102">
                  <c:v>1.13031560970332E-3</c:v>
                </c:pt>
                <c:pt idx="103">
                  <c:v>1.13045624306676E-3</c:v>
                </c:pt>
                <c:pt idx="104">
                  <c:v>1.13059697925321E-3</c:v>
                </c:pt>
                <c:pt idx="105">
                  <c:v>1.1307378183785799E-3</c:v>
                </c:pt>
                <c:pt idx="106">
                  <c:v>1.1308787605446599E-3</c:v>
                </c:pt>
                <c:pt idx="107">
                  <c:v>1.13101980586662E-3</c:v>
                </c:pt>
                <c:pt idx="108">
                  <c:v>1.13116095445221E-3</c:v>
                </c:pt>
                <c:pt idx="109">
                  <c:v>1.1313022064106601E-3</c:v>
                </c:pt>
                <c:pt idx="110">
                  <c:v>1.1314435618524001E-3</c:v>
                </c:pt>
                <c:pt idx="111">
                  <c:v>1.1315850208888699E-3</c:v>
                </c:pt>
                <c:pt idx="112">
                  <c:v>1.1317265836296199E-3</c:v>
                </c:pt>
                <c:pt idx="113">
                  <c:v>1.1318682501850099E-3</c:v>
                </c:pt>
                <c:pt idx="114">
                  <c:v>1.13201002066687E-3</c:v>
                </c:pt>
                <c:pt idx="115">
                  <c:v>1.13215189518498E-3</c:v>
                </c:pt>
                <c:pt idx="116">
                  <c:v>1.13229387385516E-3</c:v>
                </c:pt>
                <c:pt idx="117">
                  <c:v>1.1324359567830599E-3</c:v>
                </c:pt>
                <c:pt idx="118">
                  <c:v>1.13257814408748E-3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  <c:pt idx="198">
                  <c:v>#N/A</c:v>
                </c:pt>
                <c:pt idx="199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E4B9-4237-A486-2B3C61A893E8}"/>
            </c:ext>
          </c:extLst>
        </c:ser>
        <c:ser>
          <c:idx val="3"/>
          <c:order val="3"/>
          <c:tx>
            <c:strRef>
              <c:f>RawDataTSat!$P$11</c:f>
              <c:strCache>
                <c:ptCount val="1"/>
                <c:pt idx="0">
                  <c:v>WagnerPruß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dLbls>
            <c:delete val="1"/>
          </c:dLbls>
          <c:xVal>
            <c:numRef>
              <c:f>RawDataTSat!$O$12:$O$211</c:f>
              <c:numCache>
                <c:formatCode>General</c:formatCode>
                <c:ptCount val="200"/>
                <c:pt idx="0" formatCode="0.0">
                  <c:v>445</c:v>
                </c:pt>
                <c:pt idx="1">
                  <c:v>445.100502512562</c:v>
                </c:pt>
                <c:pt idx="2">
                  <c:v>445.20100502512503</c:v>
                </c:pt>
                <c:pt idx="3">
                  <c:v>445.301507537688</c:v>
                </c:pt>
                <c:pt idx="4">
                  <c:v>445.40201005025102</c:v>
                </c:pt>
                <c:pt idx="5">
                  <c:v>445.50251256281399</c:v>
                </c:pt>
                <c:pt idx="6">
                  <c:v>445.60301507537599</c:v>
                </c:pt>
                <c:pt idx="7">
                  <c:v>445.70351758793902</c:v>
                </c:pt>
                <c:pt idx="8">
                  <c:v>445.80402010050199</c:v>
                </c:pt>
                <c:pt idx="9">
                  <c:v>445.90452261306501</c:v>
                </c:pt>
                <c:pt idx="10">
                  <c:v>446.00502512562798</c:v>
                </c:pt>
                <c:pt idx="11">
                  <c:v>446.10552763818998</c:v>
                </c:pt>
                <c:pt idx="12">
                  <c:v>446.20603015075301</c:v>
                </c:pt>
                <c:pt idx="13">
                  <c:v>446.30653266331598</c:v>
                </c:pt>
                <c:pt idx="14">
                  <c:v>446.407035175879</c:v>
                </c:pt>
                <c:pt idx="15">
                  <c:v>446.50753768844203</c:v>
                </c:pt>
                <c:pt idx="16">
                  <c:v>446.608040201005</c:v>
                </c:pt>
                <c:pt idx="17">
                  <c:v>446.708542713567</c:v>
                </c:pt>
                <c:pt idx="18">
                  <c:v>446.80904522613002</c:v>
                </c:pt>
                <c:pt idx="19">
                  <c:v>446.90954773869299</c:v>
                </c:pt>
                <c:pt idx="20">
                  <c:v>447.01005025125602</c:v>
                </c:pt>
                <c:pt idx="21">
                  <c:v>447.11055276381899</c:v>
                </c:pt>
                <c:pt idx="22">
                  <c:v>447.21105527638099</c:v>
                </c:pt>
                <c:pt idx="23">
                  <c:v>447.31155778894401</c:v>
                </c:pt>
                <c:pt idx="24">
                  <c:v>447.41206030150698</c:v>
                </c:pt>
                <c:pt idx="25">
                  <c:v>447.51256281407001</c:v>
                </c:pt>
                <c:pt idx="26">
                  <c:v>447.61306532663298</c:v>
                </c:pt>
                <c:pt idx="27">
                  <c:v>447.713567839196</c:v>
                </c:pt>
                <c:pt idx="28">
                  <c:v>447.81407035175801</c:v>
                </c:pt>
                <c:pt idx="29">
                  <c:v>447.91457286432097</c:v>
                </c:pt>
                <c:pt idx="30">
                  <c:v>448.015075376884</c:v>
                </c:pt>
                <c:pt idx="31">
                  <c:v>448.11557788944702</c:v>
                </c:pt>
                <c:pt idx="32">
                  <c:v>448.21608040200999</c:v>
                </c:pt>
                <c:pt idx="33">
                  <c:v>448.316582914572</c:v>
                </c:pt>
                <c:pt idx="34">
                  <c:v>448.41708542713502</c:v>
                </c:pt>
                <c:pt idx="35">
                  <c:v>448.51758793969799</c:v>
                </c:pt>
                <c:pt idx="36">
                  <c:v>448.61809045226101</c:v>
                </c:pt>
                <c:pt idx="37">
                  <c:v>448.71859296482398</c:v>
                </c:pt>
                <c:pt idx="38">
                  <c:v>448.81909547738599</c:v>
                </c:pt>
                <c:pt idx="39">
                  <c:v>448.91959798994901</c:v>
                </c:pt>
                <c:pt idx="40">
                  <c:v>449.02010050251198</c:v>
                </c:pt>
                <c:pt idx="41">
                  <c:v>449.12060301507501</c:v>
                </c:pt>
                <c:pt idx="42">
                  <c:v>449.22110552763797</c:v>
                </c:pt>
                <c:pt idx="43">
                  <c:v>449.321608040201</c:v>
                </c:pt>
                <c:pt idx="44">
                  <c:v>449.422110552763</c:v>
                </c:pt>
                <c:pt idx="45">
                  <c:v>449.52261306532603</c:v>
                </c:pt>
                <c:pt idx="46">
                  <c:v>449.623115577889</c:v>
                </c:pt>
                <c:pt idx="47">
                  <c:v>449.72361809045202</c:v>
                </c:pt>
                <c:pt idx="48">
                  <c:v>449.82412060301499</c:v>
                </c:pt>
                <c:pt idx="49">
                  <c:v>449.92462311557699</c:v>
                </c:pt>
                <c:pt idx="50">
                  <c:v>450.02512562814002</c:v>
                </c:pt>
                <c:pt idx="51">
                  <c:v>450.12562814070299</c:v>
                </c:pt>
                <c:pt idx="52">
                  <c:v>450.22613065326601</c:v>
                </c:pt>
                <c:pt idx="53">
                  <c:v>450.32663316582898</c:v>
                </c:pt>
                <c:pt idx="54">
                  <c:v>450.42713567839098</c:v>
                </c:pt>
                <c:pt idx="55">
                  <c:v>450.52763819095401</c:v>
                </c:pt>
                <c:pt idx="56">
                  <c:v>450.62814070351698</c:v>
                </c:pt>
                <c:pt idx="57">
                  <c:v>450.72864321608</c:v>
                </c:pt>
                <c:pt idx="58">
                  <c:v>450.82914572864303</c:v>
                </c:pt>
                <c:pt idx="59">
                  <c:v>450.929648241206</c:v>
                </c:pt>
                <c:pt idx="60">
                  <c:v>451.030150753768</c:v>
                </c:pt>
                <c:pt idx="61">
                  <c:v>451.13065326633102</c:v>
                </c:pt>
                <c:pt idx="62">
                  <c:v>451.23115577889399</c:v>
                </c:pt>
                <c:pt idx="63">
                  <c:v>451.33165829145702</c:v>
                </c:pt>
                <c:pt idx="64">
                  <c:v>451.43216080401999</c:v>
                </c:pt>
                <c:pt idx="65">
                  <c:v>451.53266331658199</c:v>
                </c:pt>
                <c:pt idx="66">
                  <c:v>451.63316582914501</c:v>
                </c:pt>
                <c:pt idx="67">
                  <c:v>451.73366834170798</c:v>
                </c:pt>
                <c:pt idx="68">
                  <c:v>451.83417085427101</c:v>
                </c:pt>
                <c:pt idx="69">
                  <c:v>451.93467336683398</c:v>
                </c:pt>
                <c:pt idx="70">
                  <c:v>452.035175879397</c:v>
                </c:pt>
                <c:pt idx="71">
                  <c:v>452.135678391959</c:v>
                </c:pt>
                <c:pt idx="72">
                  <c:v>452.23618090452197</c:v>
                </c:pt>
                <c:pt idx="73">
                  <c:v>452.336683417085</c:v>
                </c:pt>
                <c:pt idx="74">
                  <c:v>452.43718592964802</c:v>
                </c:pt>
                <c:pt idx="75">
                  <c:v>452.53768844221099</c:v>
                </c:pt>
                <c:pt idx="76">
                  <c:v>452.63819095477299</c:v>
                </c:pt>
                <c:pt idx="77">
                  <c:v>452.73869346733602</c:v>
                </c:pt>
                <c:pt idx="78">
                  <c:v>452.83919597989899</c:v>
                </c:pt>
                <c:pt idx="79">
                  <c:v>452.93969849246201</c:v>
                </c:pt>
                <c:pt idx="80">
                  <c:v>453.04020100502498</c:v>
                </c:pt>
                <c:pt idx="81">
                  <c:v>453.14070351758699</c:v>
                </c:pt>
                <c:pt idx="82">
                  <c:v>453.24120603015001</c:v>
                </c:pt>
                <c:pt idx="83">
                  <c:v>453.34170854271298</c:v>
                </c:pt>
                <c:pt idx="84">
                  <c:v>453.442211055276</c:v>
                </c:pt>
                <c:pt idx="85">
                  <c:v>453.54271356783897</c:v>
                </c:pt>
                <c:pt idx="86">
                  <c:v>453.643216080402</c:v>
                </c:pt>
                <c:pt idx="87">
                  <c:v>453.743718592964</c:v>
                </c:pt>
                <c:pt idx="88">
                  <c:v>453.84422110552703</c:v>
                </c:pt>
                <c:pt idx="89">
                  <c:v>453.94472361808999</c:v>
                </c:pt>
                <c:pt idx="90">
                  <c:v>454.04522613065302</c:v>
                </c:pt>
                <c:pt idx="91">
                  <c:v>454.14572864321599</c:v>
                </c:pt>
                <c:pt idx="92">
                  <c:v>454.24623115577799</c:v>
                </c:pt>
                <c:pt idx="93">
                  <c:v>454.34673366834102</c:v>
                </c:pt>
                <c:pt idx="94">
                  <c:v>454.44723618090399</c:v>
                </c:pt>
                <c:pt idx="95">
                  <c:v>454.54773869346701</c:v>
                </c:pt>
                <c:pt idx="96">
                  <c:v>454.64824120602998</c:v>
                </c:pt>
                <c:pt idx="97">
                  <c:v>454.74874371859198</c:v>
                </c:pt>
                <c:pt idx="98">
                  <c:v>454.84924623115501</c:v>
                </c:pt>
                <c:pt idx="99">
                  <c:v>454.94974874371798</c:v>
                </c:pt>
                <c:pt idx="100">
                  <c:v>455.050251256281</c:v>
                </c:pt>
                <c:pt idx="101">
                  <c:v>455.15075376884403</c:v>
                </c:pt>
                <c:pt idx="102">
                  <c:v>455.251256281407</c:v>
                </c:pt>
                <c:pt idx="103">
                  <c:v>455.351758793969</c:v>
                </c:pt>
                <c:pt idx="104">
                  <c:v>455.45226130653202</c:v>
                </c:pt>
                <c:pt idx="105">
                  <c:v>455.55276381909499</c:v>
                </c:pt>
                <c:pt idx="106">
                  <c:v>455.65326633165802</c:v>
                </c:pt>
                <c:pt idx="107">
                  <c:v>455.75376884422099</c:v>
                </c:pt>
                <c:pt idx="108">
                  <c:v>455.85427135678299</c:v>
                </c:pt>
                <c:pt idx="109">
                  <c:v>455.95477386934601</c:v>
                </c:pt>
                <c:pt idx="110">
                  <c:v>456.05527638190898</c:v>
                </c:pt>
                <c:pt idx="111">
                  <c:v>456.15577889447201</c:v>
                </c:pt>
                <c:pt idx="112">
                  <c:v>456.25628140703498</c:v>
                </c:pt>
                <c:pt idx="113">
                  <c:v>456.356783919598</c:v>
                </c:pt>
                <c:pt idx="114">
                  <c:v>456.45728643216</c:v>
                </c:pt>
                <c:pt idx="115">
                  <c:v>456.55778894472297</c:v>
                </c:pt>
                <c:pt idx="116">
                  <c:v>456.658291457286</c:v>
                </c:pt>
                <c:pt idx="117">
                  <c:v>456.75879396984902</c:v>
                </c:pt>
                <c:pt idx="118">
                  <c:v>456.85929648241199</c:v>
                </c:pt>
                <c:pt idx="119">
                  <c:v>456.95979899497399</c:v>
                </c:pt>
                <c:pt idx="120">
                  <c:v>457.06030150753702</c:v>
                </c:pt>
                <c:pt idx="121">
                  <c:v>457.16080402009999</c:v>
                </c:pt>
                <c:pt idx="122">
                  <c:v>457.26130653266301</c:v>
                </c:pt>
                <c:pt idx="123">
                  <c:v>457.36180904522598</c:v>
                </c:pt>
                <c:pt idx="124">
                  <c:v>457.46231155778798</c:v>
                </c:pt>
                <c:pt idx="125">
                  <c:v>457.56281407035101</c:v>
                </c:pt>
                <c:pt idx="126">
                  <c:v>457.66331658291398</c:v>
                </c:pt>
                <c:pt idx="127">
                  <c:v>457.763819095477</c:v>
                </c:pt>
                <c:pt idx="128">
                  <c:v>457.86432160803997</c:v>
                </c:pt>
                <c:pt idx="129">
                  <c:v>457.964824120603</c:v>
                </c:pt>
                <c:pt idx="130">
                  <c:v>458.065326633165</c:v>
                </c:pt>
                <c:pt idx="131">
                  <c:v>458.16582914572803</c:v>
                </c:pt>
                <c:pt idx="132">
                  <c:v>458.26633165829099</c:v>
                </c:pt>
                <c:pt idx="133">
                  <c:v>458.36683417085402</c:v>
                </c:pt>
                <c:pt idx="134">
                  <c:v>458.46733668341699</c:v>
                </c:pt>
                <c:pt idx="135">
                  <c:v>458.56783919597899</c:v>
                </c:pt>
                <c:pt idx="136">
                  <c:v>458.66834170854202</c:v>
                </c:pt>
                <c:pt idx="137">
                  <c:v>458.76884422110498</c:v>
                </c:pt>
                <c:pt idx="138">
                  <c:v>458.86934673366801</c:v>
                </c:pt>
                <c:pt idx="139">
                  <c:v>458.96984924623098</c:v>
                </c:pt>
                <c:pt idx="140">
                  <c:v>459.07035175879298</c:v>
                </c:pt>
                <c:pt idx="141">
                  <c:v>459.17085427135601</c:v>
                </c:pt>
                <c:pt idx="142">
                  <c:v>459.27135678391897</c:v>
                </c:pt>
                <c:pt idx="143">
                  <c:v>459.371859296482</c:v>
                </c:pt>
                <c:pt idx="144">
                  <c:v>459.47236180904503</c:v>
                </c:pt>
                <c:pt idx="145">
                  <c:v>459.57286432160799</c:v>
                </c:pt>
                <c:pt idx="146">
                  <c:v>459.67336683417</c:v>
                </c:pt>
                <c:pt idx="147">
                  <c:v>459.77386934673302</c:v>
                </c:pt>
                <c:pt idx="148">
                  <c:v>459.87437185929599</c:v>
                </c:pt>
                <c:pt idx="149">
                  <c:v>459.97487437185902</c:v>
                </c:pt>
                <c:pt idx="150">
                  <c:v>460.07537688442198</c:v>
                </c:pt>
                <c:pt idx="151">
                  <c:v>460.17587939698399</c:v>
                </c:pt>
                <c:pt idx="152">
                  <c:v>460.27638190954701</c:v>
                </c:pt>
                <c:pt idx="153">
                  <c:v>460.37688442210998</c:v>
                </c:pt>
                <c:pt idx="154">
                  <c:v>460.47738693467301</c:v>
                </c:pt>
                <c:pt idx="155">
                  <c:v>460.57788944723598</c:v>
                </c:pt>
                <c:pt idx="156">
                  <c:v>460.678391959799</c:v>
                </c:pt>
                <c:pt idx="157">
                  <c:v>460.778894472361</c:v>
                </c:pt>
                <c:pt idx="158">
                  <c:v>460.87939698492403</c:v>
                </c:pt>
                <c:pt idx="159">
                  <c:v>460.979899497487</c:v>
                </c:pt>
                <c:pt idx="160">
                  <c:v>461.08040201005002</c:v>
                </c:pt>
                <c:pt idx="161">
                  <c:v>461.18090452261299</c:v>
                </c:pt>
                <c:pt idx="162">
                  <c:v>461.28140703517499</c:v>
                </c:pt>
                <c:pt idx="163">
                  <c:v>461.38190954773802</c:v>
                </c:pt>
                <c:pt idx="164">
                  <c:v>461.48241206030099</c:v>
                </c:pt>
                <c:pt idx="165">
                  <c:v>461.58291457286401</c:v>
                </c:pt>
                <c:pt idx="166">
                  <c:v>461.68341708542698</c:v>
                </c:pt>
                <c:pt idx="167">
                  <c:v>461.78391959798898</c:v>
                </c:pt>
                <c:pt idx="168">
                  <c:v>461.88442211055201</c:v>
                </c:pt>
                <c:pt idx="169">
                  <c:v>461.98492462311498</c:v>
                </c:pt>
                <c:pt idx="170">
                  <c:v>462.085427135678</c:v>
                </c:pt>
                <c:pt idx="171">
                  <c:v>462.18592964824097</c:v>
                </c:pt>
                <c:pt idx="172">
                  <c:v>462.286432160804</c:v>
                </c:pt>
                <c:pt idx="173">
                  <c:v>462.386934673366</c:v>
                </c:pt>
                <c:pt idx="174">
                  <c:v>462.48743718592902</c:v>
                </c:pt>
                <c:pt idx="175">
                  <c:v>462.58793969849199</c:v>
                </c:pt>
                <c:pt idx="176">
                  <c:v>462.68844221105502</c:v>
                </c:pt>
                <c:pt idx="177">
                  <c:v>462.78894472361799</c:v>
                </c:pt>
                <c:pt idx="178">
                  <c:v>462.88944723617999</c:v>
                </c:pt>
                <c:pt idx="179">
                  <c:v>462.98994974874302</c:v>
                </c:pt>
                <c:pt idx="180">
                  <c:v>463.09045226130598</c:v>
                </c:pt>
                <c:pt idx="181">
                  <c:v>463.19095477386901</c:v>
                </c:pt>
                <c:pt idx="182">
                  <c:v>463.29145728643198</c:v>
                </c:pt>
                <c:pt idx="183">
                  <c:v>463.391959798995</c:v>
                </c:pt>
                <c:pt idx="184">
                  <c:v>463.49246231155701</c:v>
                </c:pt>
                <c:pt idx="185">
                  <c:v>463.59296482411997</c:v>
                </c:pt>
                <c:pt idx="186">
                  <c:v>463.693467336683</c:v>
                </c:pt>
                <c:pt idx="187">
                  <c:v>463.79396984924603</c:v>
                </c:pt>
                <c:pt idx="188">
                  <c:v>463.89447236180899</c:v>
                </c:pt>
                <c:pt idx="189">
                  <c:v>463.994974874371</c:v>
                </c:pt>
                <c:pt idx="190">
                  <c:v>464.09547738693402</c:v>
                </c:pt>
                <c:pt idx="191">
                  <c:v>464.19597989949699</c:v>
                </c:pt>
                <c:pt idx="192">
                  <c:v>464.29648241206002</c:v>
                </c:pt>
                <c:pt idx="193">
                  <c:v>464.39698492462298</c:v>
                </c:pt>
                <c:pt idx="194">
                  <c:v>464.49748743718499</c:v>
                </c:pt>
                <c:pt idx="195">
                  <c:v>464.59798994974801</c:v>
                </c:pt>
                <c:pt idx="196">
                  <c:v>464.69849246231098</c:v>
                </c:pt>
                <c:pt idx="197">
                  <c:v>464.79899497487401</c:v>
                </c:pt>
                <c:pt idx="198">
                  <c:v>464.89949748743697</c:v>
                </c:pt>
                <c:pt idx="199">
                  <c:v>465</c:v>
                </c:pt>
              </c:numCache>
            </c:numRef>
          </c:xVal>
          <c:yVal>
            <c:numRef>
              <c:f>RawDataTSat!$P$12:$P$211</c:f>
              <c:numCache>
                <c:formatCode>General</c:formatCode>
                <c:ptCount val="20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0.194369300908556</c:v>
                </c:pt>
                <c:pt idx="81">
                  <c:v>0.194430124841702</c:v>
                </c:pt>
                <c:pt idx="82">
                  <c:v>0.19449091189076101</c:v>
                </c:pt>
                <c:pt idx="83">
                  <c:v>0.19455166231935</c:v>
                </c:pt>
                <c:pt idx="84">
                  <c:v>0.19461237638790699</c:v>
                </c:pt>
                <c:pt idx="85">
                  <c:v>0.194673054353737</c:v>
                </c:pt>
                <c:pt idx="86">
                  <c:v>0.19473369647105301</c:v>
                </c:pt>
                <c:pt idx="87">
                  <c:v>0.19479430299102299</c:v>
                </c:pt>
                <c:pt idx="88">
                  <c:v>0.19485487416181199</c:v>
                </c:pt>
                <c:pt idx="89">
                  <c:v>0.19491541022862599</c:v>
                </c:pt>
                <c:pt idx="90">
                  <c:v>0.19497591143375401</c:v>
                </c:pt>
                <c:pt idx="91">
                  <c:v>0.195036378016606</c:v>
                </c:pt>
                <c:pt idx="92">
                  <c:v>0.19509681021375999</c:v>
                </c:pt>
                <c:pt idx="93">
                  <c:v>0.19515720825899499</c:v>
                </c:pt>
                <c:pt idx="94">
                  <c:v>0.19521757238333901</c:v>
                </c:pt>
                <c:pt idx="95">
                  <c:v>0.19527790281509799</c:v>
                </c:pt>
                <c:pt idx="96">
                  <c:v>0.19533819977990399</c:v>
                </c:pt>
                <c:pt idx="97">
                  <c:v>0.195398463500744</c:v>
                </c:pt>
                <c:pt idx="98">
                  <c:v>0.19545869419800499</c:v>
                </c:pt>
                <c:pt idx="99">
                  <c:v>0.19551889208950499</c:v>
                </c:pt>
                <c:pt idx="100">
                  <c:v>0.195579057390531</c:v>
                </c:pt>
                <c:pt idx="101">
                  <c:v>0.195639190313876</c:v>
                </c:pt>
                <c:pt idx="102">
                  <c:v>0.195699291069871</c:v>
                </c:pt>
                <c:pt idx="103">
                  <c:v>0.19575935986642101</c:v>
                </c:pt>
                <c:pt idx="104">
                  <c:v>0.19581939690903799</c:v>
                </c:pt>
                <c:pt idx="105">
                  <c:v>0.19587940240087801</c:v>
                </c:pt>
                <c:pt idx="106">
                  <c:v>0.19593937654276899</c:v>
                </c:pt>
                <c:pt idx="107">
                  <c:v>0.19599931953324401</c:v>
                </c:pt>
                <c:pt idx="108">
                  <c:v>0.19605923156857599</c:v>
                </c:pt>
                <c:pt idx="109">
                  <c:v>0.196119112842808</c:v>
                </c:pt>
                <c:pt idx="110">
                  <c:v>0.196178963547783</c:v>
                </c:pt>
                <c:pt idx="111">
                  <c:v>0.19623878387317301</c:v>
                </c:pt>
                <c:pt idx="112">
                  <c:v>0.19629857400651499</c:v>
                </c:pt>
                <c:pt idx="113">
                  <c:v>0.196358334133234</c:v>
                </c:pt>
                <c:pt idx="114">
                  <c:v>0.19641806443667401</c:v>
                </c:pt>
                <c:pt idx="115">
                  <c:v>0.196477765098129</c:v>
                </c:pt>
                <c:pt idx="116">
                  <c:v>0.19653743629686901</c:v>
                </c:pt>
                <c:pt idx="117">
                  <c:v>0.196597078210168</c:v>
                </c:pt>
                <c:pt idx="118">
                  <c:v>0.196656691013333</c:v>
                </c:pt>
                <c:pt idx="119">
                  <c:v>0.19671627487972801</c:v>
                </c:pt>
                <c:pt idx="120">
                  <c:v>0.19677582998080301</c:v>
                </c:pt>
                <c:pt idx="121">
                  <c:v>0.19683535648612099</c:v>
                </c:pt>
                <c:pt idx="122">
                  <c:v>0.19689485456337999</c:v>
                </c:pt>
                <c:pt idx="123">
                  <c:v>0.19695432437844099</c:v>
                </c:pt>
                <c:pt idx="124">
                  <c:v>0.19701376609535501</c:v>
                </c:pt>
                <c:pt idx="125">
                  <c:v>0.19707317987638401</c:v>
                </c:pt>
                <c:pt idx="126">
                  <c:v>0.19713256588202599</c:v>
                </c:pt>
                <c:pt idx="127">
                  <c:v>0.19719192427104101</c:v>
                </c:pt>
                <c:pt idx="128">
                  <c:v>0.19725125520047199</c:v>
                </c:pt>
                <c:pt idx="129">
                  <c:v>0.19731055882567</c:v>
                </c:pt>
                <c:pt idx="130">
                  <c:v>0.19736983530031799</c:v>
                </c:pt>
                <c:pt idx="131">
                  <c:v>0.19742908477644899</c:v>
                </c:pt>
                <c:pt idx="132">
                  <c:v>0.19748830740447301</c:v>
                </c:pt>
                <c:pt idx="133">
                  <c:v>0.19754750333319701</c:v>
                </c:pt>
                <c:pt idx="134">
                  <c:v>0.197606672709846</c:v>
                </c:pt>
                <c:pt idx="135">
                  <c:v>0.19766581568008601</c:v>
                </c:pt>
                <c:pt idx="136">
                  <c:v>0.19772493238804101</c:v>
                </c:pt>
                <c:pt idx="137">
                  <c:v>0.197784022976321</c:v>
                </c:pt>
                <c:pt idx="138">
                  <c:v>0.197843087586033</c:v>
                </c:pt>
                <c:pt idx="139">
                  <c:v>0.19790212635681001</c:v>
                </c:pt>
                <c:pt idx="140">
                  <c:v>0.197961139426822</c:v>
                </c:pt>
                <c:pt idx="141">
                  <c:v>0.19802012693280499</c:v>
                </c:pt>
                <c:pt idx="142">
                  <c:v>0.19807908901007101</c:v>
                </c:pt>
                <c:pt idx="143">
                  <c:v>0.19813802579253401</c:v>
                </c:pt>
                <c:pt idx="144">
                  <c:v>0.19819693741272401</c:v>
                </c:pt>
                <c:pt idx="145">
                  <c:v>0.198255824001807</c:v>
                </c:pt>
                <c:pt idx="146">
                  <c:v>0.198314685689604</c:v>
                </c:pt>
                <c:pt idx="147">
                  <c:v>0.198373522604607</c:v>
                </c:pt>
                <c:pt idx="148">
                  <c:v>0.198432334873998</c:v>
                </c:pt>
                <c:pt idx="149">
                  <c:v>0.198491122623666</c:v>
                </c:pt>
                <c:pt idx="150">
                  <c:v>0.19854988597822201</c:v>
                </c:pt>
                <c:pt idx="151">
                  <c:v>0.198608625061021</c:v>
                </c:pt>
                <c:pt idx="152">
                  <c:v>0.19866733999417199</c:v>
                </c:pt>
                <c:pt idx="153">
                  <c:v>0.198726030898558</c:v>
                </c:pt>
                <c:pt idx="154">
                  <c:v>0.198784697893854</c:v>
                </c:pt>
                <c:pt idx="155">
                  <c:v>0.19884334109853599</c:v>
                </c:pt>
                <c:pt idx="156">
                  <c:v>0.19890196062990501</c:v>
                </c:pt>
                <c:pt idx="157">
                  <c:v>0.19896055660409701</c:v>
                </c:pt>
                <c:pt idx="158">
                  <c:v>0.19901912913609901</c:v>
                </c:pt>
                <c:pt idx="159">
                  <c:v>0.199077678339766</c:v>
                </c:pt>
                <c:pt idx="160">
                  <c:v>0.199136204327831</c:v>
                </c:pt>
                <c:pt idx="161">
                  <c:v>0.199194707211928</c:v>
                </c:pt>
                <c:pt idx="162">
                  <c:v>0.19925318710259701</c:v>
                </c:pt>
                <c:pt idx="163">
                  <c:v>0.19931164410930299</c:v>
                </c:pt>
                <c:pt idx="164">
                  <c:v>0.19937007834045101</c:v>
                </c:pt>
                <c:pt idx="165">
                  <c:v>0.19942848990339601</c:v>
                </c:pt>
                <c:pt idx="166">
                  <c:v>0.19948687890445899</c:v>
                </c:pt>
                <c:pt idx="167">
                  <c:v>0.19954524544893901</c:v>
                </c:pt>
                <c:pt idx="168">
                  <c:v>0.19960358964112901</c:v>
                </c:pt>
                <c:pt idx="169">
                  <c:v>0.199661911584324</c:v>
                </c:pt>
                <c:pt idx="170">
                  <c:v>0.19972021138083901</c:v>
                </c:pt>
                <c:pt idx="171">
                  <c:v>0.19977848913201801</c:v>
                </c:pt>
                <c:pt idx="172">
                  <c:v>0.19983674493824799</c:v>
                </c:pt>
                <c:pt idx="173">
                  <c:v>0.19989497889896901</c:v>
                </c:pt>
                <c:pt idx="174">
                  <c:v>0.199953191112692</c:v>
                </c:pt>
                <c:pt idx="175">
                  <c:v>0.200011381677002</c:v>
                </c:pt>
                <c:pt idx="176">
                  <c:v>0.20006955068857701</c:v>
                </c:pt>
                <c:pt idx="177">
                  <c:v>0.20012769824319701</c:v>
                </c:pt>
                <c:pt idx="178">
                  <c:v>0.200185824435755</c:v>
                </c:pt>
                <c:pt idx="179">
                  <c:v>0.200243929360268</c:v>
                </c:pt>
                <c:pt idx="180">
                  <c:v>0.20030201310988899</c:v>
                </c:pt>
                <c:pt idx="181">
                  <c:v>0.200360075776919</c:v>
                </c:pt>
                <c:pt idx="182">
                  <c:v>0.20041811745281499</c:v>
                </c:pt>
                <c:pt idx="183">
                  <c:v>0.20047613822820201</c:v>
                </c:pt>
                <c:pt idx="184">
                  <c:v>0.20053413819288299</c:v>
                </c:pt>
                <c:pt idx="185">
                  <c:v>0.20059211743585001</c:v>
                </c:pt>
                <c:pt idx="186">
                  <c:v>0.200650076045295</c:v>
                </c:pt>
                <c:pt idx="187">
                  <c:v>0.20070801410861899</c:v>
                </c:pt>
                <c:pt idx="188">
                  <c:v>0.20076593171243901</c:v>
                </c:pt>
                <c:pt idx="189">
                  <c:v>0.20082382894260301</c:v>
                </c:pt>
                <c:pt idx="190">
                  <c:v>0.20088170588419699</c:v>
                </c:pt>
                <c:pt idx="191">
                  <c:v>0.20093956262155399</c:v>
                </c:pt>
                <c:pt idx="192">
                  <c:v>0.20099739923826401</c:v>
                </c:pt>
                <c:pt idx="193">
                  <c:v>0.201055215817183</c:v>
                </c:pt>
                <c:pt idx="194">
                  <c:v>0.201113012440443</c:v>
                </c:pt>
                <c:pt idx="195">
                  <c:v>0.20117078918945999</c:v>
                </c:pt>
                <c:pt idx="196">
                  <c:v>0.20122854614494201</c:v>
                </c:pt>
                <c:pt idx="197">
                  <c:v>0.20128628338689999</c:v>
                </c:pt>
                <c:pt idx="198">
                  <c:v>0.20134400099465499</c:v>
                </c:pt>
                <c:pt idx="199">
                  <c:v>0.20140169904684599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E4B9-4237-A486-2B3C61A893E8}"/>
            </c:ext>
          </c:extLst>
        </c:ser>
        <c:ser>
          <c:idx val="4"/>
          <c:order val="4"/>
          <c:tx>
            <c:strRef>
              <c:f>RawDataTSat!$W$11</c:f>
              <c:strCache>
                <c:ptCount val="1"/>
                <c:pt idx="0">
                  <c:v>SRK AM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dLbls>
            <c:delete val="1"/>
          </c:dLbls>
          <c:xVal>
            <c:numRef>
              <c:f>RawDataTSat!$O$12:$O$211</c:f>
              <c:numCache>
                <c:formatCode>General</c:formatCode>
                <c:ptCount val="200"/>
                <c:pt idx="0" formatCode="0.0">
                  <c:v>445</c:v>
                </c:pt>
                <c:pt idx="1">
                  <c:v>445.100502512562</c:v>
                </c:pt>
                <c:pt idx="2">
                  <c:v>445.20100502512503</c:v>
                </c:pt>
                <c:pt idx="3">
                  <c:v>445.301507537688</c:v>
                </c:pt>
                <c:pt idx="4">
                  <c:v>445.40201005025102</c:v>
                </c:pt>
                <c:pt idx="5">
                  <c:v>445.50251256281399</c:v>
                </c:pt>
                <c:pt idx="6">
                  <c:v>445.60301507537599</c:v>
                </c:pt>
                <c:pt idx="7">
                  <c:v>445.70351758793902</c:v>
                </c:pt>
                <c:pt idx="8">
                  <c:v>445.80402010050199</c:v>
                </c:pt>
                <c:pt idx="9">
                  <c:v>445.90452261306501</c:v>
                </c:pt>
                <c:pt idx="10">
                  <c:v>446.00502512562798</c:v>
                </c:pt>
                <c:pt idx="11">
                  <c:v>446.10552763818998</c:v>
                </c:pt>
                <c:pt idx="12">
                  <c:v>446.20603015075301</c:v>
                </c:pt>
                <c:pt idx="13">
                  <c:v>446.30653266331598</c:v>
                </c:pt>
                <c:pt idx="14">
                  <c:v>446.407035175879</c:v>
                </c:pt>
                <c:pt idx="15">
                  <c:v>446.50753768844203</c:v>
                </c:pt>
                <c:pt idx="16">
                  <c:v>446.608040201005</c:v>
                </c:pt>
                <c:pt idx="17">
                  <c:v>446.708542713567</c:v>
                </c:pt>
                <c:pt idx="18">
                  <c:v>446.80904522613002</c:v>
                </c:pt>
                <c:pt idx="19">
                  <c:v>446.90954773869299</c:v>
                </c:pt>
                <c:pt idx="20">
                  <c:v>447.01005025125602</c:v>
                </c:pt>
                <c:pt idx="21">
                  <c:v>447.11055276381899</c:v>
                </c:pt>
                <c:pt idx="22">
                  <c:v>447.21105527638099</c:v>
                </c:pt>
                <c:pt idx="23">
                  <c:v>447.31155778894401</c:v>
                </c:pt>
                <c:pt idx="24">
                  <c:v>447.41206030150698</c:v>
                </c:pt>
                <c:pt idx="25">
                  <c:v>447.51256281407001</c:v>
                </c:pt>
                <c:pt idx="26">
                  <c:v>447.61306532663298</c:v>
                </c:pt>
                <c:pt idx="27">
                  <c:v>447.713567839196</c:v>
                </c:pt>
                <c:pt idx="28">
                  <c:v>447.81407035175801</c:v>
                </c:pt>
                <c:pt idx="29">
                  <c:v>447.91457286432097</c:v>
                </c:pt>
                <c:pt idx="30">
                  <c:v>448.015075376884</c:v>
                </c:pt>
                <c:pt idx="31">
                  <c:v>448.11557788944702</c:v>
                </c:pt>
                <c:pt idx="32">
                  <c:v>448.21608040200999</c:v>
                </c:pt>
                <c:pt idx="33">
                  <c:v>448.316582914572</c:v>
                </c:pt>
                <c:pt idx="34">
                  <c:v>448.41708542713502</c:v>
                </c:pt>
                <c:pt idx="35">
                  <c:v>448.51758793969799</c:v>
                </c:pt>
                <c:pt idx="36">
                  <c:v>448.61809045226101</c:v>
                </c:pt>
                <c:pt idx="37">
                  <c:v>448.71859296482398</c:v>
                </c:pt>
                <c:pt idx="38">
                  <c:v>448.81909547738599</c:v>
                </c:pt>
                <c:pt idx="39">
                  <c:v>448.91959798994901</c:v>
                </c:pt>
                <c:pt idx="40">
                  <c:v>449.02010050251198</c:v>
                </c:pt>
                <c:pt idx="41">
                  <c:v>449.12060301507501</c:v>
                </c:pt>
                <c:pt idx="42">
                  <c:v>449.22110552763797</c:v>
                </c:pt>
                <c:pt idx="43">
                  <c:v>449.321608040201</c:v>
                </c:pt>
                <c:pt idx="44">
                  <c:v>449.422110552763</c:v>
                </c:pt>
                <c:pt idx="45">
                  <c:v>449.52261306532603</c:v>
                </c:pt>
                <c:pt idx="46">
                  <c:v>449.623115577889</c:v>
                </c:pt>
                <c:pt idx="47">
                  <c:v>449.72361809045202</c:v>
                </c:pt>
                <c:pt idx="48">
                  <c:v>449.82412060301499</c:v>
                </c:pt>
                <c:pt idx="49">
                  <c:v>449.92462311557699</c:v>
                </c:pt>
                <c:pt idx="50">
                  <c:v>450.02512562814002</c:v>
                </c:pt>
                <c:pt idx="51">
                  <c:v>450.12562814070299</c:v>
                </c:pt>
                <c:pt idx="52">
                  <c:v>450.22613065326601</c:v>
                </c:pt>
                <c:pt idx="53">
                  <c:v>450.32663316582898</c:v>
                </c:pt>
                <c:pt idx="54">
                  <c:v>450.42713567839098</c:v>
                </c:pt>
                <c:pt idx="55">
                  <c:v>450.52763819095401</c:v>
                </c:pt>
                <c:pt idx="56">
                  <c:v>450.62814070351698</c:v>
                </c:pt>
                <c:pt idx="57">
                  <c:v>450.72864321608</c:v>
                </c:pt>
                <c:pt idx="58">
                  <c:v>450.82914572864303</c:v>
                </c:pt>
                <c:pt idx="59">
                  <c:v>450.929648241206</c:v>
                </c:pt>
                <c:pt idx="60">
                  <c:v>451.030150753768</c:v>
                </c:pt>
                <c:pt idx="61">
                  <c:v>451.13065326633102</c:v>
                </c:pt>
                <c:pt idx="62">
                  <c:v>451.23115577889399</c:v>
                </c:pt>
                <c:pt idx="63">
                  <c:v>451.33165829145702</c:v>
                </c:pt>
                <c:pt idx="64">
                  <c:v>451.43216080401999</c:v>
                </c:pt>
                <c:pt idx="65">
                  <c:v>451.53266331658199</c:v>
                </c:pt>
                <c:pt idx="66">
                  <c:v>451.63316582914501</c:v>
                </c:pt>
                <c:pt idx="67">
                  <c:v>451.73366834170798</c:v>
                </c:pt>
                <c:pt idx="68">
                  <c:v>451.83417085427101</c:v>
                </c:pt>
                <c:pt idx="69">
                  <c:v>451.93467336683398</c:v>
                </c:pt>
                <c:pt idx="70">
                  <c:v>452.035175879397</c:v>
                </c:pt>
                <c:pt idx="71">
                  <c:v>452.135678391959</c:v>
                </c:pt>
                <c:pt idx="72">
                  <c:v>452.23618090452197</c:v>
                </c:pt>
                <c:pt idx="73">
                  <c:v>452.336683417085</c:v>
                </c:pt>
                <c:pt idx="74">
                  <c:v>452.43718592964802</c:v>
                </c:pt>
                <c:pt idx="75">
                  <c:v>452.53768844221099</c:v>
                </c:pt>
                <c:pt idx="76">
                  <c:v>452.63819095477299</c:v>
                </c:pt>
                <c:pt idx="77">
                  <c:v>452.73869346733602</c:v>
                </c:pt>
                <c:pt idx="78">
                  <c:v>452.83919597989899</c:v>
                </c:pt>
                <c:pt idx="79">
                  <c:v>452.93969849246201</c:v>
                </c:pt>
                <c:pt idx="80">
                  <c:v>453.04020100502498</c:v>
                </c:pt>
                <c:pt idx="81">
                  <c:v>453.14070351758699</c:v>
                </c:pt>
                <c:pt idx="82">
                  <c:v>453.24120603015001</c:v>
                </c:pt>
                <c:pt idx="83">
                  <c:v>453.34170854271298</c:v>
                </c:pt>
                <c:pt idx="84">
                  <c:v>453.442211055276</c:v>
                </c:pt>
                <c:pt idx="85">
                  <c:v>453.54271356783897</c:v>
                </c:pt>
                <c:pt idx="86">
                  <c:v>453.643216080402</c:v>
                </c:pt>
                <c:pt idx="87">
                  <c:v>453.743718592964</c:v>
                </c:pt>
                <c:pt idx="88">
                  <c:v>453.84422110552703</c:v>
                </c:pt>
                <c:pt idx="89">
                  <c:v>453.94472361808999</c:v>
                </c:pt>
                <c:pt idx="90">
                  <c:v>454.04522613065302</c:v>
                </c:pt>
                <c:pt idx="91">
                  <c:v>454.14572864321599</c:v>
                </c:pt>
                <c:pt idx="92">
                  <c:v>454.24623115577799</c:v>
                </c:pt>
                <c:pt idx="93">
                  <c:v>454.34673366834102</c:v>
                </c:pt>
                <c:pt idx="94">
                  <c:v>454.44723618090399</c:v>
                </c:pt>
                <c:pt idx="95">
                  <c:v>454.54773869346701</c:v>
                </c:pt>
                <c:pt idx="96">
                  <c:v>454.64824120602998</c:v>
                </c:pt>
                <c:pt idx="97">
                  <c:v>454.74874371859198</c:v>
                </c:pt>
                <c:pt idx="98">
                  <c:v>454.84924623115501</c:v>
                </c:pt>
                <c:pt idx="99">
                  <c:v>454.94974874371798</c:v>
                </c:pt>
                <c:pt idx="100">
                  <c:v>455.050251256281</c:v>
                </c:pt>
                <c:pt idx="101">
                  <c:v>455.15075376884403</c:v>
                </c:pt>
                <c:pt idx="102">
                  <c:v>455.251256281407</c:v>
                </c:pt>
                <c:pt idx="103">
                  <c:v>455.351758793969</c:v>
                </c:pt>
                <c:pt idx="104">
                  <c:v>455.45226130653202</c:v>
                </c:pt>
                <c:pt idx="105">
                  <c:v>455.55276381909499</c:v>
                </c:pt>
                <c:pt idx="106">
                  <c:v>455.65326633165802</c:v>
                </c:pt>
                <c:pt idx="107">
                  <c:v>455.75376884422099</c:v>
                </c:pt>
                <c:pt idx="108">
                  <c:v>455.85427135678299</c:v>
                </c:pt>
                <c:pt idx="109">
                  <c:v>455.95477386934601</c:v>
                </c:pt>
                <c:pt idx="110">
                  <c:v>456.05527638190898</c:v>
                </c:pt>
                <c:pt idx="111">
                  <c:v>456.15577889447201</c:v>
                </c:pt>
                <c:pt idx="112">
                  <c:v>456.25628140703498</c:v>
                </c:pt>
                <c:pt idx="113">
                  <c:v>456.356783919598</c:v>
                </c:pt>
                <c:pt idx="114">
                  <c:v>456.45728643216</c:v>
                </c:pt>
                <c:pt idx="115">
                  <c:v>456.55778894472297</c:v>
                </c:pt>
                <c:pt idx="116">
                  <c:v>456.658291457286</c:v>
                </c:pt>
                <c:pt idx="117">
                  <c:v>456.75879396984902</c:v>
                </c:pt>
                <c:pt idx="118">
                  <c:v>456.85929648241199</c:v>
                </c:pt>
                <c:pt idx="119">
                  <c:v>456.95979899497399</c:v>
                </c:pt>
                <c:pt idx="120">
                  <c:v>457.06030150753702</c:v>
                </c:pt>
                <c:pt idx="121">
                  <c:v>457.16080402009999</c:v>
                </c:pt>
                <c:pt idx="122">
                  <c:v>457.26130653266301</c:v>
                </c:pt>
                <c:pt idx="123">
                  <c:v>457.36180904522598</c:v>
                </c:pt>
                <c:pt idx="124">
                  <c:v>457.46231155778798</c:v>
                </c:pt>
                <c:pt idx="125">
                  <c:v>457.56281407035101</c:v>
                </c:pt>
                <c:pt idx="126">
                  <c:v>457.66331658291398</c:v>
                </c:pt>
                <c:pt idx="127">
                  <c:v>457.763819095477</c:v>
                </c:pt>
                <c:pt idx="128">
                  <c:v>457.86432160803997</c:v>
                </c:pt>
                <c:pt idx="129">
                  <c:v>457.964824120603</c:v>
                </c:pt>
                <c:pt idx="130">
                  <c:v>458.065326633165</c:v>
                </c:pt>
                <c:pt idx="131">
                  <c:v>458.16582914572803</c:v>
                </c:pt>
                <c:pt idx="132">
                  <c:v>458.26633165829099</c:v>
                </c:pt>
                <c:pt idx="133">
                  <c:v>458.36683417085402</c:v>
                </c:pt>
                <c:pt idx="134">
                  <c:v>458.46733668341699</c:v>
                </c:pt>
                <c:pt idx="135">
                  <c:v>458.56783919597899</c:v>
                </c:pt>
                <c:pt idx="136">
                  <c:v>458.66834170854202</c:v>
                </c:pt>
                <c:pt idx="137">
                  <c:v>458.76884422110498</c:v>
                </c:pt>
                <c:pt idx="138">
                  <c:v>458.86934673366801</c:v>
                </c:pt>
                <c:pt idx="139">
                  <c:v>458.96984924623098</c:v>
                </c:pt>
                <c:pt idx="140">
                  <c:v>459.07035175879298</c:v>
                </c:pt>
                <c:pt idx="141">
                  <c:v>459.17085427135601</c:v>
                </c:pt>
                <c:pt idx="142">
                  <c:v>459.27135678391897</c:v>
                </c:pt>
                <c:pt idx="143">
                  <c:v>459.371859296482</c:v>
                </c:pt>
                <c:pt idx="144">
                  <c:v>459.47236180904503</c:v>
                </c:pt>
                <c:pt idx="145">
                  <c:v>459.57286432160799</c:v>
                </c:pt>
                <c:pt idx="146">
                  <c:v>459.67336683417</c:v>
                </c:pt>
                <c:pt idx="147">
                  <c:v>459.77386934673302</c:v>
                </c:pt>
                <c:pt idx="148">
                  <c:v>459.87437185929599</c:v>
                </c:pt>
                <c:pt idx="149">
                  <c:v>459.97487437185902</c:v>
                </c:pt>
                <c:pt idx="150">
                  <c:v>460.07537688442198</c:v>
                </c:pt>
                <c:pt idx="151">
                  <c:v>460.17587939698399</c:v>
                </c:pt>
                <c:pt idx="152">
                  <c:v>460.27638190954701</c:v>
                </c:pt>
                <c:pt idx="153">
                  <c:v>460.37688442210998</c:v>
                </c:pt>
                <c:pt idx="154">
                  <c:v>460.47738693467301</c:v>
                </c:pt>
                <c:pt idx="155">
                  <c:v>460.57788944723598</c:v>
                </c:pt>
                <c:pt idx="156">
                  <c:v>460.678391959799</c:v>
                </c:pt>
                <c:pt idx="157">
                  <c:v>460.778894472361</c:v>
                </c:pt>
                <c:pt idx="158">
                  <c:v>460.87939698492403</c:v>
                </c:pt>
                <c:pt idx="159">
                  <c:v>460.979899497487</c:v>
                </c:pt>
                <c:pt idx="160">
                  <c:v>461.08040201005002</c:v>
                </c:pt>
                <c:pt idx="161">
                  <c:v>461.18090452261299</c:v>
                </c:pt>
                <c:pt idx="162">
                  <c:v>461.28140703517499</c:v>
                </c:pt>
                <c:pt idx="163">
                  <c:v>461.38190954773802</c:v>
                </c:pt>
                <c:pt idx="164">
                  <c:v>461.48241206030099</c:v>
                </c:pt>
                <c:pt idx="165">
                  <c:v>461.58291457286401</c:v>
                </c:pt>
                <c:pt idx="166">
                  <c:v>461.68341708542698</c:v>
                </c:pt>
                <c:pt idx="167">
                  <c:v>461.78391959798898</c:v>
                </c:pt>
                <c:pt idx="168">
                  <c:v>461.88442211055201</c:v>
                </c:pt>
                <c:pt idx="169">
                  <c:v>461.98492462311498</c:v>
                </c:pt>
                <c:pt idx="170">
                  <c:v>462.085427135678</c:v>
                </c:pt>
                <c:pt idx="171">
                  <c:v>462.18592964824097</c:v>
                </c:pt>
                <c:pt idx="172">
                  <c:v>462.286432160804</c:v>
                </c:pt>
                <c:pt idx="173">
                  <c:v>462.386934673366</c:v>
                </c:pt>
                <c:pt idx="174">
                  <c:v>462.48743718592902</c:v>
                </c:pt>
                <c:pt idx="175">
                  <c:v>462.58793969849199</c:v>
                </c:pt>
                <c:pt idx="176">
                  <c:v>462.68844221105502</c:v>
                </c:pt>
                <c:pt idx="177">
                  <c:v>462.78894472361799</c:v>
                </c:pt>
                <c:pt idx="178">
                  <c:v>462.88944723617999</c:v>
                </c:pt>
                <c:pt idx="179">
                  <c:v>462.98994974874302</c:v>
                </c:pt>
                <c:pt idx="180">
                  <c:v>463.09045226130598</c:v>
                </c:pt>
                <c:pt idx="181">
                  <c:v>463.19095477386901</c:v>
                </c:pt>
                <c:pt idx="182">
                  <c:v>463.29145728643198</c:v>
                </c:pt>
                <c:pt idx="183">
                  <c:v>463.391959798995</c:v>
                </c:pt>
                <c:pt idx="184">
                  <c:v>463.49246231155701</c:v>
                </c:pt>
                <c:pt idx="185">
                  <c:v>463.59296482411997</c:v>
                </c:pt>
                <c:pt idx="186">
                  <c:v>463.693467336683</c:v>
                </c:pt>
                <c:pt idx="187">
                  <c:v>463.79396984924603</c:v>
                </c:pt>
                <c:pt idx="188">
                  <c:v>463.89447236180899</c:v>
                </c:pt>
                <c:pt idx="189">
                  <c:v>463.994974874371</c:v>
                </c:pt>
                <c:pt idx="190">
                  <c:v>464.09547738693402</c:v>
                </c:pt>
                <c:pt idx="191">
                  <c:v>464.19597989949699</c:v>
                </c:pt>
                <c:pt idx="192">
                  <c:v>464.29648241206002</c:v>
                </c:pt>
                <c:pt idx="193">
                  <c:v>464.39698492462298</c:v>
                </c:pt>
                <c:pt idx="194">
                  <c:v>464.49748743718499</c:v>
                </c:pt>
                <c:pt idx="195">
                  <c:v>464.59798994974801</c:v>
                </c:pt>
                <c:pt idx="196">
                  <c:v>464.69849246231098</c:v>
                </c:pt>
                <c:pt idx="197">
                  <c:v>464.79899497487401</c:v>
                </c:pt>
                <c:pt idx="198">
                  <c:v>464.89949748743697</c:v>
                </c:pt>
                <c:pt idx="199">
                  <c:v>465</c:v>
                </c:pt>
              </c:numCache>
            </c:numRef>
          </c:xVal>
          <c:yVal>
            <c:numRef>
              <c:f>RawDataTSat!$R$12:$R$211</c:f>
              <c:numCache>
                <c:formatCode>General</c:formatCode>
                <c:ptCount val="20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0.19948477421974301</c:v>
                </c:pt>
                <c:pt idx="98">
                  <c:v>0.199535936072639</c:v>
                </c:pt>
                <c:pt idx="99">
                  <c:v>0.19958709498531399</c:v>
                </c:pt>
                <c:pt idx="100">
                  <c:v>0.19963825096048299</c:v>
                </c:pt>
                <c:pt idx="101">
                  <c:v>0.199689404000855</c:v>
                </c:pt>
                <c:pt idx="102">
                  <c:v>0.19974055410913799</c:v>
                </c:pt>
                <c:pt idx="103">
                  <c:v>0.199791701288035</c:v>
                </c:pt>
                <c:pt idx="104">
                  <c:v>0.19984284554024501</c:v>
                </c:pt>
                <c:pt idx="105">
                  <c:v>0.19989398686846399</c:v>
                </c:pt>
                <c:pt idx="106">
                  <c:v>0.19994512527538499</c:v>
                </c:pt>
                <c:pt idx="107">
                  <c:v>0.199996260763696</c:v>
                </c:pt>
                <c:pt idx="108">
                  <c:v>0.20004739333608401</c:v>
                </c:pt>
                <c:pt idx="109">
                  <c:v>0.20009852299523101</c:v>
                </c:pt>
                <c:pt idx="110">
                  <c:v>0.20014964974381499</c:v>
                </c:pt>
                <c:pt idx="111">
                  <c:v>0.20020077358451199</c:v>
                </c:pt>
                <c:pt idx="112">
                  <c:v>0.20025189451999301</c:v>
                </c:pt>
                <c:pt idx="113">
                  <c:v>0.20030301255292601</c:v>
                </c:pt>
                <c:pt idx="114">
                  <c:v>0.20035412768597599</c:v>
                </c:pt>
                <c:pt idx="115">
                  <c:v>0.20040523992180601</c:v>
                </c:pt>
                <c:pt idx="116">
                  <c:v>0.20045634926307199</c:v>
                </c:pt>
                <c:pt idx="117">
                  <c:v>0.20050745571242901</c:v>
                </c:pt>
                <c:pt idx="118">
                  <c:v>0.200558559272529</c:v>
                </c:pt>
                <c:pt idx="119">
                  <c:v>0.20060965994601901</c:v>
                </c:pt>
                <c:pt idx="120">
                  <c:v>0.20066075773554201</c:v>
                </c:pt>
                <c:pt idx="121">
                  <c:v>0.200711852643741</c:v>
                </c:pt>
                <c:pt idx="122">
                  <c:v>0.20076294467325301</c:v>
                </c:pt>
                <c:pt idx="123">
                  <c:v>0.20081403382671101</c:v>
                </c:pt>
                <c:pt idx="124">
                  <c:v>0.20086512010674701</c:v>
                </c:pt>
                <c:pt idx="125">
                  <c:v>0.20091620351598699</c:v>
                </c:pt>
                <c:pt idx="126">
                  <c:v>0.20096728405705599</c:v>
                </c:pt>
                <c:pt idx="127">
                  <c:v>0.20101836173257401</c:v>
                </c:pt>
                <c:pt idx="128">
                  <c:v>0.20106943654515799</c:v>
                </c:pt>
                <c:pt idx="129">
                  <c:v>0.201120508497422</c:v>
                </c:pt>
                <c:pt idx="130">
                  <c:v>0.20117157759197599</c:v>
                </c:pt>
                <c:pt idx="131">
                  <c:v>0.20122264383142799</c:v>
                </c:pt>
                <c:pt idx="132">
                  <c:v>0.201273707218382</c:v>
                </c:pt>
                <c:pt idx="133">
                  <c:v>0.20132476775543701</c:v>
                </c:pt>
                <c:pt idx="134">
                  <c:v>0.201375825445192</c:v>
                </c:pt>
                <c:pt idx="135">
                  <c:v>0.201426880290238</c:v>
                </c:pt>
                <c:pt idx="136">
                  <c:v>0.20147793229316799</c:v>
                </c:pt>
                <c:pt idx="137">
                  <c:v>0.201528981456569</c:v>
                </c:pt>
                <c:pt idx="138">
                  <c:v>0.201580027783023</c:v>
                </c:pt>
                <c:pt idx="139">
                  <c:v>0.20163107127511201</c:v>
                </c:pt>
                <c:pt idx="140">
                  <c:v>0.201682111935412</c:v>
                </c:pt>
                <c:pt idx="141">
                  <c:v>0.201733149766498</c:v>
                </c:pt>
                <c:pt idx="142">
                  <c:v>0.20178418477094101</c:v>
                </c:pt>
                <c:pt idx="143">
                  <c:v>0.20183521695130699</c:v>
                </c:pt>
                <c:pt idx="144">
                  <c:v>0.20188624631016</c:v>
                </c:pt>
                <c:pt idx="145">
                  <c:v>0.20193727285006299</c:v>
                </c:pt>
                <c:pt idx="146">
                  <c:v>0.20198829657357101</c:v>
                </c:pt>
                <c:pt idx="147">
                  <c:v>0.20203931748324</c:v>
                </c:pt>
                <c:pt idx="148">
                  <c:v>0.20209033558162001</c:v>
                </c:pt>
                <c:pt idx="149">
                  <c:v>0.20214135087125901</c:v>
                </c:pt>
                <c:pt idx="150">
                  <c:v>0.202192363354702</c:v>
                </c:pt>
                <c:pt idx="151">
                  <c:v>0.202243373034489</c:v>
                </c:pt>
                <c:pt idx="152">
                  <c:v>0.20229437991315999</c:v>
                </c:pt>
                <c:pt idx="153">
                  <c:v>0.202345383993248</c:v>
                </c:pt>
                <c:pt idx="154">
                  <c:v>0.20239638527728601</c:v>
                </c:pt>
                <c:pt idx="155">
                  <c:v>0.202447383767802</c:v>
                </c:pt>
                <c:pt idx="156">
                  <c:v>0.20249837946731999</c:v>
                </c:pt>
                <c:pt idx="157">
                  <c:v>0.20254937237836401</c:v>
                </c:pt>
                <c:pt idx="158">
                  <c:v>0.20260036250345101</c:v>
                </c:pt>
                <c:pt idx="159">
                  <c:v>0.202651349845097</c:v>
                </c:pt>
                <c:pt idx="160">
                  <c:v>0.202702334405816</c:v>
                </c:pt>
                <c:pt idx="161">
                  <c:v>0.20275331618811501</c:v>
                </c:pt>
                <c:pt idx="162">
                  <c:v>0.20280429519450099</c:v>
                </c:pt>
                <c:pt idx="163">
                  <c:v>0.202855271427476</c:v>
                </c:pt>
                <c:pt idx="164">
                  <c:v>0.20290624488954101</c:v>
                </c:pt>
                <c:pt idx="165">
                  <c:v>0.20295721558319199</c:v>
                </c:pt>
                <c:pt idx="166">
                  <c:v>0.20300818351092201</c:v>
                </c:pt>
                <c:pt idx="167">
                  <c:v>0.20305914867522201</c:v>
                </c:pt>
                <c:pt idx="168">
                  <c:v>0.20311011107857799</c:v>
                </c:pt>
                <c:pt idx="169">
                  <c:v>0.203161070723475</c:v>
                </c:pt>
                <c:pt idx="170">
                  <c:v>0.20321202761239299</c:v>
                </c:pt>
                <c:pt idx="171">
                  <c:v>0.20326298174780999</c:v>
                </c:pt>
                <c:pt idx="172">
                  <c:v>0.2033139331322</c:v>
                </c:pt>
                <c:pt idx="173">
                  <c:v>0.20336488176803499</c:v>
                </c:pt>
                <c:pt idx="174">
                  <c:v>0.20341582765778299</c:v>
                </c:pt>
                <c:pt idx="175">
                  <c:v>0.20346677080391001</c:v>
                </c:pt>
                <c:pt idx="176">
                  <c:v>0.20351771120887599</c:v>
                </c:pt>
                <c:pt idx="177">
                  <c:v>0.20356864887514201</c:v>
                </c:pt>
                <c:pt idx="178">
                  <c:v>0.20361958380516401</c:v>
                </c:pt>
                <c:pt idx="179">
                  <c:v>0.20367051600139299</c:v>
                </c:pt>
                <c:pt idx="180">
                  <c:v>0.20372144546627899</c:v>
                </c:pt>
                <c:pt idx="181">
                  <c:v>0.20377237220227001</c:v>
                </c:pt>
                <c:pt idx="182">
                  <c:v>0.203823296211809</c:v>
                </c:pt>
                <c:pt idx="183">
                  <c:v>0.203874217497336</c:v>
                </c:pt>
                <c:pt idx="184">
                  <c:v>0.20392513606128901</c:v>
                </c:pt>
                <c:pt idx="185">
                  <c:v>0.20397605190610099</c:v>
                </c:pt>
                <c:pt idx="186">
                  <c:v>0.204026965034205</c:v>
                </c:pt>
                <c:pt idx="187">
                  <c:v>0.20407787544802899</c:v>
                </c:pt>
                <c:pt idx="188">
                  <c:v>0.204128783149997</c:v>
                </c:pt>
                <c:pt idx="189">
                  <c:v>0.20417968814253201</c:v>
                </c:pt>
                <c:pt idx="190">
                  <c:v>0.204230590428053</c:v>
                </c:pt>
                <c:pt idx="191">
                  <c:v>0.204281490008977</c:v>
                </c:pt>
                <c:pt idx="192">
                  <c:v>0.20433238688771499</c:v>
                </c:pt>
                <c:pt idx="193">
                  <c:v>0.204383281066679</c:v>
                </c:pt>
                <c:pt idx="194">
                  <c:v>0.20443417254827501</c:v>
                </c:pt>
                <c:pt idx="195">
                  <c:v>0.20448506133490699</c:v>
                </c:pt>
                <c:pt idx="196">
                  <c:v>0.20453594742897699</c:v>
                </c:pt>
                <c:pt idx="197">
                  <c:v>0.20458683083288201</c:v>
                </c:pt>
                <c:pt idx="198">
                  <c:v>0.204637711549017</c:v>
                </c:pt>
                <c:pt idx="199">
                  <c:v>0.20468858957977501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4-E4B9-4237-A486-2B3C61A893E8}"/>
            </c:ext>
          </c:extLst>
        </c:ser>
        <c:ser>
          <c:idx val="5"/>
          <c:order val="5"/>
          <c:tx>
            <c:strRef>
              <c:f>RawDataTSat!$Q$11</c:f>
              <c:strCache>
                <c:ptCount val="1"/>
                <c:pt idx="0">
                  <c:v>IdealGas-EOS</c:v>
                </c:pt>
              </c:strCache>
            </c:strRef>
          </c:tx>
          <c:spPr>
            <a:ln w="19050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dLbls>
            <c:delete val="1"/>
          </c:dLbls>
          <c:xVal>
            <c:numRef>
              <c:f>RawDataTSat!$O$12:$O$211</c:f>
              <c:numCache>
                <c:formatCode>General</c:formatCode>
                <c:ptCount val="200"/>
                <c:pt idx="0" formatCode="0.0">
                  <c:v>445</c:v>
                </c:pt>
                <c:pt idx="1">
                  <c:v>445.100502512562</c:v>
                </c:pt>
                <c:pt idx="2">
                  <c:v>445.20100502512503</c:v>
                </c:pt>
                <c:pt idx="3">
                  <c:v>445.301507537688</c:v>
                </c:pt>
                <c:pt idx="4">
                  <c:v>445.40201005025102</c:v>
                </c:pt>
                <c:pt idx="5">
                  <c:v>445.50251256281399</c:v>
                </c:pt>
                <c:pt idx="6">
                  <c:v>445.60301507537599</c:v>
                </c:pt>
                <c:pt idx="7">
                  <c:v>445.70351758793902</c:v>
                </c:pt>
                <c:pt idx="8">
                  <c:v>445.80402010050199</c:v>
                </c:pt>
                <c:pt idx="9">
                  <c:v>445.90452261306501</c:v>
                </c:pt>
                <c:pt idx="10">
                  <c:v>446.00502512562798</c:v>
                </c:pt>
                <c:pt idx="11">
                  <c:v>446.10552763818998</c:v>
                </c:pt>
                <c:pt idx="12">
                  <c:v>446.20603015075301</c:v>
                </c:pt>
                <c:pt idx="13">
                  <c:v>446.30653266331598</c:v>
                </c:pt>
                <c:pt idx="14">
                  <c:v>446.407035175879</c:v>
                </c:pt>
                <c:pt idx="15">
                  <c:v>446.50753768844203</c:v>
                </c:pt>
                <c:pt idx="16">
                  <c:v>446.608040201005</c:v>
                </c:pt>
                <c:pt idx="17">
                  <c:v>446.708542713567</c:v>
                </c:pt>
                <c:pt idx="18">
                  <c:v>446.80904522613002</c:v>
                </c:pt>
                <c:pt idx="19">
                  <c:v>446.90954773869299</c:v>
                </c:pt>
                <c:pt idx="20">
                  <c:v>447.01005025125602</c:v>
                </c:pt>
                <c:pt idx="21">
                  <c:v>447.11055276381899</c:v>
                </c:pt>
                <c:pt idx="22">
                  <c:v>447.21105527638099</c:v>
                </c:pt>
                <c:pt idx="23">
                  <c:v>447.31155778894401</c:v>
                </c:pt>
                <c:pt idx="24">
                  <c:v>447.41206030150698</c:v>
                </c:pt>
                <c:pt idx="25">
                  <c:v>447.51256281407001</c:v>
                </c:pt>
                <c:pt idx="26">
                  <c:v>447.61306532663298</c:v>
                </c:pt>
                <c:pt idx="27">
                  <c:v>447.713567839196</c:v>
                </c:pt>
                <c:pt idx="28">
                  <c:v>447.81407035175801</c:v>
                </c:pt>
                <c:pt idx="29">
                  <c:v>447.91457286432097</c:v>
                </c:pt>
                <c:pt idx="30">
                  <c:v>448.015075376884</c:v>
                </c:pt>
                <c:pt idx="31">
                  <c:v>448.11557788944702</c:v>
                </c:pt>
                <c:pt idx="32">
                  <c:v>448.21608040200999</c:v>
                </c:pt>
                <c:pt idx="33">
                  <c:v>448.316582914572</c:v>
                </c:pt>
                <c:pt idx="34">
                  <c:v>448.41708542713502</c:v>
                </c:pt>
                <c:pt idx="35">
                  <c:v>448.51758793969799</c:v>
                </c:pt>
                <c:pt idx="36">
                  <c:v>448.61809045226101</c:v>
                </c:pt>
                <c:pt idx="37">
                  <c:v>448.71859296482398</c:v>
                </c:pt>
                <c:pt idx="38">
                  <c:v>448.81909547738599</c:v>
                </c:pt>
                <c:pt idx="39">
                  <c:v>448.91959798994901</c:v>
                </c:pt>
                <c:pt idx="40">
                  <c:v>449.02010050251198</c:v>
                </c:pt>
                <c:pt idx="41">
                  <c:v>449.12060301507501</c:v>
                </c:pt>
                <c:pt idx="42">
                  <c:v>449.22110552763797</c:v>
                </c:pt>
                <c:pt idx="43">
                  <c:v>449.321608040201</c:v>
                </c:pt>
                <c:pt idx="44">
                  <c:v>449.422110552763</c:v>
                </c:pt>
                <c:pt idx="45">
                  <c:v>449.52261306532603</c:v>
                </c:pt>
                <c:pt idx="46">
                  <c:v>449.623115577889</c:v>
                </c:pt>
                <c:pt idx="47">
                  <c:v>449.72361809045202</c:v>
                </c:pt>
                <c:pt idx="48">
                  <c:v>449.82412060301499</c:v>
                </c:pt>
                <c:pt idx="49">
                  <c:v>449.92462311557699</c:v>
                </c:pt>
                <c:pt idx="50">
                  <c:v>450.02512562814002</c:v>
                </c:pt>
                <c:pt idx="51">
                  <c:v>450.12562814070299</c:v>
                </c:pt>
                <c:pt idx="52">
                  <c:v>450.22613065326601</c:v>
                </c:pt>
                <c:pt idx="53">
                  <c:v>450.32663316582898</c:v>
                </c:pt>
                <c:pt idx="54">
                  <c:v>450.42713567839098</c:v>
                </c:pt>
                <c:pt idx="55">
                  <c:v>450.52763819095401</c:v>
                </c:pt>
                <c:pt idx="56">
                  <c:v>450.62814070351698</c:v>
                </c:pt>
                <c:pt idx="57">
                  <c:v>450.72864321608</c:v>
                </c:pt>
                <c:pt idx="58">
                  <c:v>450.82914572864303</c:v>
                </c:pt>
                <c:pt idx="59">
                  <c:v>450.929648241206</c:v>
                </c:pt>
                <c:pt idx="60">
                  <c:v>451.030150753768</c:v>
                </c:pt>
                <c:pt idx="61">
                  <c:v>451.13065326633102</c:v>
                </c:pt>
                <c:pt idx="62">
                  <c:v>451.23115577889399</c:v>
                </c:pt>
                <c:pt idx="63">
                  <c:v>451.33165829145702</c:v>
                </c:pt>
                <c:pt idx="64">
                  <c:v>451.43216080401999</c:v>
                </c:pt>
                <c:pt idx="65">
                  <c:v>451.53266331658199</c:v>
                </c:pt>
                <c:pt idx="66">
                  <c:v>451.63316582914501</c:v>
                </c:pt>
                <c:pt idx="67">
                  <c:v>451.73366834170798</c:v>
                </c:pt>
                <c:pt idx="68">
                  <c:v>451.83417085427101</c:v>
                </c:pt>
                <c:pt idx="69">
                  <c:v>451.93467336683398</c:v>
                </c:pt>
                <c:pt idx="70">
                  <c:v>452.035175879397</c:v>
                </c:pt>
                <c:pt idx="71">
                  <c:v>452.135678391959</c:v>
                </c:pt>
                <c:pt idx="72">
                  <c:v>452.23618090452197</c:v>
                </c:pt>
                <c:pt idx="73">
                  <c:v>452.336683417085</c:v>
                </c:pt>
                <c:pt idx="74">
                  <c:v>452.43718592964802</c:v>
                </c:pt>
                <c:pt idx="75">
                  <c:v>452.53768844221099</c:v>
                </c:pt>
                <c:pt idx="76">
                  <c:v>452.63819095477299</c:v>
                </c:pt>
                <c:pt idx="77">
                  <c:v>452.73869346733602</c:v>
                </c:pt>
                <c:pt idx="78">
                  <c:v>452.83919597989899</c:v>
                </c:pt>
                <c:pt idx="79">
                  <c:v>452.93969849246201</c:v>
                </c:pt>
                <c:pt idx="80">
                  <c:v>453.04020100502498</c:v>
                </c:pt>
                <c:pt idx="81">
                  <c:v>453.14070351758699</c:v>
                </c:pt>
                <c:pt idx="82">
                  <c:v>453.24120603015001</c:v>
                </c:pt>
                <c:pt idx="83">
                  <c:v>453.34170854271298</c:v>
                </c:pt>
                <c:pt idx="84">
                  <c:v>453.442211055276</c:v>
                </c:pt>
                <c:pt idx="85">
                  <c:v>453.54271356783897</c:v>
                </c:pt>
                <c:pt idx="86">
                  <c:v>453.643216080402</c:v>
                </c:pt>
                <c:pt idx="87">
                  <c:v>453.743718592964</c:v>
                </c:pt>
                <c:pt idx="88">
                  <c:v>453.84422110552703</c:v>
                </c:pt>
                <c:pt idx="89">
                  <c:v>453.94472361808999</c:v>
                </c:pt>
                <c:pt idx="90">
                  <c:v>454.04522613065302</c:v>
                </c:pt>
                <c:pt idx="91">
                  <c:v>454.14572864321599</c:v>
                </c:pt>
                <c:pt idx="92">
                  <c:v>454.24623115577799</c:v>
                </c:pt>
                <c:pt idx="93">
                  <c:v>454.34673366834102</c:v>
                </c:pt>
                <c:pt idx="94">
                  <c:v>454.44723618090399</c:v>
                </c:pt>
                <c:pt idx="95">
                  <c:v>454.54773869346701</c:v>
                </c:pt>
                <c:pt idx="96">
                  <c:v>454.64824120602998</c:v>
                </c:pt>
                <c:pt idx="97">
                  <c:v>454.74874371859198</c:v>
                </c:pt>
                <c:pt idx="98">
                  <c:v>454.84924623115501</c:v>
                </c:pt>
                <c:pt idx="99">
                  <c:v>454.94974874371798</c:v>
                </c:pt>
                <c:pt idx="100">
                  <c:v>455.050251256281</c:v>
                </c:pt>
                <c:pt idx="101">
                  <c:v>455.15075376884403</c:v>
                </c:pt>
                <c:pt idx="102">
                  <c:v>455.251256281407</c:v>
                </c:pt>
                <c:pt idx="103">
                  <c:v>455.351758793969</c:v>
                </c:pt>
                <c:pt idx="104">
                  <c:v>455.45226130653202</c:v>
                </c:pt>
                <c:pt idx="105">
                  <c:v>455.55276381909499</c:v>
                </c:pt>
                <c:pt idx="106">
                  <c:v>455.65326633165802</c:v>
                </c:pt>
                <c:pt idx="107">
                  <c:v>455.75376884422099</c:v>
                </c:pt>
                <c:pt idx="108">
                  <c:v>455.85427135678299</c:v>
                </c:pt>
                <c:pt idx="109">
                  <c:v>455.95477386934601</c:v>
                </c:pt>
                <c:pt idx="110">
                  <c:v>456.05527638190898</c:v>
                </c:pt>
                <c:pt idx="111">
                  <c:v>456.15577889447201</c:v>
                </c:pt>
                <c:pt idx="112">
                  <c:v>456.25628140703498</c:v>
                </c:pt>
                <c:pt idx="113">
                  <c:v>456.356783919598</c:v>
                </c:pt>
                <c:pt idx="114">
                  <c:v>456.45728643216</c:v>
                </c:pt>
                <c:pt idx="115">
                  <c:v>456.55778894472297</c:v>
                </c:pt>
                <c:pt idx="116">
                  <c:v>456.658291457286</c:v>
                </c:pt>
                <c:pt idx="117">
                  <c:v>456.75879396984902</c:v>
                </c:pt>
                <c:pt idx="118">
                  <c:v>456.85929648241199</c:v>
                </c:pt>
                <c:pt idx="119">
                  <c:v>456.95979899497399</c:v>
                </c:pt>
                <c:pt idx="120">
                  <c:v>457.06030150753702</c:v>
                </c:pt>
                <c:pt idx="121">
                  <c:v>457.16080402009999</c:v>
                </c:pt>
                <c:pt idx="122">
                  <c:v>457.26130653266301</c:v>
                </c:pt>
                <c:pt idx="123">
                  <c:v>457.36180904522598</c:v>
                </c:pt>
                <c:pt idx="124">
                  <c:v>457.46231155778798</c:v>
                </c:pt>
                <c:pt idx="125">
                  <c:v>457.56281407035101</c:v>
                </c:pt>
                <c:pt idx="126">
                  <c:v>457.66331658291398</c:v>
                </c:pt>
                <c:pt idx="127">
                  <c:v>457.763819095477</c:v>
                </c:pt>
                <c:pt idx="128">
                  <c:v>457.86432160803997</c:v>
                </c:pt>
                <c:pt idx="129">
                  <c:v>457.964824120603</c:v>
                </c:pt>
                <c:pt idx="130">
                  <c:v>458.065326633165</c:v>
                </c:pt>
                <c:pt idx="131">
                  <c:v>458.16582914572803</c:v>
                </c:pt>
                <c:pt idx="132">
                  <c:v>458.26633165829099</c:v>
                </c:pt>
                <c:pt idx="133">
                  <c:v>458.36683417085402</c:v>
                </c:pt>
                <c:pt idx="134">
                  <c:v>458.46733668341699</c:v>
                </c:pt>
                <c:pt idx="135">
                  <c:v>458.56783919597899</c:v>
                </c:pt>
                <c:pt idx="136">
                  <c:v>458.66834170854202</c:v>
                </c:pt>
                <c:pt idx="137">
                  <c:v>458.76884422110498</c:v>
                </c:pt>
                <c:pt idx="138">
                  <c:v>458.86934673366801</c:v>
                </c:pt>
                <c:pt idx="139">
                  <c:v>458.96984924623098</c:v>
                </c:pt>
                <c:pt idx="140">
                  <c:v>459.07035175879298</c:v>
                </c:pt>
                <c:pt idx="141">
                  <c:v>459.17085427135601</c:v>
                </c:pt>
                <c:pt idx="142">
                  <c:v>459.27135678391897</c:v>
                </c:pt>
                <c:pt idx="143">
                  <c:v>459.371859296482</c:v>
                </c:pt>
                <c:pt idx="144">
                  <c:v>459.47236180904503</c:v>
                </c:pt>
                <c:pt idx="145">
                  <c:v>459.57286432160799</c:v>
                </c:pt>
                <c:pt idx="146">
                  <c:v>459.67336683417</c:v>
                </c:pt>
                <c:pt idx="147">
                  <c:v>459.77386934673302</c:v>
                </c:pt>
                <c:pt idx="148">
                  <c:v>459.87437185929599</c:v>
                </c:pt>
                <c:pt idx="149">
                  <c:v>459.97487437185902</c:v>
                </c:pt>
                <c:pt idx="150">
                  <c:v>460.07537688442198</c:v>
                </c:pt>
                <c:pt idx="151">
                  <c:v>460.17587939698399</c:v>
                </c:pt>
                <c:pt idx="152">
                  <c:v>460.27638190954701</c:v>
                </c:pt>
                <c:pt idx="153">
                  <c:v>460.37688442210998</c:v>
                </c:pt>
                <c:pt idx="154">
                  <c:v>460.47738693467301</c:v>
                </c:pt>
                <c:pt idx="155">
                  <c:v>460.57788944723598</c:v>
                </c:pt>
                <c:pt idx="156">
                  <c:v>460.678391959799</c:v>
                </c:pt>
                <c:pt idx="157">
                  <c:v>460.778894472361</c:v>
                </c:pt>
                <c:pt idx="158">
                  <c:v>460.87939698492403</c:v>
                </c:pt>
                <c:pt idx="159">
                  <c:v>460.979899497487</c:v>
                </c:pt>
                <c:pt idx="160">
                  <c:v>461.08040201005002</c:v>
                </c:pt>
                <c:pt idx="161">
                  <c:v>461.18090452261299</c:v>
                </c:pt>
                <c:pt idx="162">
                  <c:v>461.28140703517499</c:v>
                </c:pt>
                <c:pt idx="163">
                  <c:v>461.38190954773802</c:v>
                </c:pt>
                <c:pt idx="164">
                  <c:v>461.48241206030099</c:v>
                </c:pt>
                <c:pt idx="165">
                  <c:v>461.58291457286401</c:v>
                </c:pt>
                <c:pt idx="166">
                  <c:v>461.68341708542698</c:v>
                </c:pt>
                <c:pt idx="167">
                  <c:v>461.78391959798898</c:v>
                </c:pt>
                <c:pt idx="168">
                  <c:v>461.88442211055201</c:v>
                </c:pt>
                <c:pt idx="169">
                  <c:v>461.98492462311498</c:v>
                </c:pt>
                <c:pt idx="170">
                  <c:v>462.085427135678</c:v>
                </c:pt>
                <c:pt idx="171">
                  <c:v>462.18592964824097</c:v>
                </c:pt>
                <c:pt idx="172">
                  <c:v>462.286432160804</c:v>
                </c:pt>
                <c:pt idx="173">
                  <c:v>462.386934673366</c:v>
                </c:pt>
                <c:pt idx="174">
                  <c:v>462.48743718592902</c:v>
                </c:pt>
                <c:pt idx="175">
                  <c:v>462.58793969849199</c:v>
                </c:pt>
                <c:pt idx="176">
                  <c:v>462.68844221105502</c:v>
                </c:pt>
                <c:pt idx="177">
                  <c:v>462.78894472361799</c:v>
                </c:pt>
                <c:pt idx="178">
                  <c:v>462.88944723617999</c:v>
                </c:pt>
                <c:pt idx="179">
                  <c:v>462.98994974874302</c:v>
                </c:pt>
                <c:pt idx="180">
                  <c:v>463.09045226130598</c:v>
                </c:pt>
                <c:pt idx="181">
                  <c:v>463.19095477386901</c:v>
                </c:pt>
                <c:pt idx="182">
                  <c:v>463.29145728643198</c:v>
                </c:pt>
                <c:pt idx="183">
                  <c:v>463.391959798995</c:v>
                </c:pt>
                <c:pt idx="184">
                  <c:v>463.49246231155701</c:v>
                </c:pt>
                <c:pt idx="185">
                  <c:v>463.59296482411997</c:v>
                </c:pt>
                <c:pt idx="186">
                  <c:v>463.693467336683</c:v>
                </c:pt>
                <c:pt idx="187">
                  <c:v>463.79396984924603</c:v>
                </c:pt>
                <c:pt idx="188">
                  <c:v>463.89447236180899</c:v>
                </c:pt>
                <c:pt idx="189">
                  <c:v>463.994974874371</c:v>
                </c:pt>
                <c:pt idx="190">
                  <c:v>464.09547738693402</c:v>
                </c:pt>
                <c:pt idx="191">
                  <c:v>464.19597989949699</c:v>
                </c:pt>
                <c:pt idx="192">
                  <c:v>464.29648241206002</c:v>
                </c:pt>
                <c:pt idx="193">
                  <c:v>464.39698492462298</c:v>
                </c:pt>
                <c:pt idx="194">
                  <c:v>464.49748743718499</c:v>
                </c:pt>
                <c:pt idx="195">
                  <c:v>464.59798994974801</c:v>
                </c:pt>
                <c:pt idx="196">
                  <c:v>464.69849246231098</c:v>
                </c:pt>
                <c:pt idx="197">
                  <c:v>464.79899497487401</c:v>
                </c:pt>
                <c:pt idx="198">
                  <c:v>464.89949748743697</c:v>
                </c:pt>
                <c:pt idx="199">
                  <c:v>465</c:v>
                </c:pt>
              </c:numCache>
            </c:numRef>
          </c:xVal>
          <c:yVal>
            <c:numRef>
              <c:f>RawDataTSat!$Q$12:$Q$211</c:f>
              <c:numCache>
                <c:formatCode>General</c:formatCode>
                <c:ptCount val="20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0.210897356575489</c:v>
                </c:pt>
                <c:pt idx="120">
                  <c:v>0.210943740774442</c:v>
                </c:pt>
                <c:pt idx="121">
                  <c:v>0.21099012497339201</c:v>
                </c:pt>
                <c:pt idx="122">
                  <c:v>0.21103650917234201</c:v>
                </c:pt>
                <c:pt idx="123">
                  <c:v>0.21108289337129099</c:v>
                </c:pt>
                <c:pt idx="124">
                  <c:v>0.211129277570241</c:v>
                </c:pt>
                <c:pt idx="125">
                  <c:v>0.211175661769191</c:v>
                </c:pt>
                <c:pt idx="126">
                  <c:v>0.21122204596814101</c:v>
                </c:pt>
                <c:pt idx="127">
                  <c:v>0.21126843016709099</c:v>
                </c:pt>
                <c:pt idx="128">
                  <c:v>0.21131481436604099</c:v>
                </c:pt>
                <c:pt idx="129">
                  <c:v>0.211361198564991</c:v>
                </c:pt>
                <c:pt idx="130">
                  <c:v>0.211407582763941</c:v>
                </c:pt>
                <c:pt idx="131">
                  <c:v>0.21145396696289101</c:v>
                </c:pt>
                <c:pt idx="132">
                  <c:v>0.21150035116184099</c:v>
                </c:pt>
                <c:pt idx="133">
                  <c:v>0.21154673536079099</c:v>
                </c:pt>
                <c:pt idx="134">
                  <c:v>0.21159311955974</c:v>
                </c:pt>
                <c:pt idx="135">
                  <c:v>0.21163950375869001</c:v>
                </c:pt>
                <c:pt idx="136">
                  <c:v>0.21168588795764001</c:v>
                </c:pt>
                <c:pt idx="137">
                  <c:v>0.21173227215658999</c:v>
                </c:pt>
                <c:pt idx="138">
                  <c:v>0.21177865635554</c:v>
                </c:pt>
                <c:pt idx="139">
                  <c:v>0.21182504055449</c:v>
                </c:pt>
                <c:pt idx="140">
                  <c:v>0.21187142475344001</c:v>
                </c:pt>
                <c:pt idx="141">
                  <c:v>0.21191780895239001</c:v>
                </c:pt>
                <c:pt idx="142">
                  <c:v>0.21196419315133999</c:v>
                </c:pt>
                <c:pt idx="143">
                  <c:v>0.21201057735029</c:v>
                </c:pt>
                <c:pt idx="144">
                  <c:v>0.21205696154924</c:v>
                </c:pt>
                <c:pt idx="145">
                  <c:v>0.21210334574819001</c:v>
                </c:pt>
                <c:pt idx="146">
                  <c:v>0.21214972994713899</c:v>
                </c:pt>
                <c:pt idx="147">
                  <c:v>0.21219611414608899</c:v>
                </c:pt>
                <c:pt idx="148">
                  <c:v>0.212242498345039</c:v>
                </c:pt>
                <c:pt idx="149">
                  <c:v>0.212288882543989</c:v>
                </c:pt>
                <c:pt idx="150">
                  <c:v>0.21233526674293901</c:v>
                </c:pt>
                <c:pt idx="151">
                  <c:v>0.21238165094188899</c:v>
                </c:pt>
                <c:pt idx="152">
                  <c:v>0.21242803514083899</c:v>
                </c:pt>
                <c:pt idx="153">
                  <c:v>0.212474419339789</c:v>
                </c:pt>
                <c:pt idx="154">
                  <c:v>0.21252080353873901</c:v>
                </c:pt>
                <c:pt idx="155">
                  <c:v>0.21256718773768901</c:v>
                </c:pt>
                <c:pt idx="156">
                  <c:v>0.21261357193663899</c:v>
                </c:pt>
                <c:pt idx="157">
                  <c:v>0.212659956135588</c:v>
                </c:pt>
                <c:pt idx="158">
                  <c:v>0.212706340334538</c:v>
                </c:pt>
                <c:pt idx="159">
                  <c:v>0.21275272453348801</c:v>
                </c:pt>
                <c:pt idx="160">
                  <c:v>0.21279910873243801</c:v>
                </c:pt>
                <c:pt idx="161">
                  <c:v>0.21284549293138799</c:v>
                </c:pt>
                <c:pt idx="162">
                  <c:v>0.212891877130338</c:v>
                </c:pt>
                <c:pt idx="163">
                  <c:v>0.212938261329288</c:v>
                </c:pt>
                <c:pt idx="164">
                  <c:v>0.21298464552823801</c:v>
                </c:pt>
                <c:pt idx="165">
                  <c:v>0.21303102972718799</c:v>
                </c:pt>
                <c:pt idx="166">
                  <c:v>0.21307741392613799</c:v>
                </c:pt>
                <c:pt idx="167">
                  <c:v>0.213123798125087</c:v>
                </c:pt>
                <c:pt idx="168">
                  <c:v>0.21317018232403701</c:v>
                </c:pt>
                <c:pt idx="169">
                  <c:v>0.21321656652298701</c:v>
                </c:pt>
                <c:pt idx="170">
                  <c:v>0.21326295072193699</c:v>
                </c:pt>
                <c:pt idx="171">
                  <c:v>0.21330933492088699</c:v>
                </c:pt>
                <c:pt idx="172">
                  <c:v>0.213355719119837</c:v>
                </c:pt>
                <c:pt idx="173">
                  <c:v>0.21340210331878701</c:v>
                </c:pt>
                <c:pt idx="174">
                  <c:v>0.21344848751773701</c:v>
                </c:pt>
                <c:pt idx="175">
                  <c:v>0.21349487171668699</c:v>
                </c:pt>
                <c:pt idx="176">
                  <c:v>0.213541255915637</c:v>
                </c:pt>
                <c:pt idx="177">
                  <c:v>0.213587640114587</c:v>
                </c:pt>
                <c:pt idx="178">
                  <c:v>0.21363402431353601</c:v>
                </c:pt>
                <c:pt idx="179">
                  <c:v>0.21368040851248599</c:v>
                </c:pt>
                <c:pt idx="180">
                  <c:v>0.21372679271143599</c:v>
                </c:pt>
                <c:pt idx="181">
                  <c:v>0.213773176910386</c:v>
                </c:pt>
                <c:pt idx="182">
                  <c:v>0.213819561109336</c:v>
                </c:pt>
                <c:pt idx="183">
                  <c:v>0.21386594530828601</c:v>
                </c:pt>
                <c:pt idx="184">
                  <c:v>0.21391232950723599</c:v>
                </c:pt>
                <c:pt idx="185">
                  <c:v>0.21395871370618599</c:v>
                </c:pt>
                <c:pt idx="186">
                  <c:v>0.214005097905136</c:v>
                </c:pt>
                <c:pt idx="187">
                  <c:v>0.214051482104086</c:v>
                </c:pt>
                <c:pt idx="188">
                  <c:v>0.21409786630303601</c:v>
                </c:pt>
                <c:pt idx="189">
                  <c:v>0.21414425050198499</c:v>
                </c:pt>
                <c:pt idx="190">
                  <c:v>0.214190634700935</c:v>
                </c:pt>
                <c:pt idx="191">
                  <c:v>0.214237018899885</c:v>
                </c:pt>
                <c:pt idx="192">
                  <c:v>0.21428340309883501</c:v>
                </c:pt>
                <c:pt idx="193">
                  <c:v>0.21432978729778501</c:v>
                </c:pt>
                <c:pt idx="194">
                  <c:v>0.21437617149673499</c:v>
                </c:pt>
                <c:pt idx="195">
                  <c:v>0.214422555695685</c:v>
                </c:pt>
                <c:pt idx="196">
                  <c:v>0.214468939894635</c:v>
                </c:pt>
                <c:pt idx="197">
                  <c:v>0.21451532409358501</c:v>
                </c:pt>
                <c:pt idx="198">
                  <c:v>0.21456170829253501</c:v>
                </c:pt>
                <c:pt idx="199">
                  <c:v>0.21460809249148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5-E4B9-4237-A486-2B3C61A893E8}"/>
            </c:ext>
          </c:extLst>
        </c:ser>
        <c:ser>
          <c:idx val="6"/>
          <c:order val="6"/>
          <c:tx>
            <c:strRef>
              <c:f>RawDataTSat!$U$11</c:f>
              <c:strCache>
                <c:ptCount val="1"/>
                <c:pt idx="0">
                  <c:v>WagnerPruß</c:v>
                </c:pt>
              </c:strCache>
            </c:strRef>
          </c:tx>
          <c:spPr>
            <a:ln w="19050" cap="rnd">
              <a:solidFill>
                <a:schemeClr val="accent1"/>
              </a:solidFill>
              <a:prstDash val="sysDash"/>
              <a:round/>
            </a:ln>
            <a:effectLst/>
          </c:spPr>
          <c:marker>
            <c:symbol val="none"/>
          </c:marker>
          <c:dLbls>
            <c:dLbl>
              <c:idx val="0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6-E4B9-4237-A486-2B3C61A893E8}"/>
                </c:ext>
              </c:extLst>
            </c:dLbl>
            <c:dLbl>
              <c:idx val="1"/>
              <c:layout>
                <c:manualLayout>
                  <c:x val="-0.12570211207519985"/>
                  <c:y val="-5.7835739282589678E-2"/>
                </c:manualLayout>
              </c:layout>
              <c:tx>
                <c:rich>
                  <a:bodyPr/>
                  <a:lstStyle/>
                  <a:p>
                    <a:fld id="{6BFCF991-CF27-4FF4-BA63-62A647C3FDA8}" type="CELLRANGE">
                      <a:rPr lang="en-US"/>
                      <a:pPr/>
                      <a:t>[CELLRANGE]</a:t>
                    </a:fld>
                    <a:endParaRPr lang="en-GB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7-E4B9-4237-A486-2B3C61A893E8}"/>
                </c:ext>
              </c:extLst>
            </c:dLbl>
            <c:dLbl>
              <c:idx val="2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8-E4B9-4237-A486-2B3C61A893E8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t"/>
            <c:showLegendKey val="0"/>
            <c:showVal val="0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DataLabelsRange val="1"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xVal>
            <c:numRef>
              <c:f>(RawDataTSat!$U$13,RawDataTSat!$U$13,RawDataTSat!$U$13)</c:f>
              <c:numCache>
                <c:formatCode>0.0</c:formatCode>
                <c:ptCount val="3"/>
                <c:pt idx="0">
                  <c:v>452.98994974874347</c:v>
                </c:pt>
                <c:pt idx="1">
                  <c:v>452.98994974874347</c:v>
                </c:pt>
                <c:pt idx="2">
                  <c:v>452.98994974874347</c:v>
                </c:pt>
              </c:numCache>
            </c:numRef>
          </c:xVal>
          <c:yVal>
            <c:numRef>
              <c:f>RawDataTSat!$U$16:$U$18</c:f>
              <c:numCache>
                <c:formatCode>General</c:formatCode>
                <c:ptCount val="3"/>
                <c:pt idx="0">
                  <c:v>1.1271099259244099E-3</c:v>
                </c:pt>
                <c:pt idx="1">
                  <c:v>9.7748205417240205E-2</c:v>
                </c:pt>
                <c:pt idx="2">
                  <c:v>0.194369300908556</c:v>
                </c:pt>
              </c:numCache>
            </c:numRef>
          </c:yVal>
          <c:smooth val="1"/>
          <c:extLst>
            <c:ext xmlns:c15="http://schemas.microsoft.com/office/drawing/2012/chart" uri="{02D57815-91ED-43cb-92C2-25804820EDAC}">
              <c15:datalabelsRange>
                <c15:f>RawDataTSat!$U$20:$U$23</c15:f>
                <c15:dlblRangeCache>
                  <c:ptCount val="4"/>
                  <c:pt idx="0">
                    <c:v>453.0K</c:v>
                  </c:pt>
                  <c:pt idx="1">
                    <c:v>453.0K</c:v>
                  </c:pt>
                  <c:pt idx="2">
                    <c:v>453.0K</c:v>
                  </c:pt>
                </c15:dlblRangeCache>
              </c15:datalabelsRange>
            </c:ext>
            <c:ext xmlns:c16="http://schemas.microsoft.com/office/drawing/2014/chart" uri="{C3380CC4-5D6E-409C-BE32-E72D297353CC}">
              <c16:uniqueId val="{00000009-E4B9-4237-A486-2B3C61A893E8}"/>
            </c:ext>
          </c:extLst>
        </c:ser>
        <c:ser>
          <c:idx val="7"/>
          <c:order val="7"/>
          <c:tx>
            <c:strRef>
              <c:f>RawDataTSat!$W$11</c:f>
              <c:strCache>
                <c:ptCount val="1"/>
                <c:pt idx="0">
                  <c:v>SRK AM</c:v>
                </c:pt>
              </c:strCache>
            </c:strRef>
          </c:tx>
          <c:spPr>
            <a:ln w="19050" cap="rnd">
              <a:solidFill>
                <a:schemeClr val="accent2"/>
              </a:solidFill>
              <a:prstDash val="sysDash"/>
              <a:round/>
            </a:ln>
            <a:effectLst/>
          </c:spPr>
          <c:marker>
            <c:symbol val="none"/>
          </c:marker>
          <c:dLbls>
            <c:dLbl>
              <c:idx val="0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A-E4B9-4237-A486-2B3C61A893E8}"/>
                </c:ext>
              </c:extLst>
            </c:dLbl>
            <c:dLbl>
              <c:idx val="1"/>
              <c:layout>
                <c:manualLayout>
                  <c:x val="-7.737994928471814E-3"/>
                  <c:y val="-0.17357648002333043"/>
                </c:manualLayout>
              </c:layout>
              <c:tx>
                <c:rich>
                  <a:bodyPr/>
                  <a:lstStyle/>
                  <a:p>
                    <a:fld id="{0A514E18-BA6F-4452-AE88-1AE275A052D7}" type="CELLRANGE">
                      <a:rPr lang="en-US"/>
                      <a:pPr/>
                      <a:t>[CELLRANGE]</a:t>
                    </a:fld>
                    <a:endParaRPr lang="en-GB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B-E4B9-4237-A486-2B3C61A893E8}"/>
                </c:ext>
              </c:extLst>
            </c:dLbl>
            <c:dLbl>
              <c:idx val="2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C-E4B9-4237-A486-2B3C61A893E8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t"/>
            <c:showLegendKey val="0"/>
            <c:showVal val="0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DataLabelsRange val="1"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xVal>
            <c:numRef>
              <c:f>(RawDataTSat!$W$13,RawDataTSat!$W$13,RawDataTSat!$W$13)</c:f>
              <c:numCache>
                <c:formatCode>0.0</c:formatCode>
                <c:ptCount val="3"/>
                <c:pt idx="0">
                  <c:v>454.69849246231098</c:v>
                </c:pt>
                <c:pt idx="1">
                  <c:v>454.69849246231098</c:v>
                </c:pt>
                <c:pt idx="2">
                  <c:v>454.69849246231098</c:v>
                </c:pt>
              </c:numCache>
            </c:numRef>
          </c:xVal>
          <c:yVal>
            <c:numRef>
              <c:f>RawDataTSat!$W$16:$W$18</c:f>
              <c:numCache>
                <c:formatCode>General</c:formatCode>
                <c:ptCount val="3"/>
                <c:pt idx="0">
                  <c:v>1.1294739628085E-3</c:v>
                </c:pt>
                <c:pt idx="1">
                  <c:v>0.10030712409127575</c:v>
                </c:pt>
                <c:pt idx="2">
                  <c:v>0.19948477421974301</c:v>
                </c:pt>
              </c:numCache>
            </c:numRef>
          </c:yVal>
          <c:smooth val="1"/>
          <c:extLst>
            <c:ext xmlns:c15="http://schemas.microsoft.com/office/drawing/2012/chart" uri="{02D57815-91ED-43cb-92C2-25804820EDAC}">
              <c15:datalabelsRange>
                <c15:f>RawDataTSat!$W$20:$W$22</c15:f>
                <c15:dlblRangeCache>
                  <c:ptCount val="3"/>
                  <c:pt idx="0">
                    <c:v>454.7K</c:v>
                  </c:pt>
                  <c:pt idx="1">
                    <c:v>454.7K</c:v>
                  </c:pt>
                  <c:pt idx="2">
                    <c:v>454.7K</c:v>
                  </c:pt>
                </c15:dlblRangeCache>
              </c15:datalabelsRange>
            </c:ext>
            <c:ext xmlns:c16="http://schemas.microsoft.com/office/drawing/2014/chart" uri="{C3380CC4-5D6E-409C-BE32-E72D297353CC}">
              <c16:uniqueId val="{0000000D-E4B9-4237-A486-2B3C61A893E8}"/>
            </c:ext>
          </c:extLst>
        </c:ser>
        <c:ser>
          <c:idx val="8"/>
          <c:order val="8"/>
          <c:tx>
            <c:strRef>
              <c:f>RawDataTSat!$V$11</c:f>
              <c:strCache>
                <c:ptCount val="1"/>
                <c:pt idx="0">
                  <c:v>IdealGas AM</c:v>
                </c:pt>
              </c:strCache>
            </c:strRef>
          </c:tx>
          <c:spPr>
            <a:ln w="19050" cap="rnd">
              <a:solidFill>
                <a:schemeClr val="accent6"/>
              </a:solidFill>
              <a:prstDash val="sysDash"/>
              <a:round/>
            </a:ln>
            <a:effectLst/>
          </c:spPr>
          <c:marker>
            <c:symbol val="none"/>
          </c:marker>
          <c:dLbls>
            <c:dLbl>
              <c:idx val="0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E-E4B9-4237-A486-2B3C61A893E8}"/>
                </c:ext>
              </c:extLst>
            </c:dLbl>
            <c:dLbl>
              <c:idx val="1"/>
              <c:layout>
                <c:manualLayout>
                  <c:x val="2.315736908614742E-2"/>
                  <c:y val="-5.7835739282589761E-2"/>
                </c:manualLayout>
              </c:layout>
              <c:tx>
                <c:rich>
                  <a:bodyPr/>
                  <a:lstStyle/>
                  <a:p>
                    <a:fld id="{E830E7B1-C526-4622-974A-4DE50D422109}" type="CELLRANGE">
                      <a:rPr lang="en-US"/>
                      <a:pPr/>
                      <a:t>[CELLRANGE]</a:t>
                    </a:fld>
                    <a:endParaRPr lang="en-GB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F-E4B9-4237-A486-2B3C61A893E8}"/>
                </c:ext>
              </c:extLst>
            </c:dLbl>
            <c:dLbl>
              <c:idx val="2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0-E4B9-4237-A486-2B3C61A893E8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t"/>
            <c:showLegendKey val="0"/>
            <c:showVal val="0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DataLabelsRange val="1"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xVal>
            <c:numRef>
              <c:f>(RawDataTSat!$V$13,RawDataTSat!$V$13,RawDataTSat!$V$13)</c:f>
              <c:numCache>
                <c:formatCode>0.0</c:formatCode>
                <c:ptCount val="3"/>
                <c:pt idx="0">
                  <c:v>456.90954773869299</c:v>
                </c:pt>
                <c:pt idx="1">
                  <c:v>456.90954773869299</c:v>
                </c:pt>
                <c:pt idx="2">
                  <c:v>456.90954773869299</c:v>
                </c:pt>
              </c:numCache>
            </c:numRef>
          </c:xVal>
          <c:yVal>
            <c:numRef>
              <c:f>RawDataTSat!$V$16:$V$18</c:f>
              <c:numCache>
                <c:formatCode>General</c:formatCode>
                <c:ptCount val="3"/>
                <c:pt idx="0">
                  <c:v>1.13257814408748E-3</c:v>
                </c:pt>
                <c:pt idx="1">
                  <c:v>0.10601496735978824</c:v>
                </c:pt>
                <c:pt idx="2">
                  <c:v>0.210897356575489</c:v>
                </c:pt>
              </c:numCache>
            </c:numRef>
          </c:yVal>
          <c:smooth val="1"/>
          <c:extLst>
            <c:ext xmlns:c15="http://schemas.microsoft.com/office/drawing/2012/chart" uri="{02D57815-91ED-43cb-92C2-25804820EDAC}">
              <c15:datalabelsRange>
                <c15:f>RawDataTSat!$V$20:$V$22</c15:f>
                <c15:dlblRangeCache>
                  <c:ptCount val="3"/>
                  <c:pt idx="0">
                    <c:v>456.9K</c:v>
                  </c:pt>
                  <c:pt idx="1">
                    <c:v>456.9K</c:v>
                  </c:pt>
                  <c:pt idx="2">
                    <c:v>456.9K</c:v>
                  </c:pt>
                </c15:dlblRangeCache>
              </c15:datalabelsRange>
            </c:ext>
            <c:ext xmlns:c16="http://schemas.microsoft.com/office/drawing/2014/chart" uri="{C3380CC4-5D6E-409C-BE32-E72D297353CC}">
              <c16:uniqueId val="{00000011-E4B9-4237-A486-2B3C61A893E8}"/>
            </c:ext>
          </c:extLst>
        </c:ser>
        <c:dLbls>
          <c:dLblPos val="t"/>
          <c:showLegendKey val="0"/>
          <c:showVal val="1"/>
          <c:showCatName val="0"/>
          <c:showSerName val="0"/>
          <c:showPercent val="0"/>
          <c:showBubbleSize val="0"/>
        </c:dLbls>
        <c:axId val="7770191"/>
        <c:axId val="421284960"/>
      </c:scatterChart>
      <c:valAx>
        <c:axId val="7770191"/>
        <c:scaling>
          <c:orientation val="minMax"/>
          <c:max val="465"/>
          <c:min val="445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DE"/>
                  <a:t>Temperature, K</a:t>
                </a:r>
                <a:endParaRPr lang="en-GB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21284960"/>
        <c:crosses val="autoZero"/>
        <c:crossBetween val="midCat"/>
      </c:valAx>
      <c:valAx>
        <c:axId val="42128496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Specific Volume, m3/kg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770191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legendEntry>
        <c:idx val="3"/>
        <c:delete val="1"/>
      </c:legendEntry>
      <c:legendEntry>
        <c:idx val="4"/>
        <c:delete val="1"/>
      </c:legendEntry>
      <c:legendEntry>
        <c:idx val="5"/>
        <c:delete val="1"/>
      </c:legendEntry>
      <c:legendEntry>
        <c:idx val="6"/>
        <c:delete val="1"/>
      </c:legendEntry>
      <c:legendEntry>
        <c:idx val="7"/>
        <c:delete val="1"/>
      </c:legendEntry>
      <c:legendEntry>
        <c:idx val="8"/>
        <c:delete val="1"/>
      </c:legendEntry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smoothMarker"/>
        <c:varyColors val="0"/>
        <c:ser>
          <c:idx val="4"/>
          <c:order val="0"/>
          <c:tx>
            <c:v>Absolute Diff</c:v>
          </c:tx>
          <c:spPr>
            <a:ln w="19050" cap="rnd">
              <a:solidFill>
                <a:schemeClr val="tx1"/>
              </a:solidFill>
              <a:round/>
            </a:ln>
            <a:effectLst/>
          </c:spPr>
          <c:marker>
            <c:symbol val="none"/>
          </c:marker>
          <c:xVal>
            <c:numLit>
              <c:formatCode>General</c:formatCode>
              <c:ptCount val="1"/>
              <c:pt idx="0">
                <c:v>0.1</c:v>
              </c:pt>
            </c:numLit>
          </c:xVal>
          <c:yVal>
            <c:numLit>
              <c:formatCode>General</c:formatCode>
              <c:ptCount val="1"/>
              <c:pt idx="0">
                <c:v>1</c:v>
              </c:pt>
            </c:numLit>
          </c:yVal>
          <c:smooth val="1"/>
          <c:extLst>
            <c:ext xmlns:c16="http://schemas.microsoft.com/office/drawing/2014/chart" uri="{C3380CC4-5D6E-409C-BE32-E72D297353CC}">
              <c16:uniqueId val="{00000000-4D30-4D85-A3B5-681A794BBA9C}"/>
            </c:ext>
          </c:extLst>
        </c:ser>
        <c:ser>
          <c:idx val="5"/>
          <c:order val="1"/>
          <c:tx>
            <c:v>Percentage Diff</c:v>
          </c:tx>
          <c:spPr>
            <a:ln w="19050" cap="rnd">
              <a:solidFill>
                <a:schemeClr val="tx1"/>
              </a:solidFill>
              <a:prstDash val="sysDash"/>
              <a:round/>
            </a:ln>
            <a:effectLst/>
          </c:spPr>
          <c:marker>
            <c:symbol val="none"/>
          </c:marker>
          <c:xVal>
            <c:numLit>
              <c:formatCode>General</c:formatCode>
              <c:ptCount val="1"/>
              <c:pt idx="0">
                <c:v>0.1</c:v>
              </c:pt>
            </c:numLit>
          </c:xVal>
          <c:yVal>
            <c:numLit>
              <c:formatCode>General</c:formatCode>
              <c:ptCount val="1"/>
              <c:pt idx="0">
                <c:v>1</c:v>
              </c:pt>
            </c:numLit>
          </c:yVal>
          <c:smooth val="1"/>
          <c:extLst>
            <c:ext xmlns:c16="http://schemas.microsoft.com/office/drawing/2014/chart" uri="{C3380CC4-5D6E-409C-BE32-E72D297353CC}">
              <c16:uniqueId val="{00000001-4D30-4D85-A3B5-681A794BBA9C}"/>
            </c:ext>
          </c:extLst>
        </c:ser>
        <c:ser>
          <c:idx val="0"/>
          <c:order val="2"/>
          <c:tx>
            <c:v>SRK AM</c:v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triang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RawDataSetTSatProfile!$J$9:$J$15</c:f>
              <c:numCache>
                <c:formatCode>0.00</c:formatCode>
                <c:ptCount val="7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8</c:v>
                </c:pt>
                <c:pt idx="4">
                  <c:v>16</c:v>
                </c:pt>
                <c:pt idx="5">
                  <c:v>32</c:v>
                </c:pt>
                <c:pt idx="6">
                  <c:v>64</c:v>
                </c:pt>
              </c:numCache>
            </c:numRef>
          </c:xVal>
          <c:yVal>
            <c:numRef>
              <c:f>RawDataSetTSatProfile!$K$9:$K$15</c:f>
              <c:numCache>
                <c:formatCode>General</c:formatCode>
                <c:ptCount val="7"/>
                <c:pt idx="0">
                  <c:v>2.6000000000000227</c:v>
                </c:pt>
                <c:pt idx="1">
                  <c:v>1.9000000000010004</c:v>
                </c:pt>
                <c:pt idx="2">
                  <c:v>1.2999999999999545</c:v>
                </c:pt>
                <c:pt idx="3">
                  <c:v>1.6000000000009891</c:v>
                </c:pt>
                <c:pt idx="4">
                  <c:v>2.1000000000000227</c:v>
                </c:pt>
                <c:pt idx="5">
                  <c:v>2.7000000000010118</c:v>
                </c:pt>
                <c:pt idx="6">
                  <c:v>3.7000000007599283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4D30-4D85-A3B5-681A794BBA9C}"/>
            </c:ext>
          </c:extLst>
        </c:ser>
        <c:ser>
          <c:idx val="1"/>
          <c:order val="3"/>
          <c:tx>
            <c:v>Ideal Gas AM</c:v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squar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RawDataSetTSatProfile!$J$9:$J$15</c:f>
              <c:numCache>
                <c:formatCode>0.00</c:formatCode>
                <c:ptCount val="7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8</c:v>
                </c:pt>
                <c:pt idx="4">
                  <c:v>16</c:v>
                </c:pt>
                <c:pt idx="5">
                  <c:v>32</c:v>
                </c:pt>
                <c:pt idx="6">
                  <c:v>64</c:v>
                </c:pt>
              </c:numCache>
            </c:numRef>
          </c:xVal>
          <c:yVal>
            <c:numRef>
              <c:f>RawDataSetTSatProfile!$L$9:$L$15</c:f>
              <c:numCache>
                <c:formatCode>General</c:formatCode>
                <c:ptCount val="7"/>
                <c:pt idx="0">
                  <c:v>1.1000000000000227</c:v>
                </c:pt>
                <c:pt idx="1">
                  <c:v>1.5000000000009663</c:v>
                </c:pt>
                <c:pt idx="2">
                  <c:v>2.1999999999999886</c:v>
                </c:pt>
                <c:pt idx="3">
                  <c:v>3.4000000000010004</c:v>
                </c:pt>
                <c:pt idx="4">
                  <c:v>5.6000000000009891</c:v>
                </c:pt>
                <c:pt idx="5">
                  <c:v>9.9000000000019668</c:v>
                </c:pt>
                <c:pt idx="6">
                  <c:v>18.400000000759974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4D30-4D85-A3B5-681A794BBA9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63087776"/>
        <c:axId val="1290509552"/>
      </c:scatterChart>
      <c:scatterChart>
        <c:scatterStyle val="smoothMarker"/>
        <c:varyColors val="0"/>
        <c:ser>
          <c:idx val="2"/>
          <c:order val="4"/>
          <c:spPr>
            <a:ln w="19050" cap="rnd">
              <a:solidFill>
                <a:schemeClr val="accent3"/>
              </a:solidFill>
              <a:prstDash val="sysDash"/>
              <a:round/>
            </a:ln>
            <a:effectLst/>
          </c:spPr>
          <c:marker>
            <c:symbol val="triang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RawDataSetTSatProfile!$J$9:$J$15</c:f>
              <c:numCache>
                <c:formatCode>0.00</c:formatCode>
                <c:ptCount val="7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8</c:v>
                </c:pt>
                <c:pt idx="4">
                  <c:v>16</c:v>
                </c:pt>
                <c:pt idx="5">
                  <c:v>32</c:v>
                </c:pt>
                <c:pt idx="6">
                  <c:v>64</c:v>
                </c:pt>
              </c:numCache>
            </c:numRef>
          </c:xVal>
          <c:yVal>
            <c:numRef>
              <c:f>RawDataSetTSatProfile!$M$9:$M$15</c:f>
              <c:numCache>
                <c:formatCode>0.00%</c:formatCode>
                <c:ptCount val="7"/>
                <c:pt idx="0">
                  <c:v>6.9750734956588638E-3</c:v>
                </c:pt>
                <c:pt idx="1">
                  <c:v>4.8301798832379294E-3</c:v>
                </c:pt>
                <c:pt idx="2">
                  <c:v>3.1193135569578165E-3</c:v>
                </c:pt>
                <c:pt idx="3">
                  <c:v>3.6072068437568699E-3</c:v>
                </c:pt>
                <c:pt idx="4">
                  <c:v>4.4255203404592897E-3</c:v>
                </c:pt>
                <c:pt idx="5">
                  <c:v>5.2877982739662956E-3</c:v>
                </c:pt>
                <c:pt idx="6">
                  <c:v>6.6910377067049024E-3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4-4D30-4D85-A3B5-681A794BBA9C}"/>
            </c:ext>
          </c:extLst>
        </c:ser>
        <c:ser>
          <c:idx val="3"/>
          <c:order val="5"/>
          <c:spPr>
            <a:ln w="19050" cap="rnd">
              <a:solidFill>
                <a:schemeClr val="accent2"/>
              </a:solidFill>
              <a:prstDash val="sysDash"/>
              <a:round/>
            </a:ln>
            <a:effectLst/>
          </c:spPr>
          <c:marker>
            <c:symbol val="squar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RawDataSetTSatProfile!$J$9:$J$15</c:f>
              <c:numCache>
                <c:formatCode>0.00</c:formatCode>
                <c:ptCount val="7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8</c:v>
                </c:pt>
                <c:pt idx="4">
                  <c:v>16</c:v>
                </c:pt>
                <c:pt idx="5">
                  <c:v>32</c:v>
                </c:pt>
                <c:pt idx="6">
                  <c:v>64</c:v>
                </c:pt>
              </c:numCache>
            </c:numRef>
          </c:xVal>
          <c:yVal>
            <c:numRef>
              <c:f>RawDataSetTSatProfile!$N$9:$N$15</c:f>
              <c:numCache>
                <c:formatCode>0.00%</c:formatCode>
                <c:ptCount val="7"/>
                <c:pt idx="0">
                  <c:v>2.9509926327787855E-3</c:v>
                </c:pt>
                <c:pt idx="1">
                  <c:v>3.8132999078198671E-3</c:v>
                </c:pt>
                <c:pt idx="2">
                  <c:v>5.2788383271595391E-3</c:v>
                </c:pt>
                <c:pt idx="3">
                  <c:v>7.6653145429808663E-3</c:v>
                </c:pt>
                <c:pt idx="4">
                  <c:v>1.1801387574560061E-2</c:v>
                </c:pt>
                <c:pt idx="5">
                  <c:v>1.9388593671206336E-2</c:v>
                </c:pt>
                <c:pt idx="6">
                  <c:v>3.3274349671126781E-2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5-4D30-4D85-A3B5-681A794BBA9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290508064"/>
        <c:axId val="418009104"/>
      </c:scatterChart>
      <c:valAx>
        <c:axId val="2063087776"/>
        <c:scaling>
          <c:logBase val="4"/>
          <c:orientation val="minMax"/>
          <c:min val="1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DE"/>
                  <a:t>Pressure,</a:t>
                </a:r>
                <a:r>
                  <a:rPr lang="en-DE" baseline="0"/>
                  <a:t> bar</a:t>
                </a:r>
                <a:endParaRPr lang="en-GB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90509552"/>
        <c:crosses val="autoZero"/>
        <c:crossBetween val="midCat"/>
      </c:valAx>
      <c:valAx>
        <c:axId val="129050955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DE"/>
                  <a:t>Saturation Temperature Deviation, K</a:t>
                </a:r>
                <a:endParaRPr lang="en-GB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63087776"/>
        <c:crosses val="autoZero"/>
        <c:crossBetween val="midCat"/>
      </c:valAx>
      <c:valAx>
        <c:axId val="418009104"/>
        <c:scaling>
          <c:orientation val="minMax"/>
          <c:max val="5.000000000000001E-2"/>
        </c:scaling>
        <c:delete val="0"/>
        <c:axPos val="r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DE"/>
                  <a:t>%Saturation</a:t>
                </a:r>
                <a:r>
                  <a:rPr lang="en-DE" baseline="0"/>
                  <a:t> Temperature Deviation, %</a:t>
                </a:r>
                <a:endParaRPr lang="en-GB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%" sourceLinked="0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90508064"/>
        <c:crosses val="max"/>
        <c:crossBetween val="midCat"/>
      </c:valAx>
      <c:valAx>
        <c:axId val="1290508064"/>
        <c:scaling>
          <c:logBase val="4"/>
          <c:orientation val="minMax"/>
        </c:scaling>
        <c:delete val="1"/>
        <c:axPos val="b"/>
        <c:numFmt formatCode="0.00" sourceLinked="1"/>
        <c:majorTickMark val="out"/>
        <c:minorTickMark val="none"/>
        <c:tickLblPos val="nextTo"/>
        <c:crossAx val="41800910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legendEntry>
        <c:idx val="4"/>
        <c:delete val="1"/>
      </c:legendEntry>
      <c:legendEntry>
        <c:idx val="5"/>
        <c:delete val="1"/>
      </c:legendEntry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smoothMarker"/>
        <c:varyColors val="0"/>
        <c:ser>
          <c:idx val="2"/>
          <c:order val="0"/>
          <c:tx>
            <c:v>MITSW</c:v>
          </c:tx>
          <c:spPr>
            <a:ln>
              <a:noFill/>
            </a:ln>
          </c:spPr>
          <c:marker>
            <c:symbol val="circle"/>
            <c:size val="5"/>
            <c:spPr>
              <a:solidFill>
                <a:schemeClr val="accent2"/>
              </a:solidFill>
              <a:ln>
                <a:solidFill>
                  <a:schemeClr val="accent2"/>
                </a:solidFill>
              </a:ln>
            </c:spPr>
          </c:marker>
          <c:xVal>
            <c:numRef>
              <c:f>RawData_Seawater!$F$26:$F$30</c:f>
              <c:numCache>
                <c:formatCode>General</c:formatCode>
                <c:ptCount val="5"/>
                <c:pt idx="0">
                  <c:v>298</c:v>
                </c:pt>
                <c:pt idx="1">
                  <c:v>316</c:v>
                </c:pt>
                <c:pt idx="2">
                  <c:v>334</c:v>
                </c:pt>
                <c:pt idx="3">
                  <c:v>352</c:v>
                </c:pt>
                <c:pt idx="4">
                  <c:v>370</c:v>
                </c:pt>
              </c:numCache>
            </c:numRef>
          </c:xVal>
          <c:yVal>
            <c:numRef>
              <c:f>RawData_Seawater!$G$26:$G$30</c:f>
              <c:numCache>
                <c:formatCode>General</c:formatCode>
                <c:ptCount val="5"/>
                <c:pt idx="0">
                  <c:v>1.0731097000305299</c:v>
                </c:pt>
                <c:pt idx="1">
                  <c:v>1.06559879934607</c:v>
                </c:pt>
                <c:pt idx="2">
                  <c:v>1.05642161428395</c:v>
                </c:pt>
                <c:pt idx="3">
                  <c:v>1.0458723503833001</c:v>
                </c:pt>
                <c:pt idx="4">
                  <c:v>1.0342452131832298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96C1-47C7-99E6-D8240593A74A}"/>
            </c:ext>
          </c:extLst>
        </c:ser>
        <c:ser>
          <c:idx val="3"/>
          <c:order val="1"/>
          <c:tx>
            <c:v>MITSW_GeoProp</c:v>
          </c:tx>
          <c:spPr>
            <a:ln w="12700">
              <a:solidFill>
                <a:schemeClr val="accent2"/>
              </a:solidFill>
            </a:ln>
          </c:spPr>
          <c:marker>
            <c:symbol val="none"/>
          </c:marker>
          <c:xVal>
            <c:numRef>
              <c:f>RawData_Seawater!$L$26:$L$30</c:f>
              <c:numCache>
                <c:formatCode>General</c:formatCode>
                <c:ptCount val="5"/>
                <c:pt idx="0">
                  <c:v>298</c:v>
                </c:pt>
                <c:pt idx="1">
                  <c:v>316</c:v>
                </c:pt>
                <c:pt idx="2">
                  <c:v>334</c:v>
                </c:pt>
                <c:pt idx="3">
                  <c:v>352</c:v>
                </c:pt>
                <c:pt idx="4">
                  <c:v>370</c:v>
                </c:pt>
              </c:numCache>
            </c:numRef>
          </c:xVal>
          <c:yVal>
            <c:numRef>
              <c:f>RawData_Seawater!$M$26:$M$30</c:f>
              <c:numCache>
                <c:formatCode>General</c:formatCode>
                <c:ptCount val="5"/>
                <c:pt idx="0">
                  <c:v>1.0717970675063</c:v>
                </c:pt>
                <c:pt idx="1">
                  <c:v>1.0639803087342099</c:v>
                </c:pt>
                <c:pt idx="2">
                  <c:v>1.05478552357265</c:v>
                </c:pt>
                <c:pt idx="3">
                  <c:v>1.0443263716647</c:v>
                </c:pt>
                <c:pt idx="4">
                  <c:v>1.032725496529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96C1-47C7-99E6-D8240593A74A}"/>
            </c:ext>
          </c:extLst>
        </c:ser>
        <c:ser>
          <c:idx val="4"/>
          <c:order val="2"/>
          <c:tx>
            <c:v>MITSW_ASPEN</c:v>
          </c:tx>
          <c:spPr>
            <a:ln w="12700">
              <a:solidFill>
                <a:schemeClr val="accent2"/>
              </a:solidFill>
              <a:prstDash val="sysDash"/>
            </a:ln>
          </c:spPr>
          <c:marker>
            <c:symbol val="none"/>
          </c:marker>
          <c:xVal>
            <c:numRef>
              <c:f>RawData_Seawater!$X$26:$X$40</c:f>
              <c:numCache>
                <c:formatCode>General</c:formatCode>
                <c:ptCount val="15"/>
                <c:pt idx="0">
                  <c:v>298.14999999999998</c:v>
                </c:pt>
                <c:pt idx="1">
                  <c:v>303.14999999999998</c:v>
                </c:pt>
                <c:pt idx="2">
                  <c:v>308.14999999999998</c:v>
                </c:pt>
                <c:pt idx="3">
                  <c:v>313.14999999999998</c:v>
                </c:pt>
                <c:pt idx="4">
                  <c:v>318.14999999999998</c:v>
                </c:pt>
                <c:pt idx="5">
                  <c:v>323.14999999999998</c:v>
                </c:pt>
                <c:pt idx="6">
                  <c:v>328.15</c:v>
                </c:pt>
                <c:pt idx="7">
                  <c:v>333.15</c:v>
                </c:pt>
                <c:pt idx="8">
                  <c:v>338.15</c:v>
                </c:pt>
                <c:pt idx="9">
                  <c:v>343.15</c:v>
                </c:pt>
                <c:pt idx="10">
                  <c:v>348.15</c:v>
                </c:pt>
                <c:pt idx="11">
                  <c:v>353.15</c:v>
                </c:pt>
                <c:pt idx="12">
                  <c:v>358.15</c:v>
                </c:pt>
                <c:pt idx="13">
                  <c:v>363.15</c:v>
                </c:pt>
                <c:pt idx="14">
                  <c:v>373.15</c:v>
                </c:pt>
              </c:numCache>
            </c:numRef>
          </c:xVal>
          <c:yVal>
            <c:numRef>
              <c:f>RawData_Seawater!$Y$26:$Y$40</c:f>
              <c:numCache>
                <c:formatCode>General</c:formatCode>
                <c:ptCount val="15"/>
                <c:pt idx="0">
                  <c:v>1.0626696600000001</c:v>
                </c:pt>
                <c:pt idx="1">
                  <c:v>1.0611698200000002</c:v>
                </c:pt>
                <c:pt idx="2">
                  <c:v>1.0594335699999999</c:v>
                </c:pt>
                <c:pt idx="3">
                  <c:v>1.0574801399999998</c:v>
                </c:pt>
                <c:pt idx="4">
                  <c:v>1.0553251299999999</c:v>
                </c:pt>
                <c:pt idx="5">
                  <c:v>1.05298147</c:v>
                </c:pt>
                <c:pt idx="6">
                  <c:v>1.05046025</c:v>
                </c:pt>
                <c:pt idx="7">
                  <c:v>1.04777111</c:v>
                </c:pt>
                <c:pt idx="8">
                  <c:v>1.04492268</c:v>
                </c:pt>
                <c:pt idx="9">
                  <c:v>1.0419226100000001</c:v>
                </c:pt>
                <c:pt idx="10">
                  <c:v>1.0387777599999999</c:v>
                </c:pt>
                <c:pt idx="11">
                  <c:v>1.03549417</c:v>
                </c:pt>
                <c:pt idx="12">
                  <c:v>1.0320771</c:v>
                </c:pt>
                <c:pt idx="13">
                  <c:v>1.02853108</c:v>
                </c:pt>
                <c:pt idx="14">
                  <c:v>1.021066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96C1-47C7-99E6-D8240593A74A}"/>
            </c:ext>
          </c:extLst>
        </c:ser>
        <c:ser>
          <c:idx val="5"/>
          <c:order val="3"/>
          <c:tx>
            <c:v>LiBr</c:v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>
                <a:solidFill>
                  <a:schemeClr val="accent1"/>
                </a:solidFill>
              </a:ln>
            </c:spPr>
          </c:marker>
          <c:xVal>
            <c:numRef>
              <c:f>RawData_LiBr!$F$26:$F$30</c:f>
              <c:numCache>
                <c:formatCode>General</c:formatCode>
                <c:ptCount val="5"/>
                <c:pt idx="0">
                  <c:v>298</c:v>
                </c:pt>
                <c:pt idx="1">
                  <c:v>316</c:v>
                </c:pt>
                <c:pt idx="2">
                  <c:v>334</c:v>
                </c:pt>
                <c:pt idx="3">
                  <c:v>352</c:v>
                </c:pt>
                <c:pt idx="4">
                  <c:v>370</c:v>
                </c:pt>
              </c:numCache>
            </c:numRef>
          </c:xVal>
          <c:yVal>
            <c:numRef>
              <c:f>RawData_LiBr!$G$26:$G$30</c:f>
              <c:numCache>
                <c:formatCode>General</c:formatCode>
                <c:ptCount val="5"/>
                <c:pt idx="0">
                  <c:v>1.1593183727509599</c:v>
                </c:pt>
                <c:pt idx="1">
                  <c:v>1.15276843641963</c:v>
                </c:pt>
                <c:pt idx="2">
                  <c:v>1.1441541747260602</c:v>
                </c:pt>
                <c:pt idx="3">
                  <c:v>1.1336155172453199</c:v>
                </c:pt>
                <c:pt idx="4">
                  <c:v>1.1212923935524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96C1-47C7-99E6-D8240593A74A}"/>
            </c:ext>
          </c:extLst>
        </c:ser>
        <c:ser>
          <c:idx val="6"/>
          <c:order val="4"/>
          <c:tx>
            <c:v>LiBr_GeoProp</c:v>
          </c:tx>
          <c:spPr>
            <a:ln w="1270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RawData_LiBr!$L$26:$L$30</c:f>
              <c:numCache>
                <c:formatCode>General</c:formatCode>
                <c:ptCount val="5"/>
                <c:pt idx="0">
                  <c:v>298</c:v>
                </c:pt>
                <c:pt idx="1">
                  <c:v>316</c:v>
                </c:pt>
                <c:pt idx="2">
                  <c:v>334</c:v>
                </c:pt>
                <c:pt idx="3">
                  <c:v>352</c:v>
                </c:pt>
                <c:pt idx="4">
                  <c:v>370</c:v>
                </c:pt>
              </c:numCache>
            </c:numRef>
          </c:xVal>
          <c:yVal>
            <c:numRef>
              <c:f>RawData_LiBr!$M$26:$M$30</c:f>
              <c:numCache>
                <c:formatCode>General</c:formatCode>
                <c:ptCount val="5"/>
                <c:pt idx="0">
                  <c:v>1.1344052508780802</c:v>
                </c:pt>
                <c:pt idx="1">
                  <c:v>1.12724218502812</c:v>
                </c:pt>
                <c:pt idx="2">
                  <c:v>1.11874694356994</c:v>
                </c:pt>
                <c:pt idx="3">
                  <c:v>1.1090877173900502</c:v>
                </c:pt>
                <c:pt idx="4">
                  <c:v>1.09844065464923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4-96C1-47C7-99E6-D8240593A74A}"/>
            </c:ext>
          </c:extLst>
        </c:ser>
        <c:ser>
          <c:idx val="7"/>
          <c:order val="5"/>
          <c:tx>
            <c:v>LiBr_ASPEN</c:v>
          </c:tx>
          <c:spPr>
            <a:ln w="12700" cap="rnd">
              <a:solidFill>
                <a:schemeClr val="accent1"/>
              </a:solidFill>
              <a:prstDash val="sysDash"/>
              <a:round/>
            </a:ln>
            <a:effectLst/>
          </c:spPr>
          <c:marker>
            <c:symbol val="none"/>
          </c:marker>
          <c:xVal>
            <c:numRef>
              <c:f>RawData_LiBr!$X$26:$X$40</c:f>
              <c:numCache>
                <c:formatCode>General</c:formatCode>
                <c:ptCount val="15"/>
                <c:pt idx="0">
                  <c:v>298.14999999999998</c:v>
                </c:pt>
                <c:pt idx="1">
                  <c:v>303.14999999999998</c:v>
                </c:pt>
                <c:pt idx="2">
                  <c:v>308.14999999999998</c:v>
                </c:pt>
                <c:pt idx="3">
                  <c:v>313.14999999999998</c:v>
                </c:pt>
                <c:pt idx="4">
                  <c:v>318.14999999999998</c:v>
                </c:pt>
                <c:pt idx="5">
                  <c:v>323.14999999999998</c:v>
                </c:pt>
                <c:pt idx="6">
                  <c:v>328.15</c:v>
                </c:pt>
                <c:pt idx="7">
                  <c:v>333.15</c:v>
                </c:pt>
                <c:pt idx="8">
                  <c:v>338.15</c:v>
                </c:pt>
                <c:pt idx="9">
                  <c:v>343.15</c:v>
                </c:pt>
                <c:pt idx="10">
                  <c:v>348.15</c:v>
                </c:pt>
                <c:pt idx="11">
                  <c:v>353.15</c:v>
                </c:pt>
                <c:pt idx="12">
                  <c:v>358.15</c:v>
                </c:pt>
                <c:pt idx="13">
                  <c:v>363.15</c:v>
                </c:pt>
                <c:pt idx="14">
                  <c:v>373.15</c:v>
                </c:pt>
              </c:numCache>
            </c:numRef>
          </c:xVal>
          <c:yVal>
            <c:numRef>
              <c:f>RawData_LiBr!$Y$26:$Y$40</c:f>
              <c:numCache>
                <c:formatCode>General</c:formatCode>
                <c:ptCount val="15"/>
                <c:pt idx="0">
                  <c:v>1.1259419100000001</c:v>
                </c:pt>
                <c:pt idx="1">
                  <c:v>1.1243527600000001</c:v>
                </c:pt>
                <c:pt idx="2">
                  <c:v>1.1225131400000001</c:v>
                </c:pt>
                <c:pt idx="3">
                  <c:v>1.12044341</c:v>
                </c:pt>
                <c:pt idx="4">
                  <c:v>1.11816008</c:v>
                </c:pt>
                <c:pt idx="5">
                  <c:v>1.1156768800000001</c:v>
                </c:pt>
                <c:pt idx="6">
                  <c:v>1.1130055400000001</c:v>
                </c:pt>
                <c:pt idx="7">
                  <c:v>1.1101562899999999</c:v>
                </c:pt>
                <c:pt idx="8">
                  <c:v>1.1071382599999999</c:v>
                </c:pt>
                <c:pt idx="9">
                  <c:v>1.10395957</c:v>
                </c:pt>
                <c:pt idx="10">
                  <c:v>1.1006274699999998</c:v>
                </c:pt>
                <c:pt idx="11">
                  <c:v>1.0971483700000002</c:v>
                </c:pt>
                <c:pt idx="12">
                  <c:v>1.0935278399999999</c:v>
                </c:pt>
                <c:pt idx="13">
                  <c:v>1.0897707000000001</c:v>
                </c:pt>
                <c:pt idx="14">
                  <c:v>1.0818620000000001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5-96C1-47C7-99E6-D8240593A74A}"/>
            </c:ext>
          </c:extLst>
        </c:ser>
        <c:ser>
          <c:idx val="8"/>
          <c:order val="6"/>
          <c:tx>
            <c:v>No129</c:v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>
                <a:solidFill>
                  <a:schemeClr val="accent6"/>
                </a:solidFill>
              </a:ln>
            </c:spPr>
          </c:marker>
          <c:xVal>
            <c:numRef>
              <c:f>RawData_SampleNo129!$D$15:$D$21</c:f>
              <c:numCache>
                <c:formatCode>General</c:formatCode>
                <c:ptCount val="7"/>
                <c:pt idx="0">
                  <c:v>277.14999999999998</c:v>
                </c:pt>
                <c:pt idx="1">
                  <c:v>283.14999999999998</c:v>
                </c:pt>
                <c:pt idx="2">
                  <c:v>293.14999999999998</c:v>
                </c:pt>
                <c:pt idx="3">
                  <c:v>303.14999999999998</c:v>
                </c:pt>
                <c:pt idx="4">
                  <c:v>313.14999999999998</c:v>
                </c:pt>
                <c:pt idx="5">
                  <c:v>323.14999999999998</c:v>
                </c:pt>
                <c:pt idx="6">
                  <c:v>333</c:v>
                </c:pt>
              </c:numCache>
            </c:numRef>
          </c:xVal>
          <c:yVal>
            <c:numRef>
              <c:f>RawData_SampleNo129!$E$15:$E$21</c:f>
              <c:numCache>
                <c:formatCode>General</c:formatCode>
                <c:ptCount val="7"/>
                <c:pt idx="0">
                  <c:v>1.00204</c:v>
                </c:pt>
                <c:pt idx="1">
                  <c:v>1.00169</c:v>
                </c:pt>
                <c:pt idx="2">
                  <c:v>1.00017</c:v>
                </c:pt>
                <c:pt idx="3">
                  <c:v>0.99754999999999994</c:v>
                </c:pt>
                <c:pt idx="4">
                  <c:v>0.99404999999999999</c:v>
                </c:pt>
                <c:pt idx="5">
                  <c:v>0.98960000000000004</c:v>
                </c:pt>
                <c:pt idx="6">
                  <c:v>0.98399999999999999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6-96C1-47C7-99E6-D8240593A74A}"/>
            </c:ext>
          </c:extLst>
        </c:ser>
        <c:ser>
          <c:idx val="9"/>
          <c:order val="7"/>
          <c:tx>
            <c:v>No129_GeoProp</c:v>
          </c:tx>
          <c:spPr>
            <a:ln w="12700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xVal>
            <c:numRef>
              <c:f>RawData_SampleNo129!$K$15:$K$27</c:f>
              <c:numCache>
                <c:formatCode>General</c:formatCode>
                <c:ptCount val="13"/>
                <c:pt idx="0">
                  <c:v>273.2</c:v>
                </c:pt>
                <c:pt idx="1">
                  <c:v>278.19583333333298</c:v>
                </c:pt>
                <c:pt idx="2">
                  <c:v>283.19166666666598</c:v>
                </c:pt>
                <c:pt idx="3">
                  <c:v>288.1875</c:v>
                </c:pt>
                <c:pt idx="4">
                  <c:v>293.183333333333</c:v>
                </c:pt>
                <c:pt idx="5">
                  <c:v>298.17916666666599</c:v>
                </c:pt>
                <c:pt idx="6">
                  <c:v>303.17499999999899</c:v>
                </c:pt>
                <c:pt idx="7">
                  <c:v>308.17083333333301</c:v>
                </c:pt>
                <c:pt idx="8">
                  <c:v>313.166666666666</c:v>
                </c:pt>
                <c:pt idx="9">
                  <c:v>318.162499999999</c:v>
                </c:pt>
                <c:pt idx="10">
                  <c:v>323.15833333333302</c:v>
                </c:pt>
                <c:pt idx="11">
                  <c:v>328.15416666666601</c:v>
                </c:pt>
                <c:pt idx="12">
                  <c:v>333</c:v>
                </c:pt>
              </c:numCache>
            </c:numRef>
          </c:xVal>
          <c:yVal>
            <c:numRef>
              <c:f>RawData_SampleNo129!$L$15:$L$27</c:f>
              <c:numCache>
                <c:formatCode>General</c:formatCode>
                <c:ptCount val="13"/>
                <c:pt idx="0">
                  <c:v>1.0006468639117199</c:v>
                </c:pt>
                <c:pt idx="1">
                  <c:v>1.00074012971223</c:v>
                </c:pt>
                <c:pt idx="2">
                  <c:v>1.0004522667985001</c:v>
                </c:pt>
                <c:pt idx="3">
                  <c:v>0.99983378114868304</c:v>
                </c:pt>
                <c:pt idx="4">
                  <c:v>0.99892367654946501</c:v>
                </c:pt>
                <c:pt idx="5">
                  <c:v>0.99775277083635694</c:v>
                </c:pt>
                <c:pt idx="6">
                  <c:v>0.99634587543710496</c:v>
                </c:pt>
                <c:pt idx="7">
                  <c:v>0.99472327926351001</c:v>
                </c:pt>
                <c:pt idx="8">
                  <c:v>0.99290178998539702</c:v>
                </c:pt>
                <c:pt idx="9">
                  <c:v>0.99089548365967506</c:v>
                </c:pt>
                <c:pt idx="10">
                  <c:v>0.98871625617885295</c:v>
                </c:pt>
                <c:pt idx="11">
                  <c:v>0.98637423638974597</c:v>
                </c:pt>
                <c:pt idx="12">
                  <c:v>0.98387810038900003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7-96C1-47C7-99E6-D8240593A74A}"/>
            </c:ext>
          </c:extLst>
        </c:ser>
        <c:ser>
          <c:idx val="10"/>
          <c:order val="8"/>
          <c:tx>
            <c:v>No68</c:v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>
                <a:solidFill>
                  <a:schemeClr val="accent5"/>
                </a:solidFill>
              </a:ln>
            </c:spPr>
          </c:marker>
          <c:xVal>
            <c:numRef>
              <c:f>RawData_SampleNo68!$D$15:$D$21</c:f>
              <c:numCache>
                <c:formatCode>General</c:formatCode>
                <c:ptCount val="7"/>
                <c:pt idx="0">
                  <c:v>277.14999999999998</c:v>
                </c:pt>
                <c:pt idx="1">
                  <c:v>283.14999999999998</c:v>
                </c:pt>
                <c:pt idx="2">
                  <c:v>293.14999999999998</c:v>
                </c:pt>
                <c:pt idx="3">
                  <c:v>303.14999999999998</c:v>
                </c:pt>
                <c:pt idx="4">
                  <c:v>313.14999999999998</c:v>
                </c:pt>
                <c:pt idx="5">
                  <c:v>323.14999999999998</c:v>
                </c:pt>
                <c:pt idx="6">
                  <c:v>333</c:v>
                </c:pt>
              </c:numCache>
            </c:numRef>
          </c:xVal>
          <c:yVal>
            <c:numRef>
              <c:f>RawData_SampleNo68!$E$15:$E$21</c:f>
              <c:numCache>
                <c:formatCode>General</c:formatCode>
                <c:ptCount val="7"/>
                <c:pt idx="0">
                  <c:v>1.00078</c:v>
                </c:pt>
                <c:pt idx="1">
                  <c:v>1.0005500000000001</c:v>
                </c:pt>
                <c:pt idx="2">
                  <c:v>0.99900999999999995</c:v>
                </c:pt>
                <c:pt idx="3">
                  <c:v>0.99639999999999995</c:v>
                </c:pt>
                <c:pt idx="4">
                  <c:v>0.99291999999999991</c:v>
                </c:pt>
                <c:pt idx="5">
                  <c:v>0.98870000000000002</c:v>
                </c:pt>
                <c:pt idx="6">
                  <c:v>0.98299999999999998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8-96C1-47C7-99E6-D8240593A74A}"/>
            </c:ext>
          </c:extLst>
        </c:ser>
        <c:ser>
          <c:idx val="11"/>
          <c:order val="9"/>
          <c:tx>
            <c:v>No68_GeoProp</c:v>
          </c:tx>
          <c:spPr>
            <a:ln w="12700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xVal>
            <c:numRef>
              <c:f>RawData_SampleNo68!$K$15:$K$27</c:f>
              <c:numCache>
                <c:formatCode>General</c:formatCode>
                <c:ptCount val="13"/>
                <c:pt idx="0">
                  <c:v>273.2</c:v>
                </c:pt>
                <c:pt idx="1">
                  <c:v>278.19583333333298</c:v>
                </c:pt>
                <c:pt idx="2">
                  <c:v>283.19166666666598</c:v>
                </c:pt>
                <c:pt idx="3">
                  <c:v>288.1875</c:v>
                </c:pt>
                <c:pt idx="4">
                  <c:v>293.183333333333</c:v>
                </c:pt>
                <c:pt idx="5">
                  <c:v>298.17916666666599</c:v>
                </c:pt>
                <c:pt idx="6">
                  <c:v>303.17499999999899</c:v>
                </c:pt>
                <c:pt idx="7">
                  <c:v>308.17083333333301</c:v>
                </c:pt>
                <c:pt idx="8">
                  <c:v>313.166666666666</c:v>
                </c:pt>
                <c:pt idx="9">
                  <c:v>318.162499999999</c:v>
                </c:pt>
                <c:pt idx="10">
                  <c:v>323.15833333333302</c:v>
                </c:pt>
                <c:pt idx="11">
                  <c:v>328.15416666666601</c:v>
                </c:pt>
                <c:pt idx="12">
                  <c:v>333</c:v>
                </c:pt>
              </c:numCache>
            </c:numRef>
          </c:xVal>
          <c:yVal>
            <c:numRef>
              <c:f>RawData_SampleNo68!$L$15:$L$27</c:f>
              <c:numCache>
                <c:formatCode>General</c:formatCode>
                <c:ptCount val="13"/>
                <c:pt idx="0">
                  <c:v>1.0006205730440301</c:v>
                </c:pt>
                <c:pt idx="1">
                  <c:v>1.0007166978839399</c:v>
                </c:pt>
                <c:pt idx="2">
                  <c:v>1.00043123130762</c:v>
                </c:pt>
                <c:pt idx="3">
                  <c:v>0.99981479362017001</c:v>
                </c:pt>
                <c:pt idx="4">
                  <c:v>0.99890646877949596</c:v>
                </c:pt>
                <c:pt idx="5">
                  <c:v>0.99773713257702601</c:v>
                </c:pt>
                <c:pt idx="6">
                  <c:v>0.99633163944539394</c:v>
                </c:pt>
                <c:pt idx="7">
                  <c:v>0.99471031094270401</c:v>
                </c:pt>
                <c:pt idx="8">
                  <c:v>0.99288998002750894</c:v>
                </c:pt>
                <c:pt idx="9">
                  <c:v>0.99088474270624205</c:v>
                </c:pt>
                <c:pt idx="10">
                  <c:v>0.988706510873959</c:v>
                </c:pt>
                <c:pt idx="11">
                  <c:v>0.98636542641517</c:v>
                </c:pt>
                <c:pt idx="12">
                  <c:v>0.98387017620647998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9-96C1-47C7-99E6-D8240593A74A}"/>
            </c:ext>
          </c:extLst>
        </c:ser>
        <c:ser>
          <c:idx val="0"/>
          <c:order val="10"/>
          <c:tx>
            <c:v>No27T</c:v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>
                <a:solidFill>
                  <a:schemeClr val="accent3"/>
                </a:solidFill>
              </a:ln>
            </c:spPr>
          </c:marker>
          <c:xVal>
            <c:numRef>
              <c:f>RawData_SampleNo27T!$D$15:$D$21</c:f>
              <c:numCache>
                <c:formatCode>General</c:formatCode>
                <c:ptCount val="7"/>
                <c:pt idx="0">
                  <c:v>277.14999999999998</c:v>
                </c:pt>
                <c:pt idx="1">
                  <c:v>283.14999999999998</c:v>
                </c:pt>
                <c:pt idx="2">
                  <c:v>293.14999999999998</c:v>
                </c:pt>
                <c:pt idx="3">
                  <c:v>303.14999999999998</c:v>
                </c:pt>
                <c:pt idx="4">
                  <c:v>313.14999999999998</c:v>
                </c:pt>
                <c:pt idx="5">
                  <c:v>323.14999999999998</c:v>
                </c:pt>
                <c:pt idx="6">
                  <c:v>333</c:v>
                </c:pt>
              </c:numCache>
            </c:numRef>
          </c:xVal>
          <c:yVal>
            <c:numRef>
              <c:f>RawData_SampleNo27T!$E$15:$E$21</c:f>
              <c:numCache>
                <c:formatCode>General</c:formatCode>
                <c:ptCount val="7"/>
                <c:pt idx="0">
                  <c:v>1.0164</c:v>
                </c:pt>
                <c:pt idx="1">
                  <c:v>1.0158700000000001</c:v>
                </c:pt>
                <c:pt idx="2">
                  <c:v>1.01373</c:v>
                </c:pt>
                <c:pt idx="3">
                  <c:v>1.01078</c:v>
                </c:pt>
                <c:pt idx="4">
                  <c:v>1.0070299999999999</c:v>
                </c:pt>
                <c:pt idx="5">
                  <c:v>1.00281</c:v>
                </c:pt>
                <c:pt idx="6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A-96C1-47C7-99E6-D8240593A74A}"/>
            </c:ext>
          </c:extLst>
        </c:ser>
        <c:ser>
          <c:idx val="1"/>
          <c:order val="11"/>
          <c:tx>
            <c:v>No27T_GeoProp</c:v>
          </c:tx>
          <c:spPr>
            <a:ln w="12700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xVal>
            <c:numRef>
              <c:f>RawData_SampleNo27T!$K$15:$K$27</c:f>
              <c:numCache>
                <c:formatCode>General</c:formatCode>
                <c:ptCount val="13"/>
                <c:pt idx="0">
                  <c:v>273.2</c:v>
                </c:pt>
                <c:pt idx="1">
                  <c:v>278.19583333333298</c:v>
                </c:pt>
                <c:pt idx="2">
                  <c:v>283.19166666666598</c:v>
                </c:pt>
                <c:pt idx="3">
                  <c:v>288.1875</c:v>
                </c:pt>
                <c:pt idx="4">
                  <c:v>293.183333333333</c:v>
                </c:pt>
                <c:pt idx="5">
                  <c:v>298.17916666666599</c:v>
                </c:pt>
                <c:pt idx="6">
                  <c:v>303.17499999999899</c:v>
                </c:pt>
                <c:pt idx="7">
                  <c:v>308.17083333333301</c:v>
                </c:pt>
                <c:pt idx="8">
                  <c:v>313.166666666666</c:v>
                </c:pt>
                <c:pt idx="9">
                  <c:v>318.162499999999</c:v>
                </c:pt>
                <c:pt idx="10">
                  <c:v>323.15833333333302</c:v>
                </c:pt>
                <c:pt idx="11">
                  <c:v>328.15416666666601</c:v>
                </c:pt>
                <c:pt idx="12">
                  <c:v>333</c:v>
                </c:pt>
              </c:numCache>
            </c:numRef>
          </c:xVal>
          <c:yVal>
            <c:numRef>
              <c:f>RawData_SampleNo27T!$L$15:$L$27</c:f>
              <c:numCache>
                <c:formatCode>General</c:formatCode>
                <c:ptCount val="13"/>
                <c:pt idx="0">
                  <c:v>1.0143580860644601</c:v>
                </c:pt>
                <c:pt idx="1">
                  <c:v>1.0141714375898701</c:v>
                </c:pt>
                <c:pt idx="2">
                  <c:v>1.0136571775521102</c:v>
                </c:pt>
                <c:pt idx="3">
                  <c:v>1.0128526993140201</c:v>
                </c:pt>
                <c:pt idx="4">
                  <c:v>1.0117879607698199</c:v>
                </c:pt>
                <c:pt idx="5">
                  <c:v>1.01048734340021</c:v>
                </c:pt>
                <c:pt idx="6">
                  <c:v>1.00897096122962</c:v>
                </c:pt>
                <c:pt idx="7">
                  <c:v>1.00725560209117</c:v>
                </c:pt>
                <c:pt idx="8">
                  <c:v>1.00535541846804</c:v>
                </c:pt>
                <c:pt idx="9">
                  <c:v>1.0032824438674099</c:v>
                </c:pt>
                <c:pt idx="10">
                  <c:v>1.0010469849102599</c:v>
                </c:pt>
                <c:pt idx="11">
                  <c:v>0.99865792307576495</c:v>
                </c:pt>
                <c:pt idx="12">
                  <c:v>0.99612294958567993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B-96C1-47C7-99E6-D8240593A74A}"/>
            </c:ext>
          </c:extLst>
        </c:ser>
        <c:ser>
          <c:idx val="12"/>
          <c:order val="12"/>
          <c:tx>
            <c:v>Measured</c:v>
          </c:tx>
          <c:spPr>
            <a:ln>
              <a:noFill/>
            </a:ln>
          </c:spPr>
          <c:marker>
            <c:symbol val="circle"/>
            <c:size val="5"/>
            <c:spPr>
              <a:solidFill>
                <a:schemeClr val="tx1"/>
              </a:solidFill>
              <a:ln>
                <a:solidFill>
                  <a:schemeClr val="tx1"/>
                </a:solidFill>
              </a:ln>
            </c:spPr>
          </c:marker>
          <c:xVal>
            <c:numLit>
              <c:formatCode>General</c:formatCode>
              <c:ptCount val="1"/>
              <c:pt idx="0">
                <c:v>-1</c:v>
              </c:pt>
            </c:numLit>
          </c:xVal>
          <c:yVal>
            <c:numLit>
              <c:formatCode>General</c:formatCode>
              <c:ptCount val="1"/>
              <c:pt idx="0">
                <c:v>1</c:v>
              </c:pt>
            </c:numLit>
          </c:yVal>
          <c:smooth val="1"/>
          <c:extLst>
            <c:ext xmlns:c16="http://schemas.microsoft.com/office/drawing/2014/chart" uri="{C3380CC4-5D6E-409C-BE32-E72D297353CC}">
              <c16:uniqueId val="{00000008-9DE3-4D36-A393-557266BF0F1F}"/>
            </c:ext>
          </c:extLst>
        </c:ser>
        <c:ser>
          <c:idx val="13"/>
          <c:order val="13"/>
          <c:tx>
            <c:v>GeoProp</c:v>
          </c:tx>
          <c:spPr>
            <a:ln>
              <a:solidFill>
                <a:schemeClr val="tx1"/>
              </a:solidFill>
            </a:ln>
          </c:spPr>
          <c:marker>
            <c:symbol val="none"/>
          </c:marker>
          <c:xVal>
            <c:numLit>
              <c:formatCode>General</c:formatCode>
              <c:ptCount val="1"/>
              <c:pt idx="0">
                <c:v>-1</c:v>
              </c:pt>
            </c:numLit>
          </c:xVal>
          <c:yVal>
            <c:numLit>
              <c:formatCode>General</c:formatCode>
              <c:ptCount val="1"/>
              <c:pt idx="0">
                <c:v>1</c:v>
              </c:pt>
            </c:numLit>
          </c:yVal>
          <c:smooth val="1"/>
          <c:extLst>
            <c:ext xmlns:c16="http://schemas.microsoft.com/office/drawing/2014/chart" uri="{C3380CC4-5D6E-409C-BE32-E72D297353CC}">
              <c16:uniqueId val="{00000009-9DE3-4D36-A393-557266BF0F1F}"/>
            </c:ext>
          </c:extLst>
        </c:ser>
        <c:ser>
          <c:idx val="14"/>
          <c:order val="14"/>
          <c:tx>
            <c:v>Aspen Plus V11</c:v>
          </c:tx>
          <c:spPr>
            <a:ln>
              <a:solidFill>
                <a:schemeClr val="tx1"/>
              </a:solidFill>
              <a:prstDash val="sysDash"/>
            </a:ln>
          </c:spPr>
          <c:marker>
            <c:symbol val="none"/>
          </c:marker>
          <c:xVal>
            <c:numLit>
              <c:formatCode>General</c:formatCode>
              <c:ptCount val="1"/>
              <c:pt idx="0">
                <c:v>-1</c:v>
              </c:pt>
            </c:numLit>
          </c:xVal>
          <c:yVal>
            <c:numLit>
              <c:formatCode>General</c:formatCode>
              <c:ptCount val="1"/>
              <c:pt idx="0">
                <c:v>1</c:v>
              </c:pt>
            </c:numLit>
          </c:yVal>
          <c:smooth val="1"/>
          <c:extLst>
            <c:ext xmlns:c16="http://schemas.microsoft.com/office/drawing/2014/chart" uri="{C3380CC4-5D6E-409C-BE32-E72D297353CC}">
              <c16:uniqueId val="{0000000A-9DE3-4D36-A393-557266BF0F1F}"/>
            </c:ext>
          </c:extLst>
        </c:ser>
        <c:ser>
          <c:idx val="15"/>
          <c:order val="15"/>
          <c:tx>
            <c:v>LiBr: 0.2 kgLiBr/kg</c:v>
          </c:tx>
          <c:spPr>
            <a:ln w="38100">
              <a:solidFill>
                <a:schemeClr val="accent1"/>
              </a:solidFill>
            </a:ln>
          </c:spPr>
          <c:marker>
            <c:symbol val="none"/>
          </c:marker>
          <c:xVal>
            <c:numLit>
              <c:formatCode>General</c:formatCode>
              <c:ptCount val="1"/>
              <c:pt idx="0">
                <c:v>-1</c:v>
              </c:pt>
            </c:numLit>
          </c:xVal>
          <c:yVal>
            <c:numLit>
              <c:formatCode>General</c:formatCode>
              <c:ptCount val="1"/>
              <c:pt idx="0">
                <c:v>1</c:v>
              </c:pt>
            </c:numLit>
          </c:yVal>
          <c:smooth val="1"/>
          <c:extLst>
            <c:ext xmlns:c16="http://schemas.microsoft.com/office/drawing/2014/chart" uri="{C3380CC4-5D6E-409C-BE32-E72D297353CC}">
              <c16:uniqueId val="{0000000B-9DE3-4D36-A393-557266BF0F1F}"/>
            </c:ext>
          </c:extLst>
        </c:ser>
        <c:ser>
          <c:idx val="16"/>
          <c:order val="16"/>
          <c:tx>
            <c:v>MITSW: 0.1 kgNaCl/kg</c:v>
          </c:tx>
          <c:spPr>
            <a:ln w="38100">
              <a:solidFill>
                <a:schemeClr val="accent2"/>
              </a:solidFill>
            </a:ln>
          </c:spPr>
          <c:marker>
            <c:symbol val="none"/>
          </c:marker>
          <c:xVal>
            <c:numLit>
              <c:formatCode>General</c:formatCode>
              <c:ptCount val="1"/>
              <c:pt idx="0">
                <c:v>-1</c:v>
              </c:pt>
            </c:numLit>
          </c:xVal>
          <c:yVal>
            <c:numLit>
              <c:formatCode>General</c:formatCode>
              <c:ptCount val="1"/>
              <c:pt idx="0">
                <c:v>1</c:v>
              </c:pt>
            </c:numLit>
          </c:yVal>
          <c:smooth val="1"/>
          <c:extLst>
            <c:ext xmlns:c16="http://schemas.microsoft.com/office/drawing/2014/chart" uri="{C3380CC4-5D6E-409C-BE32-E72D297353CC}">
              <c16:uniqueId val="{0000000C-9DE3-4D36-A393-557266BF0F1F}"/>
            </c:ext>
          </c:extLst>
        </c:ser>
        <c:ser>
          <c:idx val="17"/>
          <c:order val="17"/>
          <c:tx>
            <c:v>No.27T: 16g/kg</c:v>
          </c:tx>
          <c:spPr>
            <a:ln w="38100"/>
          </c:spPr>
          <c:marker>
            <c:symbol val="none"/>
          </c:marker>
          <c:xVal>
            <c:numLit>
              <c:formatCode>General</c:formatCode>
              <c:ptCount val="1"/>
              <c:pt idx="0">
                <c:v>-1</c:v>
              </c:pt>
            </c:numLit>
          </c:xVal>
          <c:yVal>
            <c:numLit>
              <c:formatCode>General</c:formatCode>
              <c:ptCount val="1"/>
              <c:pt idx="0">
                <c:v>1</c:v>
              </c:pt>
            </c:numLit>
          </c:yVal>
          <c:smooth val="1"/>
          <c:extLst>
            <c:ext xmlns:c16="http://schemas.microsoft.com/office/drawing/2014/chart" uri="{C3380CC4-5D6E-409C-BE32-E72D297353CC}">
              <c16:uniqueId val="{0000000D-9DE3-4D36-A393-557266BF0F1F}"/>
            </c:ext>
          </c:extLst>
        </c:ser>
        <c:ser>
          <c:idx val="18"/>
          <c:order val="18"/>
          <c:tx>
            <c:v>No.68: 2g/kg</c:v>
          </c:tx>
          <c:spPr>
            <a:ln w="38100">
              <a:solidFill>
                <a:schemeClr val="accent5"/>
              </a:solidFill>
            </a:ln>
          </c:spPr>
          <c:marker>
            <c:symbol val="none"/>
          </c:marker>
          <c:xVal>
            <c:numLit>
              <c:formatCode>General</c:formatCode>
              <c:ptCount val="1"/>
              <c:pt idx="0">
                <c:v>-1</c:v>
              </c:pt>
            </c:numLit>
          </c:xVal>
          <c:yVal>
            <c:numLit>
              <c:formatCode>General</c:formatCode>
              <c:ptCount val="1"/>
              <c:pt idx="0">
                <c:v>1</c:v>
              </c:pt>
            </c:numLit>
          </c:yVal>
          <c:smooth val="1"/>
          <c:extLst>
            <c:ext xmlns:c16="http://schemas.microsoft.com/office/drawing/2014/chart" uri="{C3380CC4-5D6E-409C-BE32-E72D297353CC}">
              <c16:uniqueId val="{0000000E-9DE3-4D36-A393-557266BF0F1F}"/>
            </c:ext>
          </c:extLst>
        </c:ser>
        <c:ser>
          <c:idx val="19"/>
          <c:order val="19"/>
          <c:tx>
            <c:v>No.129: 2g/kg</c:v>
          </c:tx>
          <c:spPr>
            <a:ln w="38100">
              <a:solidFill>
                <a:schemeClr val="accent3"/>
              </a:solidFill>
            </a:ln>
          </c:spPr>
          <c:marker>
            <c:symbol val="none"/>
          </c:marker>
          <c:xVal>
            <c:numLit>
              <c:formatCode>General</c:formatCode>
              <c:ptCount val="1"/>
              <c:pt idx="0">
                <c:v>-1</c:v>
              </c:pt>
            </c:numLit>
          </c:xVal>
          <c:yVal>
            <c:numLit>
              <c:formatCode>General</c:formatCode>
              <c:ptCount val="1"/>
              <c:pt idx="0">
                <c:v>1</c:v>
              </c:pt>
            </c:numLit>
          </c:yVal>
          <c:smooth val="1"/>
          <c:extLst>
            <c:ext xmlns:c16="http://schemas.microsoft.com/office/drawing/2014/chart" uri="{C3380CC4-5D6E-409C-BE32-E72D297353CC}">
              <c16:uniqueId val="{0000000F-9DE3-4D36-A393-557266BF0F1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144723456"/>
        <c:axId val="213349023"/>
      </c:scatterChart>
      <c:valAx>
        <c:axId val="1144723456"/>
        <c:scaling>
          <c:orientation val="minMax"/>
          <c:max val="373.15000000000003"/>
          <c:min val="273.15000000000003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3349023"/>
        <c:crosses val="autoZero"/>
        <c:crossBetween val="midCat"/>
      </c:valAx>
      <c:valAx>
        <c:axId val="213349023"/>
        <c:scaling>
          <c:orientation val="minMax"/>
          <c:min val="0.9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44723456"/>
        <c:crosses val="autoZero"/>
        <c:crossBetween val="midCat"/>
      </c:valAx>
    </c:plotArea>
    <c:legend>
      <c:legendPos val="r"/>
      <c:legendEntry>
        <c:idx val="0"/>
        <c:delete val="1"/>
      </c:legendEntry>
      <c:legendEntry>
        <c:idx val="1"/>
        <c:delete val="1"/>
      </c:legendEntry>
      <c:legendEntry>
        <c:idx val="2"/>
        <c:delete val="1"/>
      </c:legendEntry>
      <c:legendEntry>
        <c:idx val="3"/>
        <c:delete val="1"/>
      </c:legendEntry>
      <c:legendEntry>
        <c:idx val="4"/>
        <c:delete val="1"/>
      </c:legendEntry>
      <c:legendEntry>
        <c:idx val="5"/>
        <c:delete val="1"/>
      </c:legendEntry>
      <c:legendEntry>
        <c:idx val="6"/>
        <c:delete val="1"/>
      </c:legendEntry>
      <c:legendEntry>
        <c:idx val="7"/>
        <c:delete val="1"/>
      </c:legendEntry>
      <c:legendEntry>
        <c:idx val="8"/>
        <c:delete val="1"/>
      </c:legendEntry>
      <c:legendEntry>
        <c:idx val="9"/>
        <c:delete val="1"/>
      </c:legendEntry>
      <c:legendEntry>
        <c:idx val="10"/>
        <c:delete val="1"/>
      </c:legendEntry>
      <c:legendEntry>
        <c:idx val="11"/>
        <c:delete val="1"/>
      </c:legendEntry>
      <c:overlay val="0"/>
    </c:legend>
    <c:plotVisOnly val="1"/>
    <c:dispBlanksAs val="gap"/>
    <c:showDLblsOverMax val="0"/>
    <c:extLst/>
  </c:chart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smoothMarker"/>
        <c:varyColors val="0"/>
        <c:ser>
          <c:idx val="2"/>
          <c:order val="0"/>
          <c:tx>
            <c:v>MITSW_M</c:v>
          </c:tx>
          <c:spPr>
            <a:ln>
              <a:noFill/>
            </a:ln>
          </c:spPr>
          <c:marker>
            <c:symbol val="circle"/>
            <c:size val="5"/>
            <c:spPr>
              <a:solidFill>
                <a:schemeClr val="accent2"/>
              </a:solidFill>
              <a:ln>
                <a:solidFill>
                  <a:schemeClr val="accent2"/>
                </a:solidFill>
              </a:ln>
            </c:spPr>
          </c:marker>
          <c:xVal>
            <c:numRef>
              <c:f>RawData_Seawater!$F$26:$F$30</c:f>
              <c:numCache>
                <c:formatCode>General</c:formatCode>
                <c:ptCount val="5"/>
                <c:pt idx="0">
                  <c:v>298</c:v>
                </c:pt>
                <c:pt idx="1">
                  <c:v>316</c:v>
                </c:pt>
                <c:pt idx="2">
                  <c:v>334</c:v>
                </c:pt>
                <c:pt idx="3">
                  <c:v>352</c:v>
                </c:pt>
                <c:pt idx="4">
                  <c:v>370</c:v>
                </c:pt>
              </c:numCache>
            </c:numRef>
          </c:xVal>
          <c:yVal>
            <c:numRef>
              <c:f>RawData_Seawater!$H$26:$H$30</c:f>
              <c:numCache>
                <c:formatCode>General</c:formatCode>
                <c:ptCount val="5"/>
                <c:pt idx="0">
                  <c:v>0</c:v>
                </c:pt>
                <c:pt idx="1">
                  <c:v>66.883594091733897</c:v>
                </c:pt>
                <c:pt idx="2">
                  <c:v>133.99207998754099</c:v>
                </c:pt>
                <c:pt idx="3">
                  <c:v>201.257991469627</c:v>
                </c:pt>
                <c:pt idx="4">
                  <c:v>268.68181384866699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E8AF-460E-B3CE-857334B347B1}"/>
            </c:ext>
          </c:extLst>
        </c:ser>
        <c:ser>
          <c:idx val="3"/>
          <c:order val="1"/>
          <c:tx>
            <c:v>MITSW_GP</c:v>
          </c:tx>
          <c:spPr>
            <a:ln>
              <a:solidFill>
                <a:schemeClr val="accent2"/>
              </a:solidFill>
            </a:ln>
          </c:spPr>
          <c:marker>
            <c:symbol val="none"/>
          </c:marker>
          <c:xVal>
            <c:numRef>
              <c:f>RawData_Seawater!$L$26:$L$30</c:f>
              <c:numCache>
                <c:formatCode>General</c:formatCode>
                <c:ptCount val="5"/>
                <c:pt idx="0">
                  <c:v>298</c:v>
                </c:pt>
                <c:pt idx="1">
                  <c:v>316</c:v>
                </c:pt>
                <c:pt idx="2">
                  <c:v>334</c:v>
                </c:pt>
                <c:pt idx="3">
                  <c:v>352</c:v>
                </c:pt>
                <c:pt idx="4">
                  <c:v>370</c:v>
                </c:pt>
              </c:numCache>
            </c:numRef>
          </c:xVal>
          <c:yVal>
            <c:numRef>
              <c:f>RawData_Seawater!$N$26:$N$30</c:f>
              <c:numCache>
                <c:formatCode>General</c:formatCode>
                <c:ptCount val="5"/>
                <c:pt idx="0">
                  <c:v>0</c:v>
                </c:pt>
                <c:pt idx="1">
                  <c:v>66.772600818232206</c:v>
                </c:pt>
                <c:pt idx="2">
                  <c:v>133.896084560801</c:v>
                </c:pt>
                <c:pt idx="3">
                  <c:v>201.203260619003</c:v>
                </c:pt>
                <c:pt idx="4">
                  <c:v>268.6274844678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E8AF-460E-B3CE-857334B347B1}"/>
            </c:ext>
          </c:extLst>
        </c:ser>
        <c:ser>
          <c:idx val="4"/>
          <c:order val="2"/>
          <c:tx>
            <c:v>MITSW_AS</c:v>
          </c:tx>
          <c:spPr>
            <a:ln>
              <a:solidFill>
                <a:schemeClr val="accent2"/>
              </a:solidFill>
              <a:prstDash val="sysDash"/>
            </a:ln>
          </c:spPr>
          <c:marker>
            <c:symbol val="none"/>
          </c:marker>
          <c:xVal>
            <c:numRef>
              <c:f>RawData_Seawater!$X$26:$X$40</c:f>
              <c:numCache>
                <c:formatCode>General</c:formatCode>
                <c:ptCount val="15"/>
                <c:pt idx="0">
                  <c:v>298.14999999999998</c:v>
                </c:pt>
                <c:pt idx="1">
                  <c:v>303.14999999999998</c:v>
                </c:pt>
                <c:pt idx="2">
                  <c:v>308.14999999999998</c:v>
                </c:pt>
                <c:pt idx="3">
                  <c:v>313.14999999999998</c:v>
                </c:pt>
                <c:pt idx="4">
                  <c:v>318.14999999999998</c:v>
                </c:pt>
                <c:pt idx="5">
                  <c:v>323.14999999999998</c:v>
                </c:pt>
                <c:pt idx="6">
                  <c:v>328.15</c:v>
                </c:pt>
                <c:pt idx="7">
                  <c:v>333.15</c:v>
                </c:pt>
                <c:pt idx="8">
                  <c:v>338.15</c:v>
                </c:pt>
                <c:pt idx="9">
                  <c:v>343.15</c:v>
                </c:pt>
                <c:pt idx="10">
                  <c:v>348.15</c:v>
                </c:pt>
                <c:pt idx="11">
                  <c:v>353.15</c:v>
                </c:pt>
                <c:pt idx="12">
                  <c:v>358.15</c:v>
                </c:pt>
                <c:pt idx="13">
                  <c:v>363.15</c:v>
                </c:pt>
                <c:pt idx="14">
                  <c:v>373.15</c:v>
                </c:pt>
              </c:numCache>
            </c:numRef>
          </c:xVal>
          <c:yVal>
            <c:numRef>
              <c:f>RawData_Seawater!$Z$26:$Z$40</c:f>
              <c:numCache>
                <c:formatCode>General</c:formatCode>
                <c:ptCount val="15"/>
                <c:pt idx="0">
                  <c:v>0</c:v>
                </c:pt>
                <c:pt idx="1">
                  <c:v>18.763558100000001</c:v>
                </c:pt>
                <c:pt idx="2">
                  <c:v>37.519905000000001</c:v>
                </c:pt>
                <c:pt idx="3">
                  <c:v>56.274164399999997</c:v>
                </c:pt>
                <c:pt idx="4">
                  <c:v>75.030399000000003</c:v>
                </c:pt>
                <c:pt idx="5">
                  <c:v>93.791937500000003</c:v>
                </c:pt>
                <c:pt idx="6">
                  <c:v>112.561633</c:v>
                </c:pt>
                <c:pt idx="7">
                  <c:v>131.342073</c:v>
                </c:pt>
                <c:pt idx="8">
                  <c:v>150.13574499999999</c:v>
                </c:pt>
                <c:pt idx="9">
                  <c:v>168.94516300000001</c:v>
                </c:pt>
                <c:pt idx="10">
                  <c:v>187.77295100000001</c:v>
                </c:pt>
                <c:pt idx="11">
                  <c:v>206.62189900000001</c:v>
                </c:pt>
                <c:pt idx="12">
                  <c:v>225.49498700000001</c:v>
                </c:pt>
                <c:pt idx="13">
                  <c:v>244.39540500000001</c:v>
                </c:pt>
                <c:pt idx="14">
                  <c:v>282.28649999999999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E8AF-460E-B3CE-857334B347B1}"/>
            </c:ext>
          </c:extLst>
        </c:ser>
        <c:ser>
          <c:idx val="5"/>
          <c:order val="3"/>
          <c:tx>
            <c:v>LIBR</c:v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</c:spPr>
          </c:marker>
          <c:xVal>
            <c:numRef>
              <c:f>RawData_LiBr!$F$26:$F$30</c:f>
              <c:numCache>
                <c:formatCode>General</c:formatCode>
                <c:ptCount val="5"/>
                <c:pt idx="0">
                  <c:v>298</c:v>
                </c:pt>
                <c:pt idx="1">
                  <c:v>316</c:v>
                </c:pt>
                <c:pt idx="2">
                  <c:v>334</c:v>
                </c:pt>
                <c:pt idx="3">
                  <c:v>352</c:v>
                </c:pt>
                <c:pt idx="4">
                  <c:v>370</c:v>
                </c:pt>
              </c:numCache>
            </c:numRef>
          </c:xVal>
          <c:yVal>
            <c:numRef>
              <c:f>RawData_LiBr!$H$26:$H$30</c:f>
              <c:numCache>
                <c:formatCode>General</c:formatCode>
                <c:ptCount val="5"/>
                <c:pt idx="0">
                  <c:v>0</c:v>
                </c:pt>
                <c:pt idx="1">
                  <c:v>58.611090616415602</c:v>
                </c:pt>
                <c:pt idx="2">
                  <c:v>117.730676689277</c:v>
                </c:pt>
                <c:pt idx="3">
                  <c:v>177.20588015668301</c:v>
                </c:pt>
                <c:pt idx="4">
                  <c:v>236.95129516468401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E8AF-460E-B3CE-857334B347B1}"/>
            </c:ext>
          </c:extLst>
        </c:ser>
        <c:ser>
          <c:idx val="6"/>
          <c:order val="4"/>
          <c:tx>
            <c:v>LIBR_GP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RawData_LiBr!$L$26:$L$30</c:f>
              <c:numCache>
                <c:formatCode>General</c:formatCode>
                <c:ptCount val="5"/>
                <c:pt idx="0">
                  <c:v>298</c:v>
                </c:pt>
                <c:pt idx="1">
                  <c:v>316</c:v>
                </c:pt>
                <c:pt idx="2">
                  <c:v>334</c:v>
                </c:pt>
                <c:pt idx="3">
                  <c:v>352</c:v>
                </c:pt>
                <c:pt idx="4">
                  <c:v>370</c:v>
                </c:pt>
              </c:numCache>
            </c:numRef>
          </c:xVal>
          <c:yVal>
            <c:numRef>
              <c:f>RawData_LiBr!$N$26:$N$30</c:f>
              <c:numCache>
                <c:formatCode>General</c:formatCode>
                <c:ptCount val="5"/>
                <c:pt idx="0">
                  <c:v>0</c:v>
                </c:pt>
                <c:pt idx="1">
                  <c:v>60.733634563355899</c:v>
                </c:pt>
                <c:pt idx="2">
                  <c:v>121.83559485916</c:v>
                </c:pt>
                <c:pt idx="3">
                  <c:v>183.04809631390901</c:v>
                </c:pt>
                <c:pt idx="4">
                  <c:v>244.24262008382399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4-E8AF-460E-B3CE-857334B347B1}"/>
            </c:ext>
          </c:extLst>
        </c:ser>
        <c:ser>
          <c:idx val="7"/>
          <c:order val="5"/>
          <c:tx>
            <c:v>LIBR_AS</c:v>
          </c:tx>
          <c:spPr>
            <a:ln w="19050" cap="rnd">
              <a:solidFill>
                <a:schemeClr val="accent1"/>
              </a:solidFill>
              <a:prstDash val="sysDash"/>
              <a:round/>
            </a:ln>
            <a:effectLst/>
          </c:spPr>
          <c:marker>
            <c:symbol val="none"/>
          </c:marker>
          <c:xVal>
            <c:numRef>
              <c:f>RawData_LiBr!$X$26:$X$40</c:f>
              <c:numCache>
                <c:formatCode>General</c:formatCode>
                <c:ptCount val="15"/>
                <c:pt idx="0">
                  <c:v>298.14999999999998</c:v>
                </c:pt>
                <c:pt idx="1">
                  <c:v>303.14999999999998</c:v>
                </c:pt>
                <c:pt idx="2">
                  <c:v>308.14999999999998</c:v>
                </c:pt>
                <c:pt idx="3">
                  <c:v>313.14999999999998</c:v>
                </c:pt>
                <c:pt idx="4">
                  <c:v>318.14999999999998</c:v>
                </c:pt>
                <c:pt idx="5">
                  <c:v>323.14999999999998</c:v>
                </c:pt>
                <c:pt idx="6">
                  <c:v>328.15</c:v>
                </c:pt>
                <c:pt idx="7">
                  <c:v>333.15</c:v>
                </c:pt>
                <c:pt idx="8">
                  <c:v>338.15</c:v>
                </c:pt>
                <c:pt idx="9">
                  <c:v>343.15</c:v>
                </c:pt>
                <c:pt idx="10">
                  <c:v>348.15</c:v>
                </c:pt>
                <c:pt idx="11">
                  <c:v>353.15</c:v>
                </c:pt>
                <c:pt idx="12">
                  <c:v>358.15</c:v>
                </c:pt>
                <c:pt idx="13">
                  <c:v>363.15</c:v>
                </c:pt>
                <c:pt idx="14">
                  <c:v>373.15</c:v>
                </c:pt>
              </c:numCache>
            </c:numRef>
          </c:xVal>
          <c:yVal>
            <c:numRef>
              <c:f>RawData_LiBr!$Z$26:$Z$40</c:f>
              <c:numCache>
                <c:formatCode>General</c:formatCode>
                <c:ptCount val="15"/>
                <c:pt idx="0">
                  <c:v>0</c:v>
                </c:pt>
                <c:pt idx="1">
                  <c:v>16.870996000000002</c:v>
                </c:pt>
                <c:pt idx="2">
                  <c:v>33.747186900000003</c:v>
                </c:pt>
                <c:pt idx="3">
                  <c:v>50.632565499999998</c:v>
                </c:pt>
                <c:pt idx="4">
                  <c:v>67.530208299999998</c:v>
                </c:pt>
                <c:pt idx="5">
                  <c:v>84.4425636</c:v>
                </c:pt>
                <c:pt idx="6">
                  <c:v>101.371684</c:v>
                </c:pt>
                <c:pt idx="7">
                  <c:v>118.319424</c:v>
                </c:pt>
                <c:pt idx="8">
                  <c:v>135.28759500000001</c:v>
                </c:pt>
                <c:pt idx="9">
                  <c:v>152.27809500000001</c:v>
                </c:pt>
                <c:pt idx="10">
                  <c:v>169.29298199999999</c:v>
                </c:pt>
                <c:pt idx="11">
                  <c:v>186.334529</c:v>
                </c:pt>
                <c:pt idx="12">
                  <c:v>203.40524199999999</c:v>
                </c:pt>
                <c:pt idx="13">
                  <c:v>220.50787700000001</c:v>
                </c:pt>
                <c:pt idx="14">
                  <c:v>254.81299999999999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5-E8AF-460E-B3CE-857334B347B1}"/>
            </c:ext>
          </c:extLst>
        </c:ser>
        <c:ser>
          <c:idx val="8"/>
          <c:order val="6"/>
          <c:tx>
            <c:v>No129</c:v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>
                <a:solidFill>
                  <a:schemeClr val="accent3"/>
                </a:solidFill>
              </a:ln>
            </c:spPr>
          </c:marker>
          <c:xVal>
            <c:numRef>
              <c:f>RawData_SampleNo129!$G$15:$G$22</c:f>
              <c:numCache>
                <c:formatCode>General</c:formatCode>
                <c:ptCount val="8"/>
                <c:pt idx="0">
                  <c:v>273.2</c:v>
                </c:pt>
                <c:pt idx="1">
                  <c:v>278.14999999999998</c:v>
                </c:pt>
                <c:pt idx="2">
                  <c:v>283.14999999999998</c:v>
                </c:pt>
                <c:pt idx="3">
                  <c:v>293.14999999999998</c:v>
                </c:pt>
                <c:pt idx="4">
                  <c:v>303.14999999999998</c:v>
                </c:pt>
                <c:pt idx="5">
                  <c:v>313.14999999999998</c:v>
                </c:pt>
                <c:pt idx="6">
                  <c:v>323.14999999999998</c:v>
                </c:pt>
                <c:pt idx="7">
                  <c:v>333</c:v>
                </c:pt>
              </c:numCache>
            </c:numRef>
          </c:xVal>
          <c:yVal>
            <c:numRef>
              <c:f>RawData_SampleNo129!$H$15:$H$22</c:f>
              <c:numCache>
                <c:formatCode>General</c:formatCode>
                <c:ptCount val="8"/>
                <c:pt idx="0">
                  <c:v>-106.65600000000001</c:v>
                </c:pt>
                <c:pt idx="1">
                  <c:v>-85.225999999999999</c:v>
                </c:pt>
                <c:pt idx="2">
                  <c:v>-63.729000000000006</c:v>
                </c:pt>
                <c:pt idx="3">
                  <c:v>-21.164000000000001</c:v>
                </c:pt>
                <c:pt idx="4">
                  <c:v>21.163999999999987</c:v>
                </c:pt>
                <c:pt idx="5">
                  <c:v>63.373999999999995</c:v>
                </c:pt>
                <c:pt idx="6">
                  <c:v>105.59399999999999</c:v>
                </c:pt>
                <c:pt idx="7">
                  <c:v>147.34399999999999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6-E8AF-460E-B3CE-857334B347B1}"/>
            </c:ext>
          </c:extLst>
        </c:ser>
        <c:ser>
          <c:idx val="9"/>
          <c:order val="7"/>
          <c:tx>
            <c:v>No129_GP</c:v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xVal>
            <c:numRef>
              <c:f>RawData_SampleNo129!$K$15:$K$27</c:f>
              <c:numCache>
                <c:formatCode>General</c:formatCode>
                <c:ptCount val="13"/>
                <c:pt idx="0">
                  <c:v>273.2</c:v>
                </c:pt>
                <c:pt idx="1">
                  <c:v>278.19583333333298</c:v>
                </c:pt>
                <c:pt idx="2">
                  <c:v>283.19166666666598</c:v>
                </c:pt>
                <c:pt idx="3">
                  <c:v>288.1875</c:v>
                </c:pt>
                <c:pt idx="4">
                  <c:v>293.183333333333</c:v>
                </c:pt>
                <c:pt idx="5">
                  <c:v>298.17916666666599</c:v>
                </c:pt>
                <c:pt idx="6">
                  <c:v>303.17499999999899</c:v>
                </c:pt>
                <c:pt idx="7">
                  <c:v>308.17083333333301</c:v>
                </c:pt>
                <c:pt idx="8">
                  <c:v>313.166666666666</c:v>
                </c:pt>
                <c:pt idx="9">
                  <c:v>318.162499999999</c:v>
                </c:pt>
                <c:pt idx="10">
                  <c:v>323.15833333333302</c:v>
                </c:pt>
                <c:pt idx="11">
                  <c:v>328.15416666666601</c:v>
                </c:pt>
                <c:pt idx="12">
                  <c:v>333</c:v>
                </c:pt>
              </c:numCache>
            </c:numRef>
          </c:xVal>
          <c:yVal>
            <c:numRef>
              <c:f>RawData_SampleNo129!$M$15:$M$27</c:f>
              <c:numCache>
                <c:formatCode>General</c:formatCode>
                <c:ptCount val="13"/>
                <c:pt idx="0">
                  <c:v>-104.53500875212799</c:v>
                </c:pt>
                <c:pt idx="1">
                  <c:v>-83.546595614045401</c:v>
                </c:pt>
                <c:pt idx="2">
                  <c:v>-62.614468892335694</c:v>
                </c:pt>
                <c:pt idx="3">
                  <c:v>-41.720624764067594</c:v>
                </c:pt>
                <c:pt idx="4">
                  <c:v>-20.852239229917586</c:v>
                </c:pt>
                <c:pt idx="5">
                  <c:v>0</c:v>
                </c:pt>
                <c:pt idx="6">
                  <c:v>20.842949263684005</c:v>
                </c:pt>
                <c:pt idx="7">
                  <c:v>41.681724924926016</c:v>
                </c:pt>
                <c:pt idx="8">
                  <c:v>62.520213970138997</c:v>
                </c:pt>
                <c:pt idx="9">
                  <c:v>83.361449661400002</c:v>
                </c:pt>
                <c:pt idx="10">
                  <c:v>104.20789221384501</c:v>
                </c:pt>
                <c:pt idx="11">
                  <c:v>125.06163934561502</c:v>
                </c:pt>
                <c:pt idx="12">
                  <c:v>145.924583577785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7-E8AF-460E-B3CE-857334B347B1}"/>
            </c:ext>
          </c:extLst>
        </c:ser>
        <c:ser>
          <c:idx val="10"/>
          <c:order val="8"/>
          <c:tx>
            <c:v>No68</c:v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>
                <a:solidFill>
                  <a:schemeClr val="accent5"/>
                </a:solidFill>
              </a:ln>
            </c:spPr>
          </c:marker>
          <c:xVal>
            <c:numRef>
              <c:f>RawData_SampleNo68!$G$15:$G$22</c:f>
              <c:numCache>
                <c:formatCode>General</c:formatCode>
                <c:ptCount val="8"/>
                <c:pt idx="0">
                  <c:v>273.2</c:v>
                </c:pt>
                <c:pt idx="1">
                  <c:v>278.14999999999998</c:v>
                </c:pt>
                <c:pt idx="2">
                  <c:v>283.14999999999998</c:v>
                </c:pt>
                <c:pt idx="3">
                  <c:v>293.14999999999998</c:v>
                </c:pt>
                <c:pt idx="4">
                  <c:v>303.14999999999998</c:v>
                </c:pt>
                <c:pt idx="5">
                  <c:v>313.14999999999998</c:v>
                </c:pt>
                <c:pt idx="6">
                  <c:v>323.14999999999998</c:v>
                </c:pt>
                <c:pt idx="7">
                  <c:v>333</c:v>
                </c:pt>
              </c:numCache>
            </c:numRef>
          </c:xVal>
          <c:yVal>
            <c:numRef>
              <c:f>RawData_SampleNo68!$H$15:$H$22</c:f>
              <c:numCache>
                <c:formatCode>General</c:formatCode>
                <c:ptCount val="8"/>
                <c:pt idx="0">
                  <c:v>-105.0635</c:v>
                </c:pt>
                <c:pt idx="1">
                  <c:v>-83.8125</c:v>
                </c:pt>
                <c:pt idx="2">
                  <c:v>-62.702500000000008</c:v>
                </c:pt>
                <c:pt idx="3">
                  <c:v>-20.8065</c:v>
                </c:pt>
                <c:pt idx="4">
                  <c:v>20.8065</c:v>
                </c:pt>
                <c:pt idx="5">
                  <c:v>62.336500000000001</c:v>
                </c:pt>
                <c:pt idx="6">
                  <c:v>103.95650000000001</c:v>
                </c:pt>
                <c:pt idx="7">
                  <c:v>144.9365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8-E8AF-460E-B3CE-857334B347B1}"/>
            </c:ext>
          </c:extLst>
        </c:ser>
        <c:ser>
          <c:idx val="11"/>
          <c:order val="9"/>
          <c:tx>
            <c:v>No68_GP</c:v>
          </c:tx>
          <c:spPr>
            <a:ln w="19050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xVal>
            <c:numRef>
              <c:f>RawData_SampleNo68!$K$15:$K$27</c:f>
              <c:numCache>
                <c:formatCode>General</c:formatCode>
                <c:ptCount val="13"/>
                <c:pt idx="0">
                  <c:v>273.2</c:v>
                </c:pt>
                <c:pt idx="1">
                  <c:v>278.19583333333298</c:v>
                </c:pt>
                <c:pt idx="2">
                  <c:v>283.19166666666598</c:v>
                </c:pt>
                <c:pt idx="3">
                  <c:v>288.1875</c:v>
                </c:pt>
                <c:pt idx="4">
                  <c:v>293.183333333333</c:v>
                </c:pt>
                <c:pt idx="5">
                  <c:v>298.17916666666599</c:v>
                </c:pt>
                <c:pt idx="6">
                  <c:v>303.17499999999899</c:v>
                </c:pt>
                <c:pt idx="7">
                  <c:v>308.17083333333301</c:v>
                </c:pt>
                <c:pt idx="8">
                  <c:v>313.166666666666</c:v>
                </c:pt>
                <c:pt idx="9">
                  <c:v>318.162499999999</c:v>
                </c:pt>
                <c:pt idx="10">
                  <c:v>323.15833333333302</c:v>
                </c:pt>
                <c:pt idx="11">
                  <c:v>328.15416666666601</c:v>
                </c:pt>
                <c:pt idx="12">
                  <c:v>333</c:v>
                </c:pt>
              </c:numCache>
            </c:numRef>
          </c:xVal>
          <c:yVal>
            <c:numRef>
              <c:f>RawData_SampleNo68!$M$15:$M$27</c:f>
              <c:numCache>
                <c:formatCode>General</c:formatCode>
                <c:ptCount val="13"/>
                <c:pt idx="0">
                  <c:v>-104.51883167384</c:v>
                </c:pt>
                <c:pt idx="1">
                  <c:v>-83.533757303999806</c:v>
                </c:pt>
                <c:pt idx="2">
                  <c:v>-62.604899024337399</c:v>
                </c:pt>
                <c:pt idx="3">
                  <c:v>-41.714274766699695</c:v>
                </c:pt>
                <c:pt idx="4">
                  <c:v>-20.849075579611892</c:v>
                </c:pt>
                <c:pt idx="5">
                  <c:v>0</c:v>
                </c:pt>
                <c:pt idx="6">
                  <c:v>20.839800265093999</c:v>
                </c:pt>
                <c:pt idx="7">
                  <c:v>41.675435435143015</c:v>
                </c:pt>
                <c:pt idx="8">
                  <c:v>62.510787687139015</c:v>
                </c:pt>
                <c:pt idx="9">
                  <c:v>83.348886429896993</c:v>
                </c:pt>
                <c:pt idx="10">
                  <c:v>104.19218871868802</c:v>
                </c:pt>
                <c:pt idx="11">
                  <c:v>125.04278961722</c:v>
                </c:pt>
                <c:pt idx="12">
                  <c:v>145.90257935954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9-E8AF-460E-B3CE-857334B347B1}"/>
            </c:ext>
          </c:extLst>
        </c:ser>
        <c:ser>
          <c:idx val="0"/>
          <c:order val="10"/>
          <c:tx>
            <c:v>No27T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>
                <a:solidFill>
                  <a:schemeClr val="accent6"/>
                </a:solidFill>
              </a:ln>
            </c:spPr>
          </c:marker>
          <c:xVal>
            <c:numRef>
              <c:f>RawData_SampleNo27T!$G$15:$G$22</c:f>
              <c:numCache>
                <c:formatCode>General</c:formatCode>
                <c:ptCount val="8"/>
                <c:pt idx="0">
                  <c:v>273.2</c:v>
                </c:pt>
                <c:pt idx="1">
                  <c:v>278.14999999999998</c:v>
                </c:pt>
                <c:pt idx="2">
                  <c:v>283.14999999999998</c:v>
                </c:pt>
                <c:pt idx="3">
                  <c:v>293.14999999999998</c:v>
                </c:pt>
                <c:pt idx="4">
                  <c:v>303.14999999999998</c:v>
                </c:pt>
                <c:pt idx="5">
                  <c:v>313.14999999999998</c:v>
                </c:pt>
                <c:pt idx="6">
                  <c:v>323.14999999999998</c:v>
                </c:pt>
                <c:pt idx="7">
                  <c:v>333</c:v>
                </c:pt>
              </c:numCache>
            </c:numRef>
          </c:xVal>
          <c:yVal>
            <c:numRef>
              <c:f>RawData_SampleNo27T!$H$15:$H$22</c:f>
              <c:numCache>
                <c:formatCode>General</c:formatCode>
                <c:ptCount val="8"/>
                <c:pt idx="0">
                  <c:v>-105.94399999999999</c:v>
                </c:pt>
                <c:pt idx="1">
                  <c:v>-84.579999999999984</c:v>
                </c:pt>
                <c:pt idx="2">
                  <c:v>-63.246999999999986</c:v>
                </c:pt>
                <c:pt idx="3">
                  <c:v>-21.015999999999991</c:v>
                </c:pt>
                <c:pt idx="4">
                  <c:v>21.016000000000005</c:v>
                </c:pt>
                <c:pt idx="5">
                  <c:v>62.886000000000024</c:v>
                </c:pt>
                <c:pt idx="6">
                  <c:v>104.52600000000001</c:v>
                </c:pt>
                <c:pt idx="7">
                  <c:v>146.756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A-E8AF-460E-B3CE-857334B347B1}"/>
            </c:ext>
          </c:extLst>
        </c:ser>
        <c:ser>
          <c:idx val="1"/>
          <c:order val="11"/>
          <c:tx>
            <c:v>No27T_GP</c:v>
          </c:tx>
          <c:spPr>
            <a:ln w="19050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xVal>
            <c:numRef>
              <c:f>RawData_SampleNo27T!$K$15:$K$27</c:f>
              <c:numCache>
                <c:formatCode>General</c:formatCode>
                <c:ptCount val="13"/>
                <c:pt idx="0">
                  <c:v>273.2</c:v>
                </c:pt>
                <c:pt idx="1">
                  <c:v>278.19583333333298</c:v>
                </c:pt>
                <c:pt idx="2">
                  <c:v>283.19166666666598</c:v>
                </c:pt>
                <c:pt idx="3">
                  <c:v>288.1875</c:v>
                </c:pt>
                <c:pt idx="4">
                  <c:v>293.183333333333</c:v>
                </c:pt>
                <c:pt idx="5">
                  <c:v>298.17916666666599</c:v>
                </c:pt>
                <c:pt idx="6">
                  <c:v>303.17499999999899</c:v>
                </c:pt>
                <c:pt idx="7">
                  <c:v>308.17083333333301</c:v>
                </c:pt>
                <c:pt idx="8">
                  <c:v>313.166666666666</c:v>
                </c:pt>
                <c:pt idx="9">
                  <c:v>318.162499999999</c:v>
                </c:pt>
                <c:pt idx="10">
                  <c:v>323.15833333333302</c:v>
                </c:pt>
                <c:pt idx="11">
                  <c:v>328.15416666666601</c:v>
                </c:pt>
                <c:pt idx="12">
                  <c:v>333</c:v>
                </c:pt>
              </c:numCache>
            </c:numRef>
          </c:xVal>
          <c:yVal>
            <c:numRef>
              <c:f>RawData_SampleNo27T!$M$15:$M$27</c:f>
              <c:numCache>
                <c:formatCode>General</c:formatCode>
                <c:ptCount val="13"/>
                <c:pt idx="0">
                  <c:v>-102.39525846852599</c:v>
                </c:pt>
                <c:pt idx="1">
                  <c:v>-81.887596169564489</c:v>
                </c:pt>
                <c:pt idx="2">
                  <c:v>-61.401857804530295</c:v>
                </c:pt>
                <c:pt idx="3">
                  <c:v>-40.929322011262393</c:v>
                </c:pt>
                <c:pt idx="4">
                  <c:v>-20.46360146092799</c:v>
                </c:pt>
                <c:pt idx="5">
                  <c:v>0</c:v>
                </c:pt>
                <c:pt idx="6">
                  <c:v>20.464934364593006</c:v>
                </c:pt>
                <c:pt idx="7">
                  <c:v>40.933746492151997</c:v>
                </c:pt>
                <c:pt idx="8">
                  <c:v>61.408339140333013</c:v>
                </c:pt>
                <c:pt idx="9">
                  <c:v>81.890183946541995</c:v>
                </c:pt>
                <c:pt idx="10">
                  <c:v>102.38048840272602</c:v>
                </c:pt>
                <c:pt idx="11">
                  <c:v>122.880325913314</c:v>
                </c:pt>
                <c:pt idx="12">
                  <c:v>143.39073489022201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B-E8AF-460E-B3CE-857334B347B1}"/>
            </c:ext>
          </c:extLst>
        </c:ser>
        <c:ser>
          <c:idx val="12"/>
          <c:order val="12"/>
          <c:tx>
            <c:v>Measured</c:v>
          </c:tx>
          <c:spPr>
            <a:ln>
              <a:noFill/>
            </a:ln>
          </c:spPr>
          <c:marker>
            <c:symbol val="circle"/>
            <c:size val="6"/>
            <c:spPr>
              <a:solidFill>
                <a:schemeClr val="tx1"/>
              </a:solidFill>
              <a:ln>
                <a:solidFill>
                  <a:schemeClr val="tx1"/>
                </a:solidFill>
              </a:ln>
            </c:spPr>
          </c:marker>
          <c:xVal>
            <c:numLit>
              <c:formatCode>General</c:formatCode>
              <c:ptCount val="1"/>
              <c:pt idx="0">
                <c:v>-1</c:v>
              </c:pt>
            </c:numLit>
          </c:xVal>
          <c:yVal>
            <c:numLit>
              <c:formatCode>General</c:formatCode>
              <c:ptCount val="1"/>
              <c:pt idx="0">
                <c:v>1</c:v>
              </c:pt>
            </c:numLit>
          </c:yVal>
          <c:smooth val="1"/>
          <c:extLst>
            <c:ext xmlns:c16="http://schemas.microsoft.com/office/drawing/2014/chart" uri="{C3380CC4-5D6E-409C-BE32-E72D297353CC}">
              <c16:uniqueId val="{00000000-E366-427C-AFE2-CEEE08F071C8}"/>
            </c:ext>
          </c:extLst>
        </c:ser>
        <c:ser>
          <c:idx val="13"/>
          <c:order val="13"/>
          <c:tx>
            <c:v>GeoProp</c:v>
          </c:tx>
          <c:spPr>
            <a:ln>
              <a:solidFill>
                <a:schemeClr val="tx1"/>
              </a:solidFill>
            </a:ln>
          </c:spPr>
          <c:marker>
            <c:symbol val="none"/>
          </c:marker>
          <c:xVal>
            <c:numLit>
              <c:formatCode>General</c:formatCode>
              <c:ptCount val="1"/>
              <c:pt idx="0">
                <c:v>-1</c:v>
              </c:pt>
            </c:numLit>
          </c:xVal>
          <c:yVal>
            <c:numLit>
              <c:formatCode>General</c:formatCode>
              <c:ptCount val="1"/>
              <c:pt idx="0">
                <c:v>1</c:v>
              </c:pt>
            </c:numLit>
          </c:yVal>
          <c:smooth val="1"/>
          <c:extLst>
            <c:ext xmlns:c16="http://schemas.microsoft.com/office/drawing/2014/chart" uri="{C3380CC4-5D6E-409C-BE32-E72D297353CC}">
              <c16:uniqueId val="{00000001-E366-427C-AFE2-CEEE08F071C8}"/>
            </c:ext>
          </c:extLst>
        </c:ser>
        <c:ser>
          <c:idx val="14"/>
          <c:order val="14"/>
          <c:tx>
            <c:v>Aspen Plus V11</c:v>
          </c:tx>
          <c:spPr>
            <a:ln>
              <a:solidFill>
                <a:schemeClr val="tx1"/>
              </a:solidFill>
              <a:prstDash val="sysDash"/>
            </a:ln>
          </c:spPr>
          <c:marker>
            <c:symbol val="none"/>
          </c:marker>
          <c:xVal>
            <c:numLit>
              <c:formatCode>General</c:formatCode>
              <c:ptCount val="1"/>
              <c:pt idx="0">
                <c:v>-1</c:v>
              </c:pt>
            </c:numLit>
          </c:xVal>
          <c:yVal>
            <c:numLit>
              <c:formatCode>General</c:formatCode>
              <c:ptCount val="1"/>
              <c:pt idx="0">
                <c:v>1</c:v>
              </c:pt>
            </c:numLit>
          </c:yVal>
          <c:smooth val="1"/>
          <c:extLst>
            <c:ext xmlns:c16="http://schemas.microsoft.com/office/drawing/2014/chart" uri="{C3380CC4-5D6E-409C-BE32-E72D297353CC}">
              <c16:uniqueId val="{00000002-E366-427C-AFE2-CEEE08F071C8}"/>
            </c:ext>
          </c:extLst>
        </c:ser>
        <c:ser>
          <c:idx val="15"/>
          <c:order val="15"/>
          <c:tx>
            <c:v>LiBr: 0.2 kgLiBr/kg</c:v>
          </c:tx>
          <c:spPr>
            <a:ln w="38100">
              <a:solidFill>
                <a:schemeClr val="accent1"/>
              </a:solidFill>
            </a:ln>
          </c:spPr>
          <c:marker>
            <c:symbol val="none"/>
          </c:marker>
          <c:xVal>
            <c:numLit>
              <c:formatCode>General</c:formatCode>
              <c:ptCount val="1"/>
              <c:pt idx="0">
                <c:v>-1</c:v>
              </c:pt>
            </c:numLit>
          </c:xVal>
          <c:yVal>
            <c:numLit>
              <c:formatCode>General</c:formatCode>
              <c:ptCount val="1"/>
              <c:pt idx="0">
                <c:v>1</c:v>
              </c:pt>
            </c:numLit>
          </c:yVal>
          <c:smooth val="1"/>
          <c:extLst>
            <c:ext xmlns:c16="http://schemas.microsoft.com/office/drawing/2014/chart" uri="{C3380CC4-5D6E-409C-BE32-E72D297353CC}">
              <c16:uniqueId val="{00000003-E366-427C-AFE2-CEEE08F071C8}"/>
            </c:ext>
          </c:extLst>
        </c:ser>
        <c:ser>
          <c:idx val="16"/>
          <c:order val="16"/>
          <c:tx>
            <c:v>MITSW: 0.1 kgNaCl/kg</c:v>
          </c:tx>
          <c:spPr>
            <a:ln w="38100">
              <a:solidFill>
                <a:schemeClr val="accent2"/>
              </a:solidFill>
            </a:ln>
          </c:spPr>
          <c:marker>
            <c:symbol val="none"/>
          </c:marker>
          <c:xVal>
            <c:numLit>
              <c:formatCode>General</c:formatCode>
              <c:ptCount val="1"/>
              <c:pt idx="0">
                <c:v>-1</c:v>
              </c:pt>
            </c:numLit>
          </c:xVal>
          <c:yVal>
            <c:numLit>
              <c:formatCode>General</c:formatCode>
              <c:ptCount val="1"/>
              <c:pt idx="0">
                <c:v>1</c:v>
              </c:pt>
            </c:numLit>
          </c:yVal>
          <c:smooth val="1"/>
          <c:extLst>
            <c:ext xmlns:c16="http://schemas.microsoft.com/office/drawing/2014/chart" uri="{C3380CC4-5D6E-409C-BE32-E72D297353CC}">
              <c16:uniqueId val="{00000004-E366-427C-AFE2-CEEE08F071C8}"/>
            </c:ext>
          </c:extLst>
        </c:ser>
        <c:ser>
          <c:idx val="17"/>
          <c:order val="17"/>
          <c:tx>
            <c:v>No.27T: 16g/kg</c:v>
          </c:tx>
          <c:spPr>
            <a:ln w="38100">
              <a:solidFill>
                <a:schemeClr val="accent6"/>
              </a:solidFill>
            </a:ln>
          </c:spPr>
          <c:marker>
            <c:symbol val="none"/>
          </c:marker>
          <c:xVal>
            <c:numLit>
              <c:formatCode>General</c:formatCode>
              <c:ptCount val="1"/>
              <c:pt idx="0">
                <c:v>-1</c:v>
              </c:pt>
            </c:numLit>
          </c:xVal>
          <c:yVal>
            <c:numLit>
              <c:formatCode>General</c:formatCode>
              <c:ptCount val="1"/>
              <c:pt idx="0">
                <c:v>1</c:v>
              </c:pt>
            </c:numLit>
          </c:yVal>
          <c:smooth val="1"/>
          <c:extLst>
            <c:ext xmlns:c16="http://schemas.microsoft.com/office/drawing/2014/chart" uri="{C3380CC4-5D6E-409C-BE32-E72D297353CC}">
              <c16:uniqueId val="{00000005-E366-427C-AFE2-CEEE08F071C8}"/>
            </c:ext>
          </c:extLst>
        </c:ser>
        <c:ser>
          <c:idx val="18"/>
          <c:order val="18"/>
          <c:tx>
            <c:v>No.68: 2g/kg</c:v>
          </c:tx>
          <c:spPr>
            <a:ln w="38100">
              <a:solidFill>
                <a:schemeClr val="accent5"/>
              </a:solidFill>
            </a:ln>
          </c:spPr>
          <c:marker>
            <c:symbol val="none"/>
          </c:marker>
          <c:xVal>
            <c:numLit>
              <c:formatCode>General</c:formatCode>
              <c:ptCount val="1"/>
              <c:pt idx="0">
                <c:v>-1</c:v>
              </c:pt>
            </c:numLit>
          </c:xVal>
          <c:yVal>
            <c:numLit>
              <c:formatCode>General</c:formatCode>
              <c:ptCount val="1"/>
              <c:pt idx="0">
                <c:v>1</c:v>
              </c:pt>
            </c:numLit>
          </c:yVal>
          <c:smooth val="1"/>
          <c:extLst>
            <c:ext xmlns:c16="http://schemas.microsoft.com/office/drawing/2014/chart" uri="{C3380CC4-5D6E-409C-BE32-E72D297353CC}">
              <c16:uniqueId val="{00000006-E366-427C-AFE2-CEEE08F071C8}"/>
            </c:ext>
          </c:extLst>
        </c:ser>
        <c:ser>
          <c:idx val="19"/>
          <c:order val="19"/>
          <c:tx>
            <c:v>No.129: 2g/kg</c:v>
          </c:tx>
          <c:spPr>
            <a:ln w="38100">
              <a:solidFill>
                <a:schemeClr val="accent3"/>
              </a:solidFill>
            </a:ln>
          </c:spPr>
          <c:marker>
            <c:symbol val="none"/>
          </c:marker>
          <c:xVal>
            <c:numLit>
              <c:formatCode>General</c:formatCode>
              <c:ptCount val="1"/>
              <c:pt idx="0">
                <c:v>-1</c:v>
              </c:pt>
            </c:numLit>
          </c:xVal>
          <c:yVal>
            <c:numLit>
              <c:formatCode>General</c:formatCode>
              <c:ptCount val="1"/>
              <c:pt idx="0">
                <c:v>1</c:v>
              </c:pt>
            </c:numLit>
          </c:yVal>
          <c:smooth val="1"/>
          <c:extLst>
            <c:ext xmlns:c16="http://schemas.microsoft.com/office/drawing/2014/chart" uri="{C3380CC4-5D6E-409C-BE32-E72D297353CC}">
              <c16:uniqueId val="{00000007-E366-427C-AFE2-CEEE08F071C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144723456"/>
        <c:axId val="213349023"/>
      </c:scatterChart>
      <c:valAx>
        <c:axId val="1144723456"/>
        <c:scaling>
          <c:orientation val="minMax"/>
          <c:max val="373.15000000000003"/>
          <c:min val="273.15000000000003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/>
              <a:lstStyle/>
              <a:p>
                <a:pPr>
                  <a:defRPr b="0"/>
                </a:pPr>
                <a:r>
                  <a:rPr lang="en-DE" b="0"/>
                  <a:t>Temperature, K</a:t>
                </a:r>
                <a:endParaRPr lang="en-GB" b="0"/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3349023"/>
        <c:crosses val="autoZero"/>
        <c:crossBetween val="midCat"/>
      </c:valAx>
      <c:valAx>
        <c:axId val="213349023"/>
        <c:scaling>
          <c:orientation val="minMax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/>
              <a:lstStyle/>
              <a:p>
                <a:pPr>
                  <a:defRPr b="0"/>
                </a:pPr>
                <a:r>
                  <a:rPr lang="en-DE" b="0"/>
                  <a:t>Specific Enthalpy, kJ/kg</a:t>
                </a:r>
                <a:endParaRPr lang="en-GB" b="0"/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44723456"/>
        <c:crosses val="autoZero"/>
        <c:crossBetween val="midCat"/>
      </c:valAx>
    </c:plotArea>
    <c:legend>
      <c:legendPos val="r"/>
      <c:legendEntry>
        <c:idx val="0"/>
        <c:delete val="1"/>
      </c:legendEntry>
      <c:legendEntry>
        <c:idx val="1"/>
        <c:delete val="1"/>
      </c:legendEntry>
      <c:legendEntry>
        <c:idx val="2"/>
        <c:delete val="1"/>
      </c:legendEntry>
      <c:legendEntry>
        <c:idx val="3"/>
        <c:delete val="1"/>
      </c:legendEntry>
      <c:legendEntry>
        <c:idx val="4"/>
        <c:delete val="1"/>
      </c:legendEntry>
      <c:legendEntry>
        <c:idx val="5"/>
        <c:delete val="1"/>
      </c:legendEntry>
      <c:legendEntry>
        <c:idx val="6"/>
        <c:delete val="1"/>
      </c:legendEntry>
      <c:legendEntry>
        <c:idx val="7"/>
        <c:delete val="1"/>
      </c:legendEntry>
      <c:legendEntry>
        <c:idx val="8"/>
        <c:delete val="1"/>
      </c:legendEntry>
      <c:legendEntry>
        <c:idx val="9"/>
        <c:delete val="1"/>
      </c:legendEntry>
      <c:legendEntry>
        <c:idx val="10"/>
        <c:delete val="1"/>
      </c:legendEntry>
      <c:legendEntry>
        <c:idx val="11"/>
        <c:delete val="1"/>
      </c:legendEntry>
      <c:overlay val="0"/>
    </c:legend>
    <c:plotVisOnly val="1"/>
    <c:dispBlanksAs val="gap"/>
    <c:showDLblsOverMax val="0"/>
    <c:extLst/>
  </c:chart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smoothMarker"/>
        <c:varyColors val="0"/>
        <c:ser>
          <c:idx val="0"/>
          <c:order val="0"/>
          <c:tx>
            <c:v>Heat Content</c:v>
          </c:tx>
          <c:spPr>
            <a:ln w="19050" cap="rnd">
              <a:solidFill>
                <a:schemeClr val="tx1"/>
              </a:solidFill>
              <a:round/>
            </a:ln>
            <a:effectLst/>
          </c:spPr>
          <c:marker>
            <c:symbol val="none"/>
          </c:marker>
          <c:xVal>
            <c:numLit>
              <c:formatCode>General</c:formatCode>
              <c:ptCount val="1"/>
              <c:pt idx="0">
                <c:v>-1</c:v>
              </c:pt>
            </c:numLit>
          </c:xVal>
          <c:yVal>
            <c:numLit>
              <c:formatCode>General</c:formatCode>
              <c:ptCount val="1"/>
              <c:pt idx="0">
                <c:v>1</c:v>
              </c:pt>
            </c:numLit>
          </c:yVal>
          <c:smooth val="1"/>
          <c:extLst>
            <c:ext xmlns:c16="http://schemas.microsoft.com/office/drawing/2014/chart" uri="{C3380CC4-5D6E-409C-BE32-E72D297353CC}">
              <c16:uniqueId val="{00000000-35BE-4BBE-85AD-21E32CC52C26}"/>
            </c:ext>
          </c:extLst>
        </c:ser>
        <c:ser>
          <c:idx val="1"/>
          <c:order val="1"/>
          <c:tx>
            <c:v>Vapour Quality</c:v>
          </c:tx>
          <c:spPr>
            <a:ln w="19050" cap="rnd">
              <a:solidFill>
                <a:schemeClr val="tx1"/>
              </a:solidFill>
              <a:prstDash val="sysDash"/>
              <a:round/>
            </a:ln>
            <a:effectLst/>
          </c:spPr>
          <c:marker>
            <c:symbol val="none"/>
          </c:marker>
          <c:xVal>
            <c:numLit>
              <c:formatCode>General</c:formatCode>
              <c:ptCount val="1"/>
              <c:pt idx="0">
                <c:v>-1</c:v>
              </c:pt>
            </c:numLit>
          </c:xVal>
          <c:yVal>
            <c:numLit>
              <c:formatCode>General</c:formatCode>
              <c:ptCount val="1"/>
              <c:pt idx="0">
                <c:v>1</c:v>
              </c:pt>
            </c:numLit>
          </c:yVal>
          <c:smooth val="1"/>
          <c:extLst>
            <c:ext xmlns:c16="http://schemas.microsoft.com/office/drawing/2014/chart" uri="{C3380CC4-5D6E-409C-BE32-E72D297353CC}">
              <c16:uniqueId val="{00000001-35BE-4BBE-85AD-21E32CC52C26}"/>
            </c:ext>
          </c:extLst>
        </c:ser>
        <c:ser>
          <c:idx val="2"/>
          <c:order val="2"/>
          <c:tx>
            <c:strRef>
              <c:f>RawData_CoolingCurves!$E$19</c:f>
              <c:strCache>
                <c:ptCount val="1"/>
                <c:pt idx="0">
                  <c:v>Water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RawData_CoolingCurves!$D$22:$D$72</c:f>
              <c:numCache>
                <c:formatCode>General</c:formatCode>
                <c:ptCount val="51"/>
                <c:pt idx="0">
                  <c:v>1135.9255221851699</c:v>
                </c:pt>
                <c:pt idx="1">
                  <c:v>1112.743368671187</c:v>
                </c:pt>
                <c:pt idx="2">
                  <c:v>1089.5612151572038</c:v>
                </c:pt>
                <c:pt idx="3">
                  <c:v>1066.3790616432207</c:v>
                </c:pt>
                <c:pt idx="4">
                  <c:v>1043.1969081292377</c:v>
                </c:pt>
                <c:pt idx="5">
                  <c:v>1020.0147546152549</c:v>
                </c:pt>
                <c:pt idx="6">
                  <c:v>996.83260110127196</c:v>
                </c:pt>
                <c:pt idx="7">
                  <c:v>973.65044758728891</c:v>
                </c:pt>
                <c:pt idx="8">
                  <c:v>950.46829407330597</c:v>
                </c:pt>
                <c:pt idx="9">
                  <c:v>927.28614055932292</c:v>
                </c:pt>
                <c:pt idx="10">
                  <c:v>904.10398704533998</c:v>
                </c:pt>
                <c:pt idx="11">
                  <c:v>880.92183353135692</c:v>
                </c:pt>
                <c:pt idx="12">
                  <c:v>857.73968001737398</c:v>
                </c:pt>
                <c:pt idx="13">
                  <c:v>834.55752650339093</c:v>
                </c:pt>
                <c:pt idx="14">
                  <c:v>811.37537298940788</c:v>
                </c:pt>
                <c:pt idx="15">
                  <c:v>788.19321947542392</c:v>
                </c:pt>
                <c:pt idx="16">
                  <c:v>765.01106596144086</c:v>
                </c:pt>
                <c:pt idx="17">
                  <c:v>741.82891244745792</c:v>
                </c:pt>
                <c:pt idx="18">
                  <c:v>718.64675893347498</c:v>
                </c:pt>
                <c:pt idx="19">
                  <c:v>695.46460541949193</c:v>
                </c:pt>
                <c:pt idx="20">
                  <c:v>672.28245190550888</c:v>
                </c:pt>
                <c:pt idx="21">
                  <c:v>649.10029839152594</c:v>
                </c:pt>
                <c:pt idx="22">
                  <c:v>625.918144877543</c:v>
                </c:pt>
                <c:pt idx="23">
                  <c:v>602.73599136355995</c:v>
                </c:pt>
                <c:pt idx="24">
                  <c:v>579.55383784957689</c:v>
                </c:pt>
                <c:pt idx="25">
                  <c:v>556.37168433559395</c:v>
                </c:pt>
                <c:pt idx="26">
                  <c:v>533.1895308216109</c:v>
                </c:pt>
                <c:pt idx="27">
                  <c:v>510.00737730762796</c:v>
                </c:pt>
                <c:pt idx="28">
                  <c:v>486.82522379364491</c:v>
                </c:pt>
                <c:pt idx="29">
                  <c:v>463.64307027966095</c:v>
                </c:pt>
                <c:pt idx="30">
                  <c:v>440.46091676567789</c:v>
                </c:pt>
                <c:pt idx="31">
                  <c:v>417.27876325169495</c:v>
                </c:pt>
                <c:pt idx="32">
                  <c:v>394.0966097377119</c:v>
                </c:pt>
                <c:pt idx="33">
                  <c:v>387.94714563330797</c:v>
                </c:pt>
                <c:pt idx="34">
                  <c:v>370.91445622372896</c:v>
                </c:pt>
                <c:pt idx="35">
                  <c:v>347.73230270974591</c:v>
                </c:pt>
                <c:pt idx="36">
                  <c:v>324.55014919576297</c:v>
                </c:pt>
                <c:pt idx="37">
                  <c:v>301.36799568177992</c:v>
                </c:pt>
                <c:pt idx="38">
                  <c:v>278.18584216779698</c:v>
                </c:pt>
                <c:pt idx="39">
                  <c:v>255.00368865381392</c:v>
                </c:pt>
                <c:pt idx="40">
                  <c:v>231.82153513983098</c:v>
                </c:pt>
                <c:pt idx="41">
                  <c:v>208.63938162584793</c:v>
                </c:pt>
                <c:pt idx="42">
                  <c:v>185.45722811186499</c:v>
                </c:pt>
                <c:pt idx="43">
                  <c:v>162.27507459788092</c:v>
                </c:pt>
                <c:pt idx="44">
                  <c:v>139.09292108389798</c:v>
                </c:pt>
                <c:pt idx="45">
                  <c:v>115.91076756991993</c:v>
                </c:pt>
                <c:pt idx="46">
                  <c:v>92.728614055939943</c:v>
                </c:pt>
                <c:pt idx="47">
                  <c:v>69.546460541949955</c:v>
                </c:pt>
                <c:pt idx="48">
                  <c:v>46.364307027969971</c:v>
                </c:pt>
                <c:pt idx="49">
                  <c:v>23.182153513989988</c:v>
                </c:pt>
                <c:pt idx="50">
                  <c:v>0</c:v>
                </c:pt>
              </c:numCache>
            </c:numRef>
          </c:xVal>
          <c:yVal>
            <c:numRef>
              <c:f>RawData_CoolingCurves!$E$22:$E$72</c:f>
              <c:numCache>
                <c:formatCode>General</c:formatCode>
                <c:ptCount val="51"/>
                <c:pt idx="0">
                  <c:v>297.67779990376903</c:v>
                </c:pt>
                <c:pt idx="1">
                  <c:v>303.22844177292001</c:v>
                </c:pt>
                <c:pt idx="2">
                  <c:v>308.78021611536701</c:v>
                </c:pt>
                <c:pt idx="3">
                  <c:v>314.33187915967301</c:v>
                </c:pt>
                <c:pt idx="4">
                  <c:v>319.88248406128503</c:v>
                </c:pt>
                <c:pt idx="5">
                  <c:v>325.431274147561</c:v>
                </c:pt>
                <c:pt idx="6">
                  <c:v>330.977605000675</c:v>
                </c:pt>
                <c:pt idx="7">
                  <c:v>336.520888322264</c:v>
                </c:pt>
                <c:pt idx="8">
                  <c:v>342.06055232365202</c:v>
                </c:pt>
                <c:pt idx="9">
                  <c:v>347.59601457876602</c:v>
                </c:pt>
                <c:pt idx="10">
                  <c:v>353.126664158111</c:v>
                </c:pt>
                <c:pt idx="11">
                  <c:v>358.65185055418402</c:v>
                </c:pt>
                <c:pt idx="12">
                  <c:v>364.170877464201</c:v>
                </c:pt>
                <c:pt idx="13">
                  <c:v>369.68299994312503</c:v>
                </c:pt>
                <c:pt idx="14">
                  <c:v>375.18742379752899</c:v>
                </c:pt>
                <c:pt idx="15">
                  <c:v>380.683306374322</c:v>
                </c:pt>
                <c:pt idx="16">
                  <c:v>386.16975812017699</c:v>
                </c:pt>
                <c:pt idx="17">
                  <c:v>391.64584445929597</c:v>
                </c:pt>
                <c:pt idx="18">
                  <c:v>397.11058766851801</c:v>
                </c:pt>
                <c:pt idx="19">
                  <c:v>402.56296852776399</c:v>
                </c:pt>
                <c:pt idx="20">
                  <c:v>408.001927597151</c:v>
                </c:pt>
                <c:pt idx="21">
                  <c:v>413.42636602549601</c:v>
                </c:pt>
                <c:pt idx="22">
                  <c:v>418.835145832379</c:v>
                </c:pt>
                <c:pt idx="23">
                  <c:v>424.22708963143202</c:v>
                </c:pt>
                <c:pt idx="24">
                  <c:v>429.60097977830202</c:v>
                </c:pt>
                <c:pt idx="25">
                  <c:v>434.95555693541098</c:v>
                </c:pt>
                <c:pt idx="26">
                  <c:v>440.28951804846503</c:v>
                </c:pt>
                <c:pt idx="27">
                  <c:v>445.60151372793501</c:v>
                </c:pt>
                <c:pt idx="28">
                  <c:v>450.89014502354502</c:v>
                </c:pt>
                <c:pt idx="29">
                  <c:v>456.15395957120597</c:v>
                </c:pt>
                <c:pt idx="30">
                  <c:v>461.39144708074099</c:v>
                </c:pt>
                <c:pt idx="31">
                  <c:v>466.601034118759</c:v>
                </c:pt>
                <c:pt idx="32">
                  <c:v>471.78107812439202</c:v>
                </c:pt>
                <c:pt idx="33">
                  <c:v>473.15000000001498</c:v>
                </c:pt>
                <c:pt idx="34">
                  <c:v>473.15000000001498</c:v>
                </c:pt>
                <c:pt idx="35">
                  <c:v>473.15000000001498</c:v>
                </c:pt>
                <c:pt idx="36">
                  <c:v>473.15000000001498</c:v>
                </c:pt>
                <c:pt idx="37">
                  <c:v>473.15000000001498</c:v>
                </c:pt>
                <c:pt idx="38">
                  <c:v>473.15000000001498</c:v>
                </c:pt>
                <c:pt idx="39">
                  <c:v>473.15000000001498</c:v>
                </c:pt>
                <c:pt idx="40">
                  <c:v>473.15000000001498</c:v>
                </c:pt>
                <c:pt idx="41">
                  <c:v>473.15000000001498</c:v>
                </c:pt>
                <c:pt idx="42">
                  <c:v>473.15000000001498</c:v>
                </c:pt>
                <c:pt idx="43">
                  <c:v>473.15000000001498</c:v>
                </c:pt>
                <c:pt idx="44">
                  <c:v>473.15000000001498</c:v>
                </c:pt>
                <c:pt idx="45">
                  <c:v>473.15000000001498</c:v>
                </c:pt>
                <c:pt idx="46">
                  <c:v>473.15000000001498</c:v>
                </c:pt>
                <c:pt idx="47">
                  <c:v>473.15000000001498</c:v>
                </c:pt>
                <c:pt idx="48">
                  <c:v>473.15000000001498</c:v>
                </c:pt>
                <c:pt idx="49">
                  <c:v>473.15000000001498</c:v>
                </c:pt>
                <c:pt idx="50">
                  <c:v>473.15000000000998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35BE-4BBE-85AD-21E32CC52C26}"/>
            </c:ext>
          </c:extLst>
        </c:ser>
        <c:ser>
          <c:idx val="3"/>
          <c:order val="3"/>
          <c:tx>
            <c:strRef>
              <c:f>RawData_CoolingCurves!$P$19</c:f>
              <c:strCache>
                <c:ptCount val="1"/>
                <c:pt idx="0">
                  <c:v>Brine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RawData_CoolingCurves!$O$22:$O$81</c:f>
              <c:numCache>
                <c:formatCode>General</c:formatCode>
                <c:ptCount val="60"/>
                <c:pt idx="0">
                  <c:v>1134.7572710172597</c:v>
                </c:pt>
                <c:pt idx="1">
                  <c:v>1099.3179498052655</c:v>
                </c:pt>
                <c:pt idx="2">
                  <c:v>1063.7939272275673</c:v>
                </c:pt>
                <c:pt idx="3">
                  <c:v>1028.1989336653419</c:v>
                </c:pt>
                <c:pt idx="4">
                  <c:v>992.54100416925996</c:v>
                </c:pt>
                <c:pt idx="5">
                  <c:v>956.82352864379595</c:v>
                </c:pt>
                <c:pt idx="6">
                  <c:v>921.04584794146399</c:v>
                </c:pt>
                <c:pt idx="7">
                  <c:v>885.20369498286198</c:v>
                </c:pt>
                <c:pt idx="8">
                  <c:v>849.28955334418492</c:v>
                </c:pt>
                <c:pt idx="9">
                  <c:v>813.29293121933688</c:v>
                </c:pt>
                <c:pt idx="10">
                  <c:v>777.20053314881795</c:v>
                </c:pt>
                <c:pt idx="11">
                  <c:v>740.99631725533595</c:v>
                </c:pt>
                <c:pt idx="12">
                  <c:v>704.66143636453194</c:v>
                </c:pt>
                <c:pt idx="13">
                  <c:v>668.17407093714291</c:v>
                </c:pt>
                <c:pt idx="14">
                  <c:v>631.50916746373593</c:v>
                </c:pt>
                <c:pt idx="15">
                  <c:v>594.6381396885979</c:v>
                </c:pt>
                <c:pt idx="16">
                  <c:v>557.52984789931895</c:v>
                </c:pt>
                <c:pt idx="17">
                  <c:v>520.15223260305993</c:v>
                </c:pt>
                <c:pt idx="18">
                  <c:v>482.47099683981594</c:v>
                </c:pt>
                <c:pt idx="19">
                  <c:v>444.44954311834397</c:v>
                </c:pt>
                <c:pt idx="20">
                  <c:v>444.44954311834397</c:v>
                </c:pt>
                <c:pt idx="21">
                  <c:v>440.12564308868593</c:v>
                </c:pt>
                <c:pt idx="22">
                  <c:v>435.80192821372395</c:v>
                </c:pt>
                <c:pt idx="23">
                  <c:v>71.581673032149865</c:v>
                </c:pt>
                <c:pt idx="24">
                  <c:v>-557.61599809192012</c:v>
                </c:pt>
                <c:pt idx="25">
                  <c:v>-832.31425178611016</c:v>
                </c:pt>
                <c:pt idx="26">
                  <c:v>-979.10969707222011</c:v>
                </c:pt>
                <c:pt idx="27">
                  <c:v>-1071.6511681468701</c:v>
                </c:pt>
                <c:pt idx="28">
                  <c:v>-1135.4442568106901</c:v>
                </c:pt>
                <c:pt idx="29">
                  <c:v>-1182.2448207043399</c:v>
                </c:pt>
                <c:pt idx="30">
                  <c:v>-1218.1981686241902</c:v>
                </c:pt>
                <c:pt idx="31">
                  <c:v>-1246.8191769784103</c:v>
                </c:pt>
                <c:pt idx="32">
                  <c:v>-1270.2591475080599</c:v>
                </c:pt>
                <c:pt idx="33">
                  <c:v>-1289.9064137550299</c:v>
                </c:pt>
                <c:pt idx="34">
                  <c:v>-1306.6959108340102</c:v>
                </c:pt>
                <c:pt idx="35">
                  <c:v>-1321.2796823539002</c:v>
                </c:pt>
                <c:pt idx="36">
                  <c:v>-1334.12600526196</c:v>
                </c:pt>
                <c:pt idx="37">
                  <c:v>-1345.5796634682301</c:v>
                </c:pt>
                <c:pt idx="38">
                  <c:v>-1355.9000149655299</c:v>
                </c:pt>
                <c:pt idx="39">
                  <c:v>-1365.2858290498102</c:v>
                </c:pt>
                <c:pt idx="40">
                  <c:v>-1373.8919539485501</c:v>
                </c:pt>
                <c:pt idx="41">
                  <c:v>-1381.8407820553102</c:v>
                </c:pt>
                <c:pt idx="42">
                  <c:v>-1389.2303099137403</c:v>
                </c:pt>
                <c:pt idx="43">
                  <c:v>-1396.1399152480299</c:v>
                </c:pt>
                <c:pt idx="44">
                  <c:v>-1402.6345701374403</c:v>
                </c:pt>
                <c:pt idx="45">
                  <c:v>-1408.7679620675299</c:v>
                </c:pt>
                <c:pt idx="46">
                  <c:v>-1414.5848389041898</c:v>
                </c:pt>
                <c:pt idx="47">
                  <c:v>-1420.1227936007799</c:v>
                </c:pt>
                <c:pt idx="48">
                  <c:v>-1425.41363857429</c:v>
                </c:pt>
                <c:pt idx="49">
                  <c:v>-1430.4844755772801</c:v>
                </c:pt>
                <c:pt idx="50">
                  <c:v>-1435.3585368495201</c:v>
                </c:pt>
                <c:pt idx="51">
                  <c:v>-1440.0558525449401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</c:numCache>
            </c:numRef>
          </c:xVal>
          <c:yVal>
            <c:numRef>
              <c:f>RawData_CoolingCurves!$P$22:$P$81</c:f>
              <c:numCache>
                <c:formatCode>General</c:formatCode>
                <c:ptCount val="60"/>
                <c:pt idx="0">
                  <c:v>298</c:v>
                </c:pt>
                <c:pt idx="1">
                  <c:v>307.052631578947</c:v>
                </c:pt>
                <c:pt idx="2">
                  <c:v>316.105263157894</c:v>
                </c:pt>
                <c:pt idx="3">
                  <c:v>325.15789473684202</c:v>
                </c:pt>
                <c:pt idx="4">
                  <c:v>334.21052631578902</c:v>
                </c:pt>
                <c:pt idx="5">
                  <c:v>343.26315789473603</c:v>
                </c:pt>
                <c:pt idx="6">
                  <c:v>352.31578947368399</c:v>
                </c:pt>
                <c:pt idx="7">
                  <c:v>361.36842105263099</c:v>
                </c:pt>
                <c:pt idx="8">
                  <c:v>370.42105263157799</c:v>
                </c:pt>
                <c:pt idx="9">
                  <c:v>379.47368421052602</c:v>
                </c:pt>
                <c:pt idx="10">
                  <c:v>388.52631578947302</c:v>
                </c:pt>
                <c:pt idx="11">
                  <c:v>397.57894736842098</c:v>
                </c:pt>
                <c:pt idx="12">
                  <c:v>406.63157894736798</c:v>
                </c:pt>
                <c:pt idx="13">
                  <c:v>415.68421052631498</c:v>
                </c:pt>
                <c:pt idx="14">
                  <c:v>424.73684210526301</c:v>
                </c:pt>
                <c:pt idx="15">
                  <c:v>433.78947368421001</c:v>
                </c:pt>
                <c:pt idx="16">
                  <c:v>442.84210526315701</c:v>
                </c:pt>
                <c:pt idx="17">
                  <c:v>451.89473684210498</c:v>
                </c:pt>
                <c:pt idx="18">
                  <c:v>460.94736842105198</c:v>
                </c:pt>
                <c:pt idx="19">
                  <c:v>470</c:v>
                </c:pt>
                <c:pt idx="20">
                  <c:v>470</c:v>
                </c:pt>
                <c:pt idx="21">
                  <c:v>471.02564102564099</c:v>
                </c:pt>
                <c:pt idx="22">
                  <c:v>472.05128205128199</c:v>
                </c:pt>
                <c:pt idx="23">
                  <c:v>473.07692307692298</c:v>
                </c:pt>
                <c:pt idx="24">
                  <c:v>474.10256410256397</c:v>
                </c:pt>
                <c:pt idx="25">
                  <c:v>475.12820512820502</c:v>
                </c:pt>
                <c:pt idx="26">
                  <c:v>476.15384615384602</c:v>
                </c:pt>
                <c:pt idx="27">
                  <c:v>477.17948717948701</c:v>
                </c:pt>
                <c:pt idx="28">
                  <c:v>478.20512820512801</c:v>
                </c:pt>
                <c:pt idx="29">
                  <c:v>479.230769230769</c:v>
                </c:pt>
                <c:pt idx="30">
                  <c:v>480.25641025640999</c:v>
                </c:pt>
                <c:pt idx="31">
                  <c:v>481.28205128205099</c:v>
                </c:pt>
                <c:pt idx="32">
                  <c:v>482.30769230769198</c:v>
                </c:pt>
                <c:pt idx="33">
                  <c:v>483.33333333333297</c:v>
                </c:pt>
                <c:pt idx="34">
                  <c:v>484.35897435897402</c:v>
                </c:pt>
                <c:pt idx="35">
                  <c:v>485.38461538461502</c:v>
                </c:pt>
                <c:pt idx="36">
                  <c:v>486.41025641025601</c:v>
                </c:pt>
                <c:pt idx="37">
                  <c:v>487.435897435897</c:v>
                </c:pt>
                <c:pt idx="38">
                  <c:v>488.461538461538</c:v>
                </c:pt>
                <c:pt idx="39">
                  <c:v>489.48717948717899</c:v>
                </c:pt>
                <c:pt idx="40">
                  <c:v>490.51282051281999</c:v>
                </c:pt>
                <c:pt idx="41">
                  <c:v>491.53846153846098</c:v>
                </c:pt>
                <c:pt idx="42">
                  <c:v>492.56410256410197</c:v>
                </c:pt>
                <c:pt idx="43">
                  <c:v>493.58974358974302</c:v>
                </c:pt>
                <c:pt idx="44">
                  <c:v>494.61538461538402</c:v>
                </c:pt>
                <c:pt idx="45">
                  <c:v>495.64102564102501</c:v>
                </c:pt>
                <c:pt idx="46">
                  <c:v>496.666666666666</c:v>
                </c:pt>
                <c:pt idx="47">
                  <c:v>497.692307692307</c:v>
                </c:pt>
                <c:pt idx="48">
                  <c:v>498.71794871794799</c:v>
                </c:pt>
                <c:pt idx="49">
                  <c:v>499.74358974358898</c:v>
                </c:pt>
                <c:pt idx="50">
                  <c:v>500.76923076922998</c:v>
                </c:pt>
                <c:pt idx="51">
                  <c:v>501.79487179487103</c:v>
                </c:pt>
                <c:pt idx="52">
                  <c:v>502.82051282051202</c:v>
                </c:pt>
                <c:pt idx="53">
                  <c:v>503.84615384615302</c:v>
                </c:pt>
                <c:pt idx="54">
                  <c:v>504.87179487179401</c:v>
                </c:pt>
                <c:pt idx="55">
                  <c:v>505.897435897435</c:v>
                </c:pt>
                <c:pt idx="56">
                  <c:v>506.923076923076</c:v>
                </c:pt>
                <c:pt idx="57">
                  <c:v>507.94871794871699</c:v>
                </c:pt>
                <c:pt idx="58">
                  <c:v>508.97435897435798</c:v>
                </c:pt>
                <c:pt idx="59">
                  <c:v>510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35BE-4BBE-85AD-21E32CC52C26}"/>
            </c:ext>
          </c:extLst>
        </c:ser>
        <c:ser>
          <c:idx val="4"/>
          <c:order val="4"/>
          <c:tx>
            <c:strRef>
              <c:f>RawData_CoolingCurves!$F$19</c:f>
              <c:strCache>
                <c:ptCount val="1"/>
                <c:pt idx="0">
                  <c:v>WaterNCG</c:v>
                </c:pt>
              </c:strCache>
            </c:strRef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xVal>
            <c:numRef>
              <c:f>RawData_CoolingCurves!$D$22:$D$72</c:f>
              <c:numCache>
                <c:formatCode>General</c:formatCode>
                <c:ptCount val="51"/>
                <c:pt idx="0">
                  <c:v>1135.9255221851699</c:v>
                </c:pt>
                <c:pt idx="1">
                  <c:v>1112.743368671187</c:v>
                </c:pt>
                <c:pt idx="2">
                  <c:v>1089.5612151572038</c:v>
                </c:pt>
                <c:pt idx="3">
                  <c:v>1066.3790616432207</c:v>
                </c:pt>
                <c:pt idx="4">
                  <c:v>1043.1969081292377</c:v>
                </c:pt>
                <c:pt idx="5">
                  <c:v>1020.0147546152549</c:v>
                </c:pt>
                <c:pt idx="6">
                  <c:v>996.83260110127196</c:v>
                </c:pt>
                <c:pt idx="7">
                  <c:v>973.65044758728891</c:v>
                </c:pt>
                <c:pt idx="8">
                  <c:v>950.46829407330597</c:v>
                </c:pt>
                <c:pt idx="9">
                  <c:v>927.28614055932292</c:v>
                </c:pt>
                <c:pt idx="10">
                  <c:v>904.10398704533998</c:v>
                </c:pt>
                <c:pt idx="11">
                  <c:v>880.92183353135692</c:v>
                </c:pt>
                <c:pt idx="12">
                  <c:v>857.73968001737398</c:v>
                </c:pt>
                <c:pt idx="13">
                  <c:v>834.55752650339093</c:v>
                </c:pt>
                <c:pt idx="14">
                  <c:v>811.37537298940788</c:v>
                </c:pt>
                <c:pt idx="15">
                  <c:v>788.19321947542392</c:v>
                </c:pt>
                <c:pt idx="16">
                  <c:v>765.01106596144086</c:v>
                </c:pt>
                <c:pt idx="17">
                  <c:v>741.82891244745792</c:v>
                </c:pt>
                <c:pt idx="18">
                  <c:v>718.64675893347498</c:v>
                </c:pt>
                <c:pt idx="19">
                  <c:v>695.46460541949193</c:v>
                </c:pt>
                <c:pt idx="20">
                  <c:v>672.28245190550888</c:v>
                </c:pt>
                <c:pt idx="21">
                  <c:v>649.10029839152594</c:v>
                </c:pt>
                <c:pt idx="22">
                  <c:v>625.918144877543</c:v>
                </c:pt>
                <c:pt idx="23">
                  <c:v>602.73599136355995</c:v>
                </c:pt>
                <c:pt idx="24">
                  <c:v>579.55383784957689</c:v>
                </c:pt>
                <c:pt idx="25">
                  <c:v>556.37168433559395</c:v>
                </c:pt>
                <c:pt idx="26">
                  <c:v>533.1895308216109</c:v>
                </c:pt>
                <c:pt idx="27">
                  <c:v>510.00737730762796</c:v>
                </c:pt>
                <c:pt idx="28">
                  <c:v>486.82522379364491</c:v>
                </c:pt>
                <c:pt idx="29">
                  <c:v>463.64307027966095</c:v>
                </c:pt>
                <c:pt idx="30">
                  <c:v>440.46091676567789</c:v>
                </c:pt>
                <c:pt idx="31">
                  <c:v>417.27876325169495</c:v>
                </c:pt>
                <c:pt idx="32">
                  <c:v>394.0966097377119</c:v>
                </c:pt>
                <c:pt idx="33">
                  <c:v>387.94714563330797</c:v>
                </c:pt>
                <c:pt idx="34">
                  <c:v>370.91445622372896</c:v>
                </c:pt>
                <c:pt idx="35">
                  <c:v>347.73230270974591</c:v>
                </c:pt>
                <c:pt idx="36">
                  <c:v>324.55014919576297</c:v>
                </c:pt>
                <c:pt idx="37">
                  <c:v>301.36799568177992</c:v>
                </c:pt>
                <c:pt idx="38">
                  <c:v>278.18584216779698</c:v>
                </c:pt>
                <c:pt idx="39">
                  <c:v>255.00368865381392</c:v>
                </c:pt>
                <c:pt idx="40">
                  <c:v>231.82153513983098</c:v>
                </c:pt>
                <c:pt idx="41">
                  <c:v>208.63938162584793</c:v>
                </c:pt>
                <c:pt idx="42">
                  <c:v>185.45722811186499</c:v>
                </c:pt>
                <c:pt idx="43">
                  <c:v>162.27507459788092</c:v>
                </c:pt>
                <c:pt idx="44">
                  <c:v>139.09292108389798</c:v>
                </c:pt>
                <c:pt idx="45">
                  <c:v>115.91076756991993</c:v>
                </c:pt>
                <c:pt idx="46">
                  <c:v>92.728614055939943</c:v>
                </c:pt>
                <c:pt idx="47">
                  <c:v>69.546460541949955</c:v>
                </c:pt>
                <c:pt idx="48">
                  <c:v>46.364307027969971</c:v>
                </c:pt>
                <c:pt idx="49">
                  <c:v>23.182153513989988</c:v>
                </c:pt>
                <c:pt idx="50">
                  <c:v>0</c:v>
                </c:pt>
              </c:numCache>
            </c:numRef>
          </c:xVal>
          <c:yVal>
            <c:numRef>
              <c:f>RawData_CoolingCurves!$F$22:$F$72</c:f>
              <c:numCache>
                <c:formatCode>General</c:formatCode>
                <c:ptCount val="51"/>
                <c:pt idx="0">
                  <c:v>297.78631743498403</c:v>
                </c:pt>
                <c:pt idx="1">
                  <c:v>303.45199895227103</c:v>
                </c:pt>
                <c:pt idx="2">
                  <c:v>309.14842515864399</c:v>
                </c:pt>
                <c:pt idx="3">
                  <c:v>314.86602780370498</c:v>
                </c:pt>
                <c:pt idx="4">
                  <c:v>320.59788217123503</c:v>
                </c:pt>
                <c:pt idx="5">
                  <c:v>326.33894656922598</c:v>
                </c:pt>
                <c:pt idx="6">
                  <c:v>332.085513989753</c:v>
                </c:pt>
                <c:pt idx="7">
                  <c:v>337.83482140656997</c:v>
                </c:pt>
                <c:pt idx="8">
                  <c:v>343.58477438193597</c:v>
                </c:pt>
                <c:pt idx="9">
                  <c:v>349.33375577113202</c:v>
                </c:pt>
                <c:pt idx="10">
                  <c:v>355.08049613884202</c:v>
                </c:pt>
                <c:pt idx="11">
                  <c:v>360.70452682864402</c:v>
                </c:pt>
                <c:pt idx="12">
                  <c:v>366.332409190357</c:v>
                </c:pt>
                <c:pt idx="13">
                  <c:v>371.932322241733</c:v>
                </c:pt>
                <c:pt idx="14">
                  <c:v>377.49863875275997</c:v>
                </c:pt>
                <c:pt idx="15">
                  <c:v>383.01404612939001</c:v>
                </c:pt>
                <c:pt idx="16">
                  <c:v>388.497394588693</c:v>
                </c:pt>
                <c:pt idx="17">
                  <c:v>393.93250346679099</c:v>
                </c:pt>
                <c:pt idx="18">
                  <c:v>399.31150940358901</c:v>
                </c:pt>
                <c:pt idx="19">
                  <c:v>404.62510643655298</c:v>
                </c:pt>
                <c:pt idx="20">
                  <c:v>409.86218937559102</c:v>
                </c:pt>
                <c:pt idx="21">
                  <c:v>415.00942063664502</c:v>
                </c:pt>
                <c:pt idx="22">
                  <c:v>420.05072424760903</c:v>
                </c:pt>
                <c:pt idx="23">
                  <c:v>424.96673348856598</c:v>
                </c:pt>
                <c:pt idx="24">
                  <c:v>429.73373401243498</c:v>
                </c:pt>
                <c:pt idx="25">
                  <c:v>434.31116799118797</c:v>
                </c:pt>
                <c:pt idx="26">
                  <c:v>438.69320764084199</c:v>
                </c:pt>
                <c:pt idx="27">
                  <c:v>442.85258548315699</c:v>
                </c:pt>
                <c:pt idx="28">
                  <c:v>446.71686266830301</c:v>
                </c:pt>
                <c:pt idx="29">
                  <c:v>450.26954396388197</c:v>
                </c:pt>
                <c:pt idx="30">
                  <c:v>453.48409885058902</c:v>
                </c:pt>
                <c:pt idx="31">
                  <c:v>456.34583712820398</c:v>
                </c:pt>
                <c:pt idx="32">
                  <c:v>458.85505524519499</c:v>
                </c:pt>
                <c:pt idx="33">
                  <c:v>459.46314517094498</c:v>
                </c:pt>
                <c:pt idx="34">
                  <c:v>461.02717007050597</c:v>
                </c:pt>
                <c:pt idx="35">
                  <c:v>462.88975628228002</c:v>
                </c:pt>
                <c:pt idx="36">
                  <c:v>464.477761296663</c:v>
                </c:pt>
                <c:pt idx="37">
                  <c:v>465.82863249653798</c:v>
                </c:pt>
                <c:pt idx="38">
                  <c:v>466.97857631211298</c:v>
                </c:pt>
                <c:pt idx="39">
                  <c:v>467.96032510132301</c:v>
                </c:pt>
                <c:pt idx="40">
                  <c:v>468.80219232928999</c:v>
                </c:pt>
                <c:pt idx="41">
                  <c:v>469.52798486470698</c:v>
                </c:pt>
                <c:pt idx="42">
                  <c:v>470.15737714130802</c:v>
                </c:pt>
                <c:pt idx="43">
                  <c:v>470.70647327161799</c:v>
                </c:pt>
                <c:pt idx="44">
                  <c:v>471.18839876572702</c:v>
                </c:pt>
                <c:pt idx="45">
                  <c:v>471.61384458580699</c:v>
                </c:pt>
                <c:pt idx="46">
                  <c:v>471.99153435704397</c:v>
                </c:pt>
                <c:pt idx="47">
                  <c:v>472.32861060531297</c:v>
                </c:pt>
                <c:pt idx="48">
                  <c:v>472.63094717931801</c:v>
                </c:pt>
                <c:pt idx="49">
                  <c:v>472.90339892320998</c:v>
                </c:pt>
                <c:pt idx="50">
                  <c:v>473.14999999998997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4-35BE-4BBE-85AD-21E32CC52C26}"/>
            </c:ext>
          </c:extLst>
        </c:ser>
        <c:ser>
          <c:idx val="5"/>
          <c:order val="5"/>
          <c:tx>
            <c:strRef>
              <c:f>RawData_CoolingCurves!$G$19</c:f>
              <c:strCache>
                <c:ptCount val="1"/>
                <c:pt idx="0">
                  <c:v>BrineNCG</c:v>
                </c:pt>
              </c:strCache>
            </c:strRef>
          </c:tx>
          <c:spPr>
            <a:ln w="19050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xVal>
            <c:numRef>
              <c:f>RawData_CoolingCurves!$D$22:$D$72</c:f>
              <c:numCache>
                <c:formatCode>General</c:formatCode>
                <c:ptCount val="51"/>
                <c:pt idx="0">
                  <c:v>1135.9255221851699</c:v>
                </c:pt>
                <c:pt idx="1">
                  <c:v>1112.743368671187</c:v>
                </c:pt>
                <c:pt idx="2">
                  <c:v>1089.5612151572038</c:v>
                </c:pt>
                <c:pt idx="3">
                  <c:v>1066.3790616432207</c:v>
                </c:pt>
                <c:pt idx="4">
                  <c:v>1043.1969081292377</c:v>
                </c:pt>
                <c:pt idx="5">
                  <c:v>1020.0147546152549</c:v>
                </c:pt>
                <c:pt idx="6">
                  <c:v>996.83260110127196</c:v>
                </c:pt>
                <c:pt idx="7">
                  <c:v>973.65044758728891</c:v>
                </c:pt>
                <c:pt idx="8">
                  <c:v>950.46829407330597</c:v>
                </c:pt>
                <c:pt idx="9">
                  <c:v>927.28614055932292</c:v>
                </c:pt>
                <c:pt idx="10">
                  <c:v>904.10398704533998</c:v>
                </c:pt>
                <c:pt idx="11">
                  <c:v>880.92183353135692</c:v>
                </c:pt>
                <c:pt idx="12">
                  <c:v>857.73968001737398</c:v>
                </c:pt>
                <c:pt idx="13">
                  <c:v>834.55752650339093</c:v>
                </c:pt>
                <c:pt idx="14">
                  <c:v>811.37537298940788</c:v>
                </c:pt>
                <c:pt idx="15">
                  <c:v>788.19321947542392</c:v>
                </c:pt>
                <c:pt idx="16">
                  <c:v>765.01106596144086</c:v>
                </c:pt>
                <c:pt idx="17">
                  <c:v>741.82891244745792</c:v>
                </c:pt>
                <c:pt idx="18">
                  <c:v>718.64675893347498</c:v>
                </c:pt>
                <c:pt idx="19">
                  <c:v>695.46460541949193</c:v>
                </c:pt>
                <c:pt idx="20">
                  <c:v>672.28245190550888</c:v>
                </c:pt>
                <c:pt idx="21">
                  <c:v>649.10029839152594</c:v>
                </c:pt>
                <c:pt idx="22">
                  <c:v>625.918144877543</c:v>
                </c:pt>
                <c:pt idx="23">
                  <c:v>602.73599136355995</c:v>
                </c:pt>
                <c:pt idx="24">
                  <c:v>579.55383784957689</c:v>
                </c:pt>
                <c:pt idx="25">
                  <c:v>556.37168433559395</c:v>
                </c:pt>
                <c:pt idx="26">
                  <c:v>533.1895308216109</c:v>
                </c:pt>
                <c:pt idx="27">
                  <c:v>510.00737730762796</c:v>
                </c:pt>
                <c:pt idx="28">
                  <c:v>486.82522379364491</c:v>
                </c:pt>
                <c:pt idx="29">
                  <c:v>463.64307027966095</c:v>
                </c:pt>
                <c:pt idx="30">
                  <c:v>440.46091676567789</c:v>
                </c:pt>
                <c:pt idx="31">
                  <c:v>417.27876325169495</c:v>
                </c:pt>
                <c:pt idx="32">
                  <c:v>394.0966097377119</c:v>
                </c:pt>
                <c:pt idx="33">
                  <c:v>387.94714563330797</c:v>
                </c:pt>
                <c:pt idx="34">
                  <c:v>370.91445622372896</c:v>
                </c:pt>
                <c:pt idx="35">
                  <c:v>347.73230270974591</c:v>
                </c:pt>
                <c:pt idx="36">
                  <c:v>324.55014919576297</c:v>
                </c:pt>
                <c:pt idx="37">
                  <c:v>301.36799568177992</c:v>
                </c:pt>
                <c:pt idx="38">
                  <c:v>278.18584216779698</c:v>
                </c:pt>
                <c:pt idx="39">
                  <c:v>255.00368865381392</c:v>
                </c:pt>
                <c:pt idx="40">
                  <c:v>231.82153513983098</c:v>
                </c:pt>
                <c:pt idx="41">
                  <c:v>208.63938162584793</c:v>
                </c:pt>
                <c:pt idx="42">
                  <c:v>185.45722811186499</c:v>
                </c:pt>
                <c:pt idx="43">
                  <c:v>162.27507459788092</c:v>
                </c:pt>
                <c:pt idx="44">
                  <c:v>139.09292108389798</c:v>
                </c:pt>
                <c:pt idx="45">
                  <c:v>115.91076756991993</c:v>
                </c:pt>
                <c:pt idx="46">
                  <c:v>92.728614055939943</c:v>
                </c:pt>
                <c:pt idx="47">
                  <c:v>69.546460541949955</c:v>
                </c:pt>
                <c:pt idx="48">
                  <c:v>46.364307027969971</c:v>
                </c:pt>
                <c:pt idx="49">
                  <c:v>23.182153513989988</c:v>
                </c:pt>
                <c:pt idx="50">
                  <c:v>0</c:v>
                </c:pt>
              </c:numCache>
            </c:numRef>
          </c:xVal>
          <c:yVal>
            <c:numRef>
              <c:f>RawData_CoolingCurves!$G$22:$G$72</c:f>
              <c:numCache>
                <c:formatCode>General</c:formatCode>
                <c:ptCount val="51"/>
                <c:pt idx="0">
                  <c:v>297.81843905913399</c:v>
                </c:pt>
                <c:pt idx="1">
                  <c:v>303.91977657901799</c:v>
                </c:pt>
                <c:pt idx="2">
                  <c:v>310.03880552519399</c:v>
                </c:pt>
                <c:pt idx="3">
                  <c:v>316.16897206150298</c:v>
                </c:pt>
                <c:pt idx="4">
                  <c:v>322.30592274847203</c:v>
                </c:pt>
                <c:pt idx="5">
                  <c:v>328.44677558653399</c:v>
                </c:pt>
                <c:pt idx="6">
                  <c:v>334.58963193627301</c:v>
                </c:pt>
                <c:pt idx="7">
                  <c:v>340.718812666742</c:v>
                </c:pt>
                <c:pt idx="8">
                  <c:v>346.876848408765</c:v>
                </c:pt>
                <c:pt idx="9">
                  <c:v>353.01994551867602</c:v>
                </c:pt>
                <c:pt idx="10">
                  <c:v>359.070119816697</c:v>
                </c:pt>
                <c:pt idx="11">
                  <c:v>365.08859197938199</c:v>
                </c:pt>
                <c:pt idx="12">
                  <c:v>371.07851224428799</c:v>
                </c:pt>
                <c:pt idx="13">
                  <c:v>377.03375436815998</c:v>
                </c:pt>
                <c:pt idx="14">
                  <c:v>382.94312253850899</c:v>
                </c:pt>
                <c:pt idx="15">
                  <c:v>388.80889498079699</c:v>
                </c:pt>
                <c:pt idx="16">
                  <c:v>394.621421446407</c:v>
                </c:pt>
                <c:pt idx="17">
                  <c:v>400.370728123079</c:v>
                </c:pt>
                <c:pt idx="18">
                  <c:v>406.044682540228</c:v>
                </c:pt>
                <c:pt idx="19">
                  <c:v>411.62842671387398</c:v>
                </c:pt>
                <c:pt idx="20">
                  <c:v>417.10368737861802</c:v>
                </c:pt>
                <c:pt idx="21">
                  <c:v>422.44798338446299</c:v>
                </c:pt>
                <c:pt idx="22">
                  <c:v>427.63380834159301</c:v>
                </c:pt>
                <c:pt idx="23">
                  <c:v>432.60501029198002</c:v>
                </c:pt>
                <c:pt idx="24">
                  <c:v>437.35140507737498</c:v>
                </c:pt>
                <c:pt idx="25">
                  <c:v>441.880890862576</c:v>
                </c:pt>
                <c:pt idx="26">
                  <c:v>446.050176622756</c:v>
                </c:pt>
                <c:pt idx="27">
                  <c:v>449.85667768679599</c:v>
                </c:pt>
                <c:pt idx="28">
                  <c:v>453.26757185200199</c:v>
                </c:pt>
                <c:pt idx="29">
                  <c:v>456.26686875929403</c:v>
                </c:pt>
                <c:pt idx="30">
                  <c:v>458.85937219770102</c:v>
                </c:pt>
                <c:pt idx="31">
                  <c:v>461.069686403373</c:v>
                </c:pt>
                <c:pt idx="32">
                  <c:v>462.93676536401</c:v>
                </c:pt>
                <c:pt idx="33">
                  <c:v>463.38021034229502</c:v>
                </c:pt>
                <c:pt idx="34">
                  <c:v>464.50659666377402</c:v>
                </c:pt>
                <c:pt idx="35">
                  <c:v>465.82573140078802</c:v>
                </c:pt>
                <c:pt idx="36">
                  <c:v>466.93703731256699</c:v>
                </c:pt>
                <c:pt idx="37">
                  <c:v>467.87768417107702</c:v>
                </c:pt>
                <c:pt idx="38">
                  <c:v>468.67870873203202</c:v>
                </c:pt>
                <c:pt idx="39">
                  <c:v>469.36545034020099</c:v>
                </c:pt>
                <c:pt idx="40">
                  <c:v>469.95834635399899</c:v>
                </c:pt>
                <c:pt idx="41">
                  <c:v>470.47379407417401</c:v>
                </c:pt>
                <c:pt idx="42">
                  <c:v>470.92494061614298</c:v>
                </c:pt>
                <c:pt idx="43">
                  <c:v>471.322351580119</c:v>
                </c:pt>
                <c:pt idx="44">
                  <c:v>471.67455371099902</c:v>
                </c:pt>
                <c:pt idx="45">
                  <c:v>471.98846524921203</c:v>
                </c:pt>
                <c:pt idx="46">
                  <c:v>472.26973312544902</c:v>
                </c:pt>
                <c:pt idx="47">
                  <c:v>472.522995757822</c:v>
                </c:pt>
                <c:pt idx="48">
                  <c:v>472.75208764124397</c:v>
                </c:pt>
                <c:pt idx="49">
                  <c:v>472.96019887923302</c:v>
                </c:pt>
                <c:pt idx="50">
                  <c:v>473.15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5-35BE-4BBE-85AD-21E32CC52C2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443376096"/>
        <c:axId val="35010991"/>
      </c:scatterChart>
      <c:scatterChart>
        <c:scatterStyle val="smoothMarker"/>
        <c:varyColors val="0"/>
        <c:ser>
          <c:idx val="6"/>
          <c:order val="6"/>
          <c:tx>
            <c:strRef>
              <c:f>RawData_CoolingCurves!$H$19</c:f>
              <c:strCache>
                <c:ptCount val="1"/>
                <c:pt idx="0">
                  <c:v>Water</c:v>
                </c:pt>
              </c:strCache>
            </c:strRef>
          </c:tx>
          <c:spPr>
            <a:ln w="19050" cap="rnd">
              <a:solidFill>
                <a:schemeClr val="accent1"/>
              </a:solidFill>
              <a:prstDash val="sysDash"/>
              <a:round/>
            </a:ln>
            <a:effectLst/>
          </c:spPr>
          <c:marker>
            <c:symbol val="none"/>
          </c:marker>
          <c:xVal>
            <c:numRef>
              <c:f>RawData_CoolingCurves!$D$22:$D$72</c:f>
              <c:numCache>
                <c:formatCode>General</c:formatCode>
                <c:ptCount val="51"/>
                <c:pt idx="0">
                  <c:v>1135.9255221851699</c:v>
                </c:pt>
                <c:pt idx="1">
                  <c:v>1112.743368671187</c:v>
                </c:pt>
                <c:pt idx="2">
                  <c:v>1089.5612151572038</c:v>
                </c:pt>
                <c:pt idx="3">
                  <c:v>1066.3790616432207</c:v>
                </c:pt>
                <c:pt idx="4">
                  <c:v>1043.1969081292377</c:v>
                </c:pt>
                <c:pt idx="5">
                  <c:v>1020.0147546152549</c:v>
                </c:pt>
                <c:pt idx="6">
                  <c:v>996.83260110127196</c:v>
                </c:pt>
                <c:pt idx="7">
                  <c:v>973.65044758728891</c:v>
                </c:pt>
                <c:pt idx="8">
                  <c:v>950.46829407330597</c:v>
                </c:pt>
                <c:pt idx="9">
                  <c:v>927.28614055932292</c:v>
                </c:pt>
                <c:pt idx="10">
                  <c:v>904.10398704533998</c:v>
                </c:pt>
                <c:pt idx="11">
                  <c:v>880.92183353135692</c:v>
                </c:pt>
                <c:pt idx="12">
                  <c:v>857.73968001737398</c:v>
                </c:pt>
                <c:pt idx="13">
                  <c:v>834.55752650339093</c:v>
                </c:pt>
                <c:pt idx="14">
                  <c:v>811.37537298940788</c:v>
                </c:pt>
                <c:pt idx="15">
                  <c:v>788.19321947542392</c:v>
                </c:pt>
                <c:pt idx="16">
                  <c:v>765.01106596144086</c:v>
                </c:pt>
                <c:pt idx="17">
                  <c:v>741.82891244745792</c:v>
                </c:pt>
                <c:pt idx="18">
                  <c:v>718.64675893347498</c:v>
                </c:pt>
                <c:pt idx="19">
                  <c:v>695.46460541949193</c:v>
                </c:pt>
                <c:pt idx="20">
                  <c:v>672.28245190550888</c:v>
                </c:pt>
                <c:pt idx="21">
                  <c:v>649.10029839152594</c:v>
                </c:pt>
                <c:pt idx="22">
                  <c:v>625.918144877543</c:v>
                </c:pt>
                <c:pt idx="23">
                  <c:v>602.73599136355995</c:v>
                </c:pt>
                <c:pt idx="24">
                  <c:v>579.55383784957689</c:v>
                </c:pt>
                <c:pt idx="25">
                  <c:v>556.37168433559395</c:v>
                </c:pt>
                <c:pt idx="26">
                  <c:v>533.1895308216109</c:v>
                </c:pt>
                <c:pt idx="27">
                  <c:v>510.00737730762796</c:v>
                </c:pt>
                <c:pt idx="28">
                  <c:v>486.82522379364491</c:v>
                </c:pt>
                <c:pt idx="29">
                  <c:v>463.64307027966095</c:v>
                </c:pt>
                <c:pt idx="30">
                  <c:v>440.46091676567789</c:v>
                </c:pt>
                <c:pt idx="31">
                  <c:v>417.27876325169495</c:v>
                </c:pt>
                <c:pt idx="32">
                  <c:v>394.0966097377119</c:v>
                </c:pt>
                <c:pt idx="33">
                  <c:v>387.94714563330797</c:v>
                </c:pt>
                <c:pt idx="34">
                  <c:v>370.91445622372896</c:v>
                </c:pt>
                <c:pt idx="35">
                  <c:v>347.73230270974591</c:v>
                </c:pt>
                <c:pt idx="36">
                  <c:v>324.55014919576297</c:v>
                </c:pt>
                <c:pt idx="37">
                  <c:v>301.36799568177992</c:v>
                </c:pt>
                <c:pt idx="38">
                  <c:v>278.18584216779698</c:v>
                </c:pt>
                <c:pt idx="39">
                  <c:v>255.00368865381392</c:v>
                </c:pt>
                <c:pt idx="40">
                  <c:v>231.82153513983098</c:v>
                </c:pt>
                <c:pt idx="41">
                  <c:v>208.63938162584793</c:v>
                </c:pt>
                <c:pt idx="42">
                  <c:v>185.45722811186499</c:v>
                </c:pt>
                <c:pt idx="43">
                  <c:v>162.27507459788092</c:v>
                </c:pt>
                <c:pt idx="44">
                  <c:v>139.09292108389798</c:v>
                </c:pt>
                <c:pt idx="45">
                  <c:v>115.91076756991993</c:v>
                </c:pt>
                <c:pt idx="46">
                  <c:v>92.728614055939943</c:v>
                </c:pt>
                <c:pt idx="47">
                  <c:v>69.546460541949955</c:v>
                </c:pt>
                <c:pt idx="48">
                  <c:v>46.364307027969971</c:v>
                </c:pt>
                <c:pt idx="49">
                  <c:v>23.182153513989988</c:v>
                </c:pt>
                <c:pt idx="50">
                  <c:v>0</c:v>
                </c:pt>
              </c:numCache>
            </c:numRef>
          </c:xVal>
          <c:yVal>
            <c:numRef>
              <c:f>RawData_CoolingCurves!$H$22:$H$72</c:f>
              <c:numCache>
                <c:formatCode>General</c:formatCode>
                <c:ptCount val="5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8.7809329704996494E-3</c:v>
                </c:pt>
                <c:pt idx="35">
                  <c:v>2.0732124659841599E-2</c:v>
                </c:pt>
                <c:pt idx="36">
                  <c:v>3.2683316349183499E-2</c:v>
                </c:pt>
                <c:pt idx="37">
                  <c:v>4.4634508038525603E-2</c:v>
                </c:pt>
                <c:pt idx="38">
                  <c:v>5.6585699727867603E-2</c:v>
                </c:pt>
                <c:pt idx="39">
                  <c:v>6.8536891417209603E-2</c:v>
                </c:pt>
                <c:pt idx="40">
                  <c:v>8.0488083106551506E-2</c:v>
                </c:pt>
                <c:pt idx="41">
                  <c:v>9.2439274795893506E-2</c:v>
                </c:pt>
                <c:pt idx="42">
                  <c:v>0.10439046648523501</c:v>
                </c:pt>
                <c:pt idx="43">
                  <c:v>0.11634165817457701</c:v>
                </c:pt>
                <c:pt idx="44">
                  <c:v>0.12829284986391901</c:v>
                </c:pt>
                <c:pt idx="45">
                  <c:v>0.14024404155326101</c:v>
                </c:pt>
                <c:pt idx="46">
                  <c:v>0.15219523324260301</c:v>
                </c:pt>
                <c:pt idx="47">
                  <c:v>0.16414642493194501</c:v>
                </c:pt>
                <c:pt idx="48">
                  <c:v>0.17609761662128701</c:v>
                </c:pt>
                <c:pt idx="49">
                  <c:v>0.18804880831062901</c:v>
                </c:pt>
                <c:pt idx="50">
                  <c:v>0.19999999999997101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6-35BE-4BBE-85AD-21E32CC52C26}"/>
            </c:ext>
          </c:extLst>
        </c:ser>
        <c:ser>
          <c:idx val="7"/>
          <c:order val="7"/>
          <c:tx>
            <c:strRef>
              <c:f>RawData_CoolingCurves!$P$19</c:f>
              <c:strCache>
                <c:ptCount val="1"/>
                <c:pt idx="0">
                  <c:v>Brine</c:v>
                </c:pt>
              </c:strCache>
            </c:strRef>
          </c:tx>
          <c:spPr>
            <a:ln w="19050" cap="rnd">
              <a:solidFill>
                <a:schemeClr val="accent2"/>
              </a:solidFill>
              <a:prstDash val="sysDash"/>
              <a:round/>
            </a:ln>
            <a:effectLst/>
          </c:spPr>
          <c:marker>
            <c:symbol val="none"/>
          </c:marker>
          <c:xVal>
            <c:numRef>
              <c:f>RawData_CoolingCurves!$O$22:$O$81</c:f>
              <c:numCache>
                <c:formatCode>General</c:formatCode>
                <c:ptCount val="60"/>
                <c:pt idx="0">
                  <c:v>1134.7572710172597</c:v>
                </c:pt>
                <c:pt idx="1">
                  <c:v>1099.3179498052655</c:v>
                </c:pt>
                <c:pt idx="2">
                  <c:v>1063.7939272275673</c:v>
                </c:pt>
                <c:pt idx="3">
                  <c:v>1028.1989336653419</c:v>
                </c:pt>
                <c:pt idx="4">
                  <c:v>992.54100416925996</c:v>
                </c:pt>
                <c:pt idx="5">
                  <c:v>956.82352864379595</c:v>
                </c:pt>
                <c:pt idx="6">
                  <c:v>921.04584794146399</c:v>
                </c:pt>
                <c:pt idx="7">
                  <c:v>885.20369498286198</c:v>
                </c:pt>
                <c:pt idx="8">
                  <c:v>849.28955334418492</c:v>
                </c:pt>
                <c:pt idx="9">
                  <c:v>813.29293121933688</c:v>
                </c:pt>
                <c:pt idx="10">
                  <c:v>777.20053314881795</c:v>
                </c:pt>
                <c:pt idx="11">
                  <c:v>740.99631725533595</c:v>
                </c:pt>
                <c:pt idx="12">
                  <c:v>704.66143636453194</c:v>
                </c:pt>
                <c:pt idx="13">
                  <c:v>668.17407093714291</c:v>
                </c:pt>
                <c:pt idx="14">
                  <c:v>631.50916746373593</c:v>
                </c:pt>
                <c:pt idx="15">
                  <c:v>594.6381396885979</c:v>
                </c:pt>
                <c:pt idx="16">
                  <c:v>557.52984789931895</c:v>
                </c:pt>
                <c:pt idx="17">
                  <c:v>520.15223260305993</c:v>
                </c:pt>
                <c:pt idx="18">
                  <c:v>482.47099683981594</c:v>
                </c:pt>
                <c:pt idx="19">
                  <c:v>444.44954311834397</c:v>
                </c:pt>
                <c:pt idx="20">
                  <c:v>444.44954311834397</c:v>
                </c:pt>
                <c:pt idx="21">
                  <c:v>440.12564308868593</c:v>
                </c:pt>
                <c:pt idx="22">
                  <c:v>435.80192821372395</c:v>
                </c:pt>
                <c:pt idx="23">
                  <c:v>71.581673032149865</c:v>
                </c:pt>
                <c:pt idx="24">
                  <c:v>-557.61599809192012</c:v>
                </c:pt>
                <c:pt idx="25">
                  <c:v>-832.31425178611016</c:v>
                </c:pt>
                <c:pt idx="26">
                  <c:v>-979.10969707222011</c:v>
                </c:pt>
                <c:pt idx="27">
                  <c:v>-1071.6511681468701</c:v>
                </c:pt>
                <c:pt idx="28">
                  <c:v>-1135.4442568106901</c:v>
                </c:pt>
                <c:pt idx="29">
                  <c:v>-1182.2448207043399</c:v>
                </c:pt>
                <c:pt idx="30">
                  <c:v>-1218.1981686241902</c:v>
                </c:pt>
                <c:pt idx="31">
                  <c:v>-1246.8191769784103</c:v>
                </c:pt>
                <c:pt idx="32">
                  <c:v>-1270.2591475080599</c:v>
                </c:pt>
                <c:pt idx="33">
                  <c:v>-1289.9064137550299</c:v>
                </c:pt>
                <c:pt idx="34">
                  <c:v>-1306.6959108340102</c:v>
                </c:pt>
                <c:pt idx="35">
                  <c:v>-1321.2796823539002</c:v>
                </c:pt>
                <c:pt idx="36">
                  <c:v>-1334.12600526196</c:v>
                </c:pt>
                <c:pt idx="37">
                  <c:v>-1345.5796634682301</c:v>
                </c:pt>
                <c:pt idx="38">
                  <c:v>-1355.9000149655299</c:v>
                </c:pt>
                <c:pt idx="39">
                  <c:v>-1365.2858290498102</c:v>
                </c:pt>
                <c:pt idx="40">
                  <c:v>-1373.8919539485501</c:v>
                </c:pt>
                <c:pt idx="41">
                  <c:v>-1381.8407820553102</c:v>
                </c:pt>
                <c:pt idx="42">
                  <c:v>-1389.2303099137403</c:v>
                </c:pt>
                <c:pt idx="43">
                  <c:v>-1396.1399152480299</c:v>
                </c:pt>
                <c:pt idx="44">
                  <c:v>-1402.6345701374403</c:v>
                </c:pt>
                <c:pt idx="45">
                  <c:v>-1408.7679620675299</c:v>
                </c:pt>
                <c:pt idx="46">
                  <c:v>-1414.5848389041898</c:v>
                </c:pt>
                <c:pt idx="47">
                  <c:v>-1420.1227936007799</c:v>
                </c:pt>
                <c:pt idx="48">
                  <c:v>-1425.41363857429</c:v>
                </c:pt>
                <c:pt idx="49">
                  <c:v>-1430.4844755772801</c:v>
                </c:pt>
                <c:pt idx="50">
                  <c:v>-1435.3585368495201</c:v>
                </c:pt>
                <c:pt idx="51">
                  <c:v>-1440.0558525449401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</c:numCache>
            </c:numRef>
          </c:xVal>
          <c:yVal>
            <c:numRef>
              <c:f>RawData_CoolingCurves!$Q$22:$Q$81</c:f>
              <c:numCache>
                <c:formatCode>General</c:formatCode>
                <c:ptCount val="6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0.18531766278218301</c:v>
                </c:pt>
                <c:pt idx="24">
                  <c:v>0.50797189128535203</c:v>
                </c:pt>
                <c:pt idx="25">
                  <c:v>0.64336536296143598</c:v>
                </c:pt>
                <c:pt idx="26">
                  <c:v>0.716805425771328</c:v>
                </c:pt>
                <c:pt idx="27">
                  <c:v>0.76254353009689801</c:v>
                </c:pt>
                <c:pt idx="28">
                  <c:v>0.79361844583227203</c:v>
                </c:pt>
                <c:pt idx="29">
                  <c:v>0.81603595791580097</c:v>
                </c:pt>
                <c:pt idx="30">
                  <c:v>0.83293353393373404</c:v>
                </c:pt>
                <c:pt idx="31">
                  <c:v>0.84610453364056704</c:v>
                </c:pt>
                <c:pt idx="32">
                  <c:v>0.85664588728185997</c:v>
                </c:pt>
                <c:pt idx="33">
                  <c:v>0.86526503176087199</c:v>
                </c:pt>
                <c:pt idx="34">
                  <c:v>0.87243805299218302</c:v>
                </c:pt>
                <c:pt idx="35">
                  <c:v>0.878496755618278</c:v>
                </c:pt>
                <c:pt idx="36">
                  <c:v>0.88367926246503203</c:v>
                </c:pt>
                <c:pt idx="37">
                  <c:v>0.88816077060014598</c:v>
                </c:pt>
                <c:pt idx="38">
                  <c:v>0.89207296888116405</c:v>
                </c:pt>
                <c:pt idx="39">
                  <c:v>0.89551670247541604</c:v>
                </c:pt>
                <c:pt idx="40">
                  <c:v>0.89857046858390199</c:v>
                </c:pt>
                <c:pt idx="41">
                  <c:v>0.90129625828337501</c:v>
                </c:pt>
                <c:pt idx="42">
                  <c:v>0.90374366177975296</c:v>
                </c:pt>
                <c:pt idx="43">
                  <c:v>0.905952809766564</c:v>
                </c:pt>
                <c:pt idx="44">
                  <c:v>0.90795651773977903</c:v>
                </c:pt>
                <c:pt idx="45">
                  <c:v>0.909781873864415</c:v>
                </c:pt>
                <c:pt idx="46">
                  <c:v>0.91145143154292596</c:v>
                </c:pt>
                <c:pt idx="47">
                  <c:v>0.91298411669750801</c:v>
                </c:pt>
                <c:pt idx="48">
                  <c:v>0.914395926178456</c:v>
                </c:pt>
                <c:pt idx="49">
                  <c:v>0.91570047121741305</c:v>
                </c:pt>
                <c:pt idx="50">
                  <c:v>0.91690940452712799</c:v>
                </c:pt>
                <c:pt idx="51">
                  <c:v>0.91803275905336201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7-35BE-4BBE-85AD-21E32CC52C26}"/>
            </c:ext>
          </c:extLst>
        </c:ser>
        <c:ser>
          <c:idx val="8"/>
          <c:order val="8"/>
          <c:tx>
            <c:strRef>
              <c:f>RawData_CoolingCurves!$I$19</c:f>
              <c:strCache>
                <c:ptCount val="1"/>
                <c:pt idx="0">
                  <c:v>WaterNCG</c:v>
                </c:pt>
              </c:strCache>
            </c:strRef>
          </c:tx>
          <c:spPr>
            <a:ln w="19050" cap="rnd">
              <a:solidFill>
                <a:schemeClr val="accent4"/>
              </a:solidFill>
              <a:prstDash val="sysDash"/>
              <a:round/>
            </a:ln>
            <a:effectLst/>
          </c:spPr>
          <c:marker>
            <c:symbol val="none"/>
          </c:marker>
          <c:xVal>
            <c:numRef>
              <c:f>RawData_CoolingCurves!$D$22:$D$72</c:f>
              <c:numCache>
                <c:formatCode>General</c:formatCode>
                <c:ptCount val="51"/>
                <c:pt idx="0">
                  <c:v>1135.9255221851699</c:v>
                </c:pt>
                <c:pt idx="1">
                  <c:v>1112.743368671187</c:v>
                </c:pt>
                <c:pt idx="2">
                  <c:v>1089.5612151572038</c:v>
                </c:pt>
                <c:pt idx="3">
                  <c:v>1066.3790616432207</c:v>
                </c:pt>
                <c:pt idx="4">
                  <c:v>1043.1969081292377</c:v>
                </c:pt>
                <c:pt idx="5">
                  <c:v>1020.0147546152549</c:v>
                </c:pt>
                <c:pt idx="6">
                  <c:v>996.83260110127196</c:v>
                </c:pt>
                <c:pt idx="7">
                  <c:v>973.65044758728891</c:v>
                </c:pt>
                <c:pt idx="8">
                  <c:v>950.46829407330597</c:v>
                </c:pt>
                <c:pt idx="9">
                  <c:v>927.28614055932292</c:v>
                </c:pt>
                <c:pt idx="10">
                  <c:v>904.10398704533998</c:v>
                </c:pt>
                <c:pt idx="11">
                  <c:v>880.92183353135692</c:v>
                </c:pt>
                <c:pt idx="12">
                  <c:v>857.73968001737398</c:v>
                </c:pt>
                <c:pt idx="13">
                  <c:v>834.55752650339093</c:v>
                </c:pt>
                <c:pt idx="14">
                  <c:v>811.37537298940788</c:v>
                </c:pt>
                <c:pt idx="15">
                  <c:v>788.19321947542392</c:v>
                </c:pt>
                <c:pt idx="16">
                  <c:v>765.01106596144086</c:v>
                </c:pt>
                <c:pt idx="17">
                  <c:v>741.82891244745792</c:v>
                </c:pt>
                <c:pt idx="18">
                  <c:v>718.64675893347498</c:v>
                </c:pt>
                <c:pt idx="19">
                  <c:v>695.46460541949193</c:v>
                </c:pt>
                <c:pt idx="20">
                  <c:v>672.28245190550888</c:v>
                </c:pt>
                <c:pt idx="21">
                  <c:v>649.10029839152594</c:v>
                </c:pt>
                <c:pt idx="22">
                  <c:v>625.918144877543</c:v>
                </c:pt>
                <c:pt idx="23">
                  <c:v>602.73599136355995</c:v>
                </c:pt>
                <c:pt idx="24">
                  <c:v>579.55383784957689</c:v>
                </c:pt>
                <c:pt idx="25">
                  <c:v>556.37168433559395</c:v>
                </c:pt>
                <c:pt idx="26">
                  <c:v>533.1895308216109</c:v>
                </c:pt>
                <c:pt idx="27">
                  <c:v>510.00737730762796</c:v>
                </c:pt>
                <c:pt idx="28">
                  <c:v>486.82522379364491</c:v>
                </c:pt>
                <c:pt idx="29">
                  <c:v>463.64307027966095</c:v>
                </c:pt>
                <c:pt idx="30">
                  <c:v>440.46091676567789</c:v>
                </c:pt>
                <c:pt idx="31">
                  <c:v>417.27876325169495</c:v>
                </c:pt>
                <c:pt idx="32">
                  <c:v>394.0966097377119</c:v>
                </c:pt>
                <c:pt idx="33">
                  <c:v>387.94714563330797</c:v>
                </c:pt>
                <c:pt idx="34">
                  <c:v>370.91445622372896</c:v>
                </c:pt>
                <c:pt idx="35">
                  <c:v>347.73230270974591</c:v>
                </c:pt>
                <c:pt idx="36">
                  <c:v>324.55014919576297</c:v>
                </c:pt>
                <c:pt idx="37">
                  <c:v>301.36799568177992</c:v>
                </c:pt>
                <c:pt idx="38">
                  <c:v>278.18584216779698</c:v>
                </c:pt>
                <c:pt idx="39">
                  <c:v>255.00368865381392</c:v>
                </c:pt>
                <c:pt idx="40">
                  <c:v>231.82153513983098</c:v>
                </c:pt>
                <c:pt idx="41">
                  <c:v>208.63938162584793</c:v>
                </c:pt>
                <c:pt idx="42">
                  <c:v>185.45722811186499</c:v>
                </c:pt>
                <c:pt idx="43">
                  <c:v>162.27507459788092</c:v>
                </c:pt>
                <c:pt idx="44">
                  <c:v>139.09292108389798</c:v>
                </c:pt>
                <c:pt idx="45">
                  <c:v>115.91076756991993</c:v>
                </c:pt>
                <c:pt idx="46">
                  <c:v>92.728614055939943</c:v>
                </c:pt>
                <c:pt idx="47">
                  <c:v>69.546460541949955</c:v>
                </c:pt>
                <c:pt idx="48">
                  <c:v>46.364307027969971</c:v>
                </c:pt>
                <c:pt idx="49">
                  <c:v>23.182153513989988</c:v>
                </c:pt>
                <c:pt idx="50">
                  <c:v>0</c:v>
                </c:pt>
              </c:numCache>
            </c:numRef>
          </c:xVal>
          <c:yVal>
            <c:numRef>
              <c:f>RawData_CoolingCurves!$I$22:$I$72</c:f>
              <c:numCache>
                <c:formatCode>General</c:formatCode>
                <c:ptCount val="51"/>
                <c:pt idx="0">
                  <c:v>2.9095897446116299E-2</c:v>
                </c:pt>
                <c:pt idx="1">
                  <c:v>3.1617916470920299E-2</c:v>
                </c:pt>
                <c:pt idx="2">
                  <c:v>3.3730702505141E-2</c:v>
                </c:pt>
                <c:pt idx="3">
                  <c:v>3.55068751067125E-2</c:v>
                </c:pt>
                <c:pt idx="4">
                  <c:v>3.7007130355484003E-2</c:v>
                </c:pt>
                <c:pt idx="5">
                  <c:v>3.8281901509286197E-2</c:v>
                </c:pt>
                <c:pt idx="6">
                  <c:v>3.9373076113817303E-2</c:v>
                </c:pt>
                <c:pt idx="7">
                  <c:v>4.0315583662994203E-2</c:v>
                </c:pt>
                <c:pt idx="8">
                  <c:v>4.1138788680645501E-2</c:v>
                </c:pt>
                <c:pt idx="9">
                  <c:v>4.1867685645892203E-2</c:v>
                </c:pt>
                <c:pt idx="10">
                  <c:v>4.2523921573082699E-2</c:v>
                </c:pt>
                <c:pt idx="11">
                  <c:v>4.3114568749297998E-2</c:v>
                </c:pt>
                <c:pt idx="12">
                  <c:v>4.36711665237327E-2</c:v>
                </c:pt>
                <c:pt idx="13">
                  <c:v>4.4206340496373897E-2</c:v>
                </c:pt>
                <c:pt idx="14">
                  <c:v>4.4760129261167798E-2</c:v>
                </c:pt>
                <c:pt idx="15">
                  <c:v>4.5383913325008997E-2</c:v>
                </c:pt>
                <c:pt idx="16">
                  <c:v>4.6012478979928197E-2</c:v>
                </c:pt>
                <c:pt idx="17">
                  <c:v>4.67246774751848E-2</c:v>
                </c:pt>
                <c:pt idx="18">
                  <c:v>4.7537460263759698E-2</c:v>
                </c:pt>
                <c:pt idx="19">
                  <c:v>4.84709293872915E-2</c:v>
                </c:pt>
                <c:pt idx="20">
                  <c:v>4.9549097915517898E-2</c:v>
                </c:pt>
                <c:pt idx="21">
                  <c:v>5.0800811767484098E-2</c:v>
                </c:pt>
                <c:pt idx="22">
                  <c:v>5.2260825316991499E-2</c:v>
                </c:pt>
                <c:pt idx="23">
                  <c:v>5.39709750245288E-2</c:v>
                </c:pt>
                <c:pt idx="24">
                  <c:v>5.5981056630239202E-2</c:v>
                </c:pt>
                <c:pt idx="25">
                  <c:v>5.8342367368327E-2</c:v>
                </c:pt>
                <c:pt idx="26">
                  <c:v>6.11352359651764E-2</c:v>
                </c:pt>
                <c:pt idx="27">
                  <c:v>6.4445869349783996E-2</c:v>
                </c:pt>
                <c:pt idx="28">
                  <c:v>6.8323803472386105E-2</c:v>
                </c:pt>
                <c:pt idx="29">
                  <c:v>7.28538271166876E-2</c:v>
                </c:pt>
                <c:pt idx="30">
                  <c:v>7.8093686401748602E-2</c:v>
                </c:pt>
                <c:pt idx="31">
                  <c:v>8.4076050082654494E-2</c:v>
                </c:pt>
                <c:pt idx="32">
                  <c:v>9.0801774287674594E-2</c:v>
                </c:pt>
                <c:pt idx="33">
                  <c:v>9.2707345353149798E-2</c:v>
                </c:pt>
                <c:pt idx="34">
                  <c:v>9.8239533238423493E-2</c:v>
                </c:pt>
                <c:pt idx="35">
                  <c:v>0.106332025868223</c:v>
                </c:pt>
                <c:pt idx="36">
                  <c:v>0.11500607977340301</c:v>
                </c:pt>
                <c:pt idx="37">
                  <c:v>0.12418297875126599</c:v>
                </c:pt>
                <c:pt idx="38">
                  <c:v>0.13378642107882599</c:v>
                </c:pt>
                <c:pt idx="39">
                  <c:v>0.14374729714620599</c:v>
                </c:pt>
                <c:pt idx="40">
                  <c:v>0.154005738154499</c:v>
                </c:pt>
                <c:pt idx="41">
                  <c:v>0.164511341723969</c:v>
                </c:pt>
                <c:pt idx="42">
                  <c:v>0.175222409366485</c:v>
                </c:pt>
                <c:pt idx="43">
                  <c:v>0.18610477678981999</c:v>
                </c:pt>
                <c:pt idx="44">
                  <c:v>0.197130574363411</c:v>
                </c:pt>
                <c:pt idx="45">
                  <c:v>0.20827708342012</c:v>
                </c:pt>
                <c:pt idx="46">
                  <c:v>0.21952575185739401</c:v>
                </c:pt>
                <c:pt idx="47">
                  <c:v>0.230861378998549</c:v>
                </c:pt>
                <c:pt idx="48">
                  <c:v>0.24227145539492601</c:v>
                </c:pt>
                <c:pt idx="49">
                  <c:v>0.25374563467790601</c:v>
                </c:pt>
                <c:pt idx="50">
                  <c:v>0.26527531366970297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8-35BE-4BBE-85AD-21E32CC52C26}"/>
            </c:ext>
          </c:extLst>
        </c:ser>
        <c:ser>
          <c:idx val="9"/>
          <c:order val="9"/>
          <c:tx>
            <c:strRef>
              <c:f>RawData_CoolingCurves!$J$19</c:f>
              <c:strCache>
                <c:ptCount val="1"/>
                <c:pt idx="0">
                  <c:v>BrineNCG</c:v>
                </c:pt>
              </c:strCache>
            </c:strRef>
          </c:tx>
          <c:spPr>
            <a:ln w="19050" cap="rnd">
              <a:solidFill>
                <a:schemeClr val="accent6"/>
              </a:solidFill>
              <a:prstDash val="sysDash"/>
              <a:round/>
            </a:ln>
            <a:effectLst/>
          </c:spPr>
          <c:marker>
            <c:symbol val="none"/>
          </c:marker>
          <c:xVal>
            <c:numRef>
              <c:f>RawData_CoolingCurves!$D$22:$D$72</c:f>
              <c:numCache>
                <c:formatCode>General</c:formatCode>
                <c:ptCount val="51"/>
                <c:pt idx="0">
                  <c:v>1135.9255221851699</c:v>
                </c:pt>
                <c:pt idx="1">
                  <c:v>1112.743368671187</c:v>
                </c:pt>
                <c:pt idx="2">
                  <c:v>1089.5612151572038</c:v>
                </c:pt>
                <c:pt idx="3">
                  <c:v>1066.3790616432207</c:v>
                </c:pt>
                <c:pt idx="4">
                  <c:v>1043.1969081292377</c:v>
                </c:pt>
                <c:pt idx="5">
                  <c:v>1020.0147546152549</c:v>
                </c:pt>
                <c:pt idx="6">
                  <c:v>996.83260110127196</c:v>
                </c:pt>
                <c:pt idx="7">
                  <c:v>973.65044758728891</c:v>
                </c:pt>
                <c:pt idx="8">
                  <c:v>950.46829407330597</c:v>
                </c:pt>
                <c:pt idx="9">
                  <c:v>927.28614055932292</c:v>
                </c:pt>
                <c:pt idx="10">
                  <c:v>904.10398704533998</c:v>
                </c:pt>
                <c:pt idx="11">
                  <c:v>880.92183353135692</c:v>
                </c:pt>
                <c:pt idx="12">
                  <c:v>857.73968001737398</c:v>
                </c:pt>
                <c:pt idx="13">
                  <c:v>834.55752650339093</c:v>
                </c:pt>
                <c:pt idx="14">
                  <c:v>811.37537298940788</c:v>
                </c:pt>
                <c:pt idx="15">
                  <c:v>788.19321947542392</c:v>
                </c:pt>
                <c:pt idx="16">
                  <c:v>765.01106596144086</c:v>
                </c:pt>
                <c:pt idx="17">
                  <c:v>741.82891244745792</c:v>
                </c:pt>
                <c:pt idx="18">
                  <c:v>718.64675893347498</c:v>
                </c:pt>
                <c:pt idx="19">
                  <c:v>695.46460541949193</c:v>
                </c:pt>
                <c:pt idx="20">
                  <c:v>672.28245190550888</c:v>
                </c:pt>
                <c:pt idx="21">
                  <c:v>649.10029839152594</c:v>
                </c:pt>
                <c:pt idx="22">
                  <c:v>625.918144877543</c:v>
                </c:pt>
                <c:pt idx="23">
                  <c:v>602.73599136355995</c:v>
                </c:pt>
                <c:pt idx="24">
                  <c:v>579.55383784957689</c:v>
                </c:pt>
                <c:pt idx="25">
                  <c:v>556.37168433559395</c:v>
                </c:pt>
                <c:pt idx="26">
                  <c:v>533.1895308216109</c:v>
                </c:pt>
                <c:pt idx="27">
                  <c:v>510.00737730762796</c:v>
                </c:pt>
                <c:pt idx="28">
                  <c:v>486.82522379364491</c:v>
                </c:pt>
                <c:pt idx="29">
                  <c:v>463.64307027966095</c:v>
                </c:pt>
                <c:pt idx="30">
                  <c:v>440.46091676567789</c:v>
                </c:pt>
                <c:pt idx="31">
                  <c:v>417.27876325169495</c:v>
                </c:pt>
                <c:pt idx="32">
                  <c:v>394.0966097377119</c:v>
                </c:pt>
                <c:pt idx="33">
                  <c:v>387.94714563330797</c:v>
                </c:pt>
                <c:pt idx="34">
                  <c:v>370.91445622372896</c:v>
                </c:pt>
                <c:pt idx="35">
                  <c:v>347.73230270974591</c:v>
                </c:pt>
                <c:pt idx="36">
                  <c:v>324.55014919576297</c:v>
                </c:pt>
                <c:pt idx="37">
                  <c:v>301.36799568177992</c:v>
                </c:pt>
                <c:pt idx="38">
                  <c:v>278.18584216779698</c:v>
                </c:pt>
                <c:pt idx="39">
                  <c:v>255.00368865381392</c:v>
                </c:pt>
                <c:pt idx="40">
                  <c:v>231.82153513983098</c:v>
                </c:pt>
                <c:pt idx="41">
                  <c:v>208.63938162584793</c:v>
                </c:pt>
                <c:pt idx="42">
                  <c:v>185.45722811186499</c:v>
                </c:pt>
                <c:pt idx="43">
                  <c:v>162.27507459788092</c:v>
                </c:pt>
                <c:pt idx="44">
                  <c:v>139.09292108389798</c:v>
                </c:pt>
                <c:pt idx="45">
                  <c:v>115.91076756991993</c:v>
                </c:pt>
                <c:pt idx="46">
                  <c:v>92.728614055939943</c:v>
                </c:pt>
                <c:pt idx="47">
                  <c:v>69.546460541949955</c:v>
                </c:pt>
                <c:pt idx="48">
                  <c:v>46.364307027969971</c:v>
                </c:pt>
                <c:pt idx="49">
                  <c:v>23.182153513989988</c:v>
                </c:pt>
                <c:pt idx="50">
                  <c:v>0</c:v>
                </c:pt>
              </c:numCache>
            </c:numRef>
          </c:xVal>
          <c:yVal>
            <c:numRef>
              <c:f>RawData_CoolingCurves!$J$22:$J$72</c:f>
              <c:numCache>
                <c:formatCode>General</c:formatCode>
                <c:ptCount val="51"/>
                <c:pt idx="0">
                  <c:v>3.3292696454551303E-2</c:v>
                </c:pt>
                <c:pt idx="1">
                  <c:v>3.5443088183020097E-2</c:v>
                </c:pt>
                <c:pt idx="2">
                  <c:v>3.7222378514711697E-2</c:v>
                </c:pt>
                <c:pt idx="3">
                  <c:v>3.8703531254896298E-2</c:v>
                </c:pt>
                <c:pt idx="4">
                  <c:v>3.9945847530771801E-2</c:v>
                </c:pt>
                <c:pt idx="5">
                  <c:v>4.09976034557629E-2</c:v>
                </c:pt>
                <c:pt idx="6">
                  <c:v>4.1898362944689398E-2</c:v>
                </c:pt>
                <c:pt idx="7">
                  <c:v>4.2679197477069199E-2</c:v>
                </c:pt>
                <c:pt idx="8">
                  <c:v>4.3372908710044497E-2</c:v>
                </c:pt>
                <c:pt idx="9">
                  <c:v>4.3998131753844497E-2</c:v>
                </c:pt>
                <c:pt idx="10">
                  <c:v>4.4569244882450398E-2</c:v>
                </c:pt>
                <c:pt idx="11">
                  <c:v>4.5111894037126399E-2</c:v>
                </c:pt>
                <c:pt idx="12">
                  <c:v>4.5644233833292601E-2</c:v>
                </c:pt>
                <c:pt idx="13">
                  <c:v>4.6200379748521397E-2</c:v>
                </c:pt>
                <c:pt idx="14">
                  <c:v>4.7016030425871699E-2</c:v>
                </c:pt>
                <c:pt idx="15">
                  <c:v>4.7680575249246203E-2</c:v>
                </c:pt>
                <c:pt idx="16">
                  <c:v>4.8448800608743403E-2</c:v>
                </c:pt>
                <c:pt idx="17">
                  <c:v>4.9343011117238197E-2</c:v>
                </c:pt>
                <c:pt idx="18">
                  <c:v>5.0390224923068397E-2</c:v>
                </c:pt>
                <c:pt idx="19">
                  <c:v>5.1623408315573598E-2</c:v>
                </c:pt>
                <c:pt idx="20">
                  <c:v>5.3082975661589003E-2</c:v>
                </c:pt>
                <c:pt idx="21">
                  <c:v>5.4818512305933098E-2</c:v>
                </c:pt>
                <c:pt idx="22">
                  <c:v>5.6890551625595899E-2</c:v>
                </c:pt>
                <c:pt idx="23">
                  <c:v>5.9359249544822003E-2</c:v>
                </c:pt>
                <c:pt idx="24">
                  <c:v>6.2320273446549203E-2</c:v>
                </c:pt>
                <c:pt idx="25">
                  <c:v>6.5916151322115799E-2</c:v>
                </c:pt>
                <c:pt idx="26">
                  <c:v>7.0175790854288295E-2</c:v>
                </c:pt>
                <c:pt idx="27">
                  <c:v>7.5221481965277795E-2</c:v>
                </c:pt>
                <c:pt idx="28">
                  <c:v>8.1125505626277405E-2</c:v>
                </c:pt>
                <c:pt idx="29">
                  <c:v>8.7923296807551302E-2</c:v>
                </c:pt>
                <c:pt idx="30">
                  <c:v>9.5604875374214998E-2</c:v>
                </c:pt>
                <c:pt idx="31">
                  <c:v>0.104117070745037</c:v>
                </c:pt>
                <c:pt idx="32">
                  <c:v>0.113375425891343</c:v>
                </c:pt>
                <c:pt idx="33">
                  <c:v>0.11594405863107</c:v>
                </c:pt>
                <c:pt idx="34">
                  <c:v>0.123280135998563</c:v>
                </c:pt>
                <c:pt idx="35">
                  <c:v>0.13373012797641401</c:v>
                </c:pt>
                <c:pt idx="36">
                  <c:v>0.14463229823842</c:v>
                </c:pt>
                <c:pt idx="37">
                  <c:v>0.15590589717665901</c:v>
                </c:pt>
                <c:pt idx="38">
                  <c:v>0.167483481178784</c:v>
                </c:pt>
                <c:pt idx="39">
                  <c:v>0.179309972386335</c:v>
                </c:pt>
                <c:pt idx="40">
                  <c:v>0.19134093560188101</c:v>
                </c:pt>
                <c:pt idx="41">
                  <c:v>0.203540709430374</c:v>
                </c:pt>
                <c:pt idx="42">
                  <c:v>0.21588069279969199</c:v>
                </c:pt>
                <c:pt idx="43">
                  <c:v>0.22833789387543299</c:v>
                </c:pt>
                <c:pt idx="44">
                  <c:v>0.24089375207071401</c:v>
                </c:pt>
                <c:pt idx="45">
                  <c:v>0.25353320359565401</c:v>
                </c:pt>
                <c:pt idx="46">
                  <c:v>0.26624394909832</c:v>
                </c:pt>
                <c:pt idx="47">
                  <c:v>0.27901588275480499</c:v>
                </c:pt>
                <c:pt idx="48">
                  <c:v>0.291840647710427</c:v>
                </c:pt>
                <c:pt idx="49">
                  <c:v>0.30471128935311598</c:v>
                </c:pt>
                <c:pt idx="50">
                  <c:v>0.31762198397762798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9-35BE-4BBE-85AD-21E32CC52C2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426881568"/>
        <c:axId val="1426880576"/>
      </c:scatterChart>
      <c:valAx>
        <c:axId val="1443376096"/>
        <c:scaling>
          <c:orientation val="minMax"/>
          <c:max val="1135"/>
          <c:min val="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DE"/>
                  <a:t>Heat Released, kJ/kg</a:t>
                </a:r>
                <a:endParaRPr lang="en-GB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5010991"/>
        <c:crosses val="autoZero"/>
        <c:crossBetween val="midCat"/>
      </c:valAx>
      <c:valAx>
        <c:axId val="35010991"/>
        <c:scaling>
          <c:orientation val="minMax"/>
          <c:max val="498"/>
          <c:min val="298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DE"/>
                  <a:t>Reinjection Temperature</a:t>
                </a:r>
                <a:endParaRPr lang="en-GB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43376096"/>
        <c:crosses val="autoZero"/>
        <c:crossBetween val="midCat"/>
        <c:majorUnit val="40"/>
      </c:valAx>
      <c:valAx>
        <c:axId val="1426880576"/>
        <c:scaling>
          <c:orientation val="minMax"/>
          <c:max val="0.4"/>
          <c:min val="0"/>
        </c:scaling>
        <c:delete val="0"/>
        <c:axPos val="r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DE"/>
                  <a:t>Vapour Quality, mass%</a:t>
                </a:r>
                <a:endParaRPr lang="en-GB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%" sourceLinked="0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26881568"/>
        <c:crosses val="max"/>
        <c:crossBetween val="midCat"/>
        <c:majorUnit val="0.1"/>
      </c:valAx>
      <c:valAx>
        <c:axId val="1426881568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1426880576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legendEntry>
        <c:idx val="6"/>
        <c:delete val="1"/>
      </c:legendEntry>
      <c:legendEntry>
        <c:idx val="7"/>
        <c:delete val="1"/>
      </c:legendEntry>
      <c:legendEntry>
        <c:idx val="8"/>
        <c:delete val="1"/>
      </c:legendEntry>
      <c:legendEntry>
        <c:idx val="9"/>
        <c:delete val="1"/>
      </c:legendEntry>
      <c:layout>
        <c:manualLayout>
          <c:xMode val="edge"/>
          <c:yMode val="edge"/>
          <c:x val="0.58719356955380575"/>
          <c:y val="7.1178915135608048E-2"/>
          <c:w val="0.25725087489063869"/>
          <c:h val="0.29282735491396911"/>
        </c:manualLayout>
      </c:layout>
      <c:overlay val="1"/>
      <c:spPr>
        <a:solidFill>
          <a:schemeClr val="bg1"/>
        </a:solidFill>
        <a:ln>
          <a:solidFill>
            <a:schemeClr val="bg2"/>
          </a:solidFill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RawDataTSat!$K$11</c:f>
              <c:strCache>
                <c:ptCount val="1"/>
                <c:pt idx="0">
                  <c:v>Wagner Pruß EOS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dLbls>
            <c:delete val="1"/>
          </c:dLbls>
          <c:xVal>
            <c:numRef>
              <c:f>RawDataTSat!$J$12:$J$211</c:f>
              <c:numCache>
                <c:formatCode>General</c:formatCode>
                <c:ptCount val="200"/>
                <c:pt idx="0" formatCode="0.0">
                  <c:v>445</c:v>
                </c:pt>
                <c:pt idx="1">
                  <c:v>445.100502512562</c:v>
                </c:pt>
                <c:pt idx="2">
                  <c:v>445.20100502512503</c:v>
                </c:pt>
                <c:pt idx="3">
                  <c:v>445.301507537688</c:v>
                </c:pt>
                <c:pt idx="4">
                  <c:v>445.40201005025102</c:v>
                </c:pt>
                <c:pt idx="5">
                  <c:v>445.50251256281399</c:v>
                </c:pt>
                <c:pt idx="6">
                  <c:v>445.60301507537599</c:v>
                </c:pt>
                <c:pt idx="7">
                  <c:v>445.70351758793902</c:v>
                </c:pt>
                <c:pt idx="8">
                  <c:v>445.80402010050199</c:v>
                </c:pt>
                <c:pt idx="9">
                  <c:v>445.90452261306501</c:v>
                </c:pt>
                <c:pt idx="10">
                  <c:v>446.00502512562798</c:v>
                </c:pt>
                <c:pt idx="11">
                  <c:v>446.10552763818998</c:v>
                </c:pt>
                <c:pt idx="12">
                  <c:v>446.20603015075301</c:v>
                </c:pt>
                <c:pt idx="13">
                  <c:v>446.30653266331598</c:v>
                </c:pt>
                <c:pt idx="14">
                  <c:v>446.407035175879</c:v>
                </c:pt>
                <c:pt idx="15">
                  <c:v>446.50753768844203</c:v>
                </c:pt>
                <c:pt idx="16">
                  <c:v>446.608040201005</c:v>
                </c:pt>
                <c:pt idx="17">
                  <c:v>446.708542713567</c:v>
                </c:pt>
                <c:pt idx="18">
                  <c:v>446.80904522613002</c:v>
                </c:pt>
                <c:pt idx="19">
                  <c:v>446.90954773869299</c:v>
                </c:pt>
                <c:pt idx="20">
                  <c:v>447.01005025125602</c:v>
                </c:pt>
                <c:pt idx="21">
                  <c:v>447.11055276381899</c:v>
                </c:pt>
                <c:pt idx="22">
                  <c:v>447.21105527638099</c:v>
                </c:pt>
                <c:pt idx="23">
                  <c:v>447.31155778894401</c:v>
                </c:pt>
                <c:pt idx="24">
                  <c:v>447.41206030150698</c:v>
                </c:pt>
                <c:pt idx="25">
                  <c:v>447.51256281407001</c:v>
                </c:pt>
                <c:pt idx="26">
                  <c:v>447.61306532663298</c:v>
                </c:pt>
                <c:pt idx="27">
                  <c:v>447.713567839196</c:v>
                </c:pt>
                <c:pt idx="28">
                  <c:v>447.81407035175801</c:v>
                </c:pt>
                <c:pt idx="29">
                  <c:v>447.91457286432097</c:v>
                </c:pt>
                <c:pt idx="30">
                  <c:v>448.015075376884</c:v>
                </c:pt>
                <c:pt idx="31">
                  <c:v>448.11557788944702</c:v>
                </c:pt>
                <c:pt idx="32">
                  <c:v>448.21608040200999</c:v>
                </c:pt>
                <c:pt idx="33">
                  <c:v>448.316582914572</c:v>
                </c:pt>
                <c:pt idx="34">
                  <c:v>448.41708542713502</c:v>
                </c:pt>
                <c:pt idx="35">
                  <c:v>448.51758793969799</c:v>
                </c:pt>
                <c:pt idx="36">
                  <c:v>448.61809045226101</c:v>
                </c:pt>
                <c:pt idx="37">
                  <c:v>448.71859296482398</c:v>
                </c:pt>
                <c:pt idx="38">
                  <c:v>448.81909547738599</c:v>
                </c:pt>
                <c:pt idx="39">
                  <c:v>448.91959798994901</c:v>
                </c:pt>
                <c:pt idx="40">
                  <c:v>449.02010050251198</c:v>
                </c:pt>
                <c:pt idx="41">
                  <c:v>449.12060301507501</c:v>
                </c:pt>
                <c:pt idx="42">
                  <c:v>449.22110552763797</c:v>
                </c:pt>
                <c:pt idx="43">
                  <c:v>449.321608040201</c:v>
                </c:pt>
                <c:pt idx="44">
                  <c:v>449.422110552763</c:v>
                </c:pt>
                <c:pt idx="45">
                  <c:v>449.52261306532603</c:v>
                </c:pt>
                <c:pt idx="46">
                  <c:v>449.623115577889</c:v>
                </c:pt>
                <c:pt idx="47">
                  <c:v>449.72361809045202</c:v>
                </c:pt>
                <c:pt idx="48">
                  <c:v>449.82412060301499</c:v>
                </c:pt>
                <c:pt idx="49">
                  <c:v>449.92462311557699</c:v>
                </c:pt>
                <c:pt idx="50">
                  <c:v>450.02512562814002</c:v>
                </c:pt>
                <c:pt idx="51">
                  <c:v>450.12562814070299</c:v>
                </c:pt>
                <c:pt idx="52">
                  <c:v>450.22613065326601</c:v>
                </c:pt>
                <c:pt idx="53">
                  <c:v>450.32663316582898</c:v>
                </c:pt>
                <c:pt idx="54">
                  <c:v>450.42713567839098</c:v>
                </c:pt>
                <c:pt idx="55">
                  <c:v>450.52763819095401</c:v>
                </c:pt>
                <c:pt idx="56">
                  <c:v>450.62814070351698</c:v>
                </c:pt>
                <c:pt idx="57">
                  <c:v>450.72864321608</c:v>
                </c:pt>
                <c:pt idx="58">
                  <c:v>450.82914572864303</c:v>
                </c:pt>
                <c:pt idx="59">
                  <c:v>450.929648241206</c:v>
                </c:pt>
                <c:pt idx="60">
                  <c:v>451.030150753768</c:v>
                </c:pt>
                <c:pt idx="61">
                  <c:v>451.13065326633102</c:v>
                </c:pt>
                <c:pt idx="62">
                  <c:v>451.23115577889399</c:v>
                </c:pt>
                <c:pt idx="63">
                  <c:v>451.33165829145702</c:v>
                </c:pt>
                <c:pt idx="64">
                  <c:v>451.43216080401999</c:v>
                </c:pt>
                <c:pt idx="65">
                  <c:v>451.53266331658199</c:v>
                </c:pt>
                <c:pt idx="66">
                  <c:v>451.63316582914501</c:v>
                </c:pt>
                <c:pt idx="67">
                  <c:v>451.73366834170798</c:v>
                </c:pt>
                <c:pt idx="68">
                  <c:v>451.83417085427101</c:v>
                </c:pt>
                <c:pt idx="69">
                  <c:v>451.93467336683398</c:v>
                </c:pt>
                <c:pt idx="70">
                  <c:v>452.035175879397</c:v>
                </c:pt>
                <c:pt idx="71">
                  <c:v>452.135678391959</c:v>
                </c:pt>
                <c:pt idx="72">
                  <c:v>452.23618090452197</c:v>
                </c:pt>
                <c:pt idx="73">
                  <c:v>452.336683417085</c:v>
                </c:pt>
                <c:pt idx="74">
                  <c:v>452.43718592964802</c:v>
                </c:pt>
                <c:pt idx="75">
                  <c:v>452.53768844221099</c:v>
                </c:pt>
                <c:pt idx="76">
                  <c:v>452.63819095477299</c:v>
                </c:pt>
                <c:pt idx="77">
                  <c:v>452.73869346733602</c:v>
                </c:pt>
                <c:pt idx="78">
                  <c:v>452.83919597989899</c:v>
                </c:pt>
                <c:pt idx="79">
                  <c:v>452.93969849246201</c:v>
                </c:pt>
                <c:pt idx="80">
                  <c:v>453.04020100502498</c:v>
                </c:pt>
                <c:pt idx="81">
                  <c:v>453.14070351758699</c:v>
                </c:pt>
                <c:pt idx="82">
                  <c:v>453.24120603015001</c:v>
                </c:pt>
                <c:pt idx="83">
                  <c:v>453.34170854271298</c:v>
                </c:pt>
                <c:pt idx="84">
                  <c:v>453.442211055276</c:v>
                </c:pt>
                <c:pt idx="85">
                  <c:v>453.54271356783897</c:v>
                </c:pt>
                <c:pt idx="86">
                  <c:v>453.643216080402</c:v>
                </c:pt>
                <c:pt idx="87">
                  <c:v>453.743718592964</c:v>
                </c:pt>
                <c:pt idx="88">
                  <c:v>453.84422110552703</c:v>
                </c:pt>
                <c:pt idx="89">
                  <c:v>453.94472361808999</c:v>
                </c:pt>
                <c:pt idx="90">
                  <c:v>454.04522613065302</c:v>
                </c:pt>
                <c:pt idx="91">
                  <c:v>454.14572864321599</c:v>
                </c:pt>
                <c:pt idx="92">
                  <c:v>454.24623115577799</c:v>
                </c:pt>
                <c:pt idx="93">
                  <c:v>454.34673366834102</c:v>
                </c:pt>
                <c:pt idx="94">
                  <c:v>454.44723618090399</c:v>
                </c:pt>
                <c:pt idx="95">
                  <c:v>454.54773869346701</c:v>
                </c:pt>
                <c:pt idx="96">
                  <c:v>454.64824120602998</c:v>
                </c:pt>
                <c:pt idx="97">
                  <c:v>454.74874371859198</c:v>
                </c:pt>
                <c:pt idx="98">
                  <c:v>454.84924623115501</c:v>
                </c:pt>
                <c:pt idx="99">
                  <c:v>454.94974874371798</c:v>
                </c:pt>
                <c:pt idx="100">
                  <c:v>455.050251256281</c:v>
                </c:pt>
                <c:pt idx="101">
                  <c:v>455.15075376884403</c:v>
                </c:pt>
                <c:pt idx="102">
                  <c:v>455.251256281407</c:v>
                </c:pt>
                <c:pt idx="103">
                  <c:v>455.351758793969</c:v>
                </c:pt>
                <c:pt idx="104">
                  <c:v>455.45226130653202</c:v>
                </c:pt>
                <c:pt idx="105">
                  <c:v>455.55276381909499</c:v>
                </c:pt>
                <c:pt idx="106">
                  <c:v>455.65326633165802</c:v>
                </c:pt>
                <c:pt idx="107">
                  <c:v>455.75376884422099</c:v>
                </c:pt>
                <c:pt idx="108">
                  <c:v>455.85427135678299</c:v>
                </c:pt>
                <c:pt idx="109">
                  <c:v>455.95477386934601</c:v>
                </c:pt>
                <c:pt idx="110">
                  <c:v>456.05527638190898</c:v>
                </c:pt>
                <c:pt idx="111">
                  <c:v>456.15577889447201</c:v>
                </c:pt>
                <c:pt idx="112">
                  <c:v>456.25628140703498</c:v>
                </c:pt>
                <c:pt idx="113">
                  <c:v>456.356783919598</c:v>
                </c:pt>
                <c:pt idx="114">
                  <c:v>456.45728643216</c:v>
                </c:pt>
                <c:pt idx="115">
                  <c:v>456.55778894472297</c:v>
                </c:pt>
                <c:pt idx="116">
                  <c:v>456.658291457286</c:v>
                </c:pt>
                <c:pt idx="117">
                  <c:v>456.75879396984902</c:v>
                </c:pt>
                <c:pt idx="118">
                  <c:v>456.85929648241199</c:v>
                </c:pt>
                <c:pt idx="119">
                  <c:v>456.95979899497399</c:v>
                </c:pt>
                <c:pt idx="120">
                  <c:v>457.06030150753702</c:v>
                </c:pt>
                <c:pt idx="121">
                  <c:v>457.16080402009999</c:v>
                </c:pt>
                <c:pt idx="122">
                  <c:v>457.26130653266301</c:v>
                </c:pt>
                <c:pt idx="123">
                  <c:v>457.36180904522598</c:v>
                </c:pt>
                <c:pt idx="124">
                  <c:v>457.46231155778798</c:v>
                </c:pt>
                <c:pt idx="125">
                  <c:v>457.56281407035101</c:v>
                </c:pt>
                <c:pt idx="126">
                  <c:v>457.66331658291398</c:v>
                </c:pt>
                <c:pt idx="127">
                  <c:v>457.763819095477</c:v>
                </c:pt>
                <c:pt idx="128">
                  <c:v>457.86432160803997</c:v>
                </c:pt>
                <c:pt idx="129">
                  <c:v>457.964824120603</c:v>
                </c:pt>
                <c:pt idx="130">
                  <c:v>458.065326633165</c:v>
                </c:pt>
                <c:pt idx="131">
                  <c:v>458.16582914572803</c:v>
                </c:pt>
                <c:pt idx="132">
                  <c:v>458.26633165829099</c:v>
                </c:pt>
                <c:pt idx="133">
                  <c:v>458.36683417085402</c:v>
                </c:pt>
                <c:pt idx="134">
                  <c:v>458.46733668341699</c:v>
                </c:pt>
                <c:pt idx="135">
                  <c:v>458.56783919597899</c:v>
                </c:pt>
                <c:pt idx="136">
                  <c:v>458.66834170854202</c:v>
                </c:pt>
                <c:pt idx="137">
                  <c:v>458.76884422110498</c:v>
                </c:pt>
                <c:pt idx="138">
                  <c:v>458.86934673366801</c:v>
                </c:pt>
                <c:pt idx="139">
                  <c:v>458.96984924623098</c:v>
                </c:pt>
                <c:pt idx="140">
                  <c:v>459.07035175879298</c:v>
                </c:pt>
                <c:pt idx="141">
                  <c:v>459.17085427135601</c:v>
                </c:pt>
                <c:pt idx="142">
                  <c:v>459.27135678391897</c:v>
                </c:pt>
                <c:pt idx="143">
                  <c:v>459.371859296482</c:v>
                </c:pt>
                <c:pt idx="144">
                  <c:v>459.47236180904503</c:v>
                </c:pt>
                <c:pt idx="145">
                  <c:v>459.57286432160799</c:v>
                </c:pt>
                <c:pt idx="146">
                  <c:v>459.67336683417</c:v>
                </c:pt>
                <c:pt idx="147">
                  <c:v>459.77386934673302</c:v>
                </c:pt>
                <c:pt idx="148">
                  <c:v>459.87437185929599</c:v>
                </c:pt>
                <c:pt idx="149">
                  <c:v>459.97487437185902</c:v>
                </c:pt>
                <c:pt idx="150">
                  <c:v>460.07537688442198</c:v>
                </c:pt>
                <c:pt idx="151">
                  <c:v>460.17587939698399</c:v>
                </c:pt>
                <c:pt idx="152">
                  <c:v>460.27638190954701</c:v>
                </c:pt>
                <c:pt idx="153">
                  <c:v>460.37688442210998</c:v>
                </c:pt>
                <c:pt idx="154">
                  <c:v>460.47738693467301</c:v>
                </c:pt>
                <c:pt idx="155">
                  <c:v>460.57788944723598</c:v>
                </c:pt>
                <c:pt idx="156">
                  <c:v>460.678391959799</c:v>
                </c:pt>
                <c:pt idx="157">
                  <c:v>460.778894472361</c:v>
                </c:pt>
                <c:pt idx="158">
                  <c:v>460.87939698492403</c:v>
                </c:pt>
                <c:pt idx="159">
                  <c:v>460.979899497487</c:v>
                </c:pt>
                <c:pt idx="160">
                  <c:v>461.08040201005002</c:v>
                </c:pt>
                <c:pt idx="161">
                  <c:v>461.18090452261299</c:v>
                </c:pt>
                <c:pt idx="162">
                  <c:v>461.28140703517499</c:v>
                </c:pt>
                <c:pt idx="163">
                  <c:v>461.38190954773802</c:v>
                </c:pt>
                <c:pt idx="164">
                  <c:v>461.48241206030099</c:v>
                </c:pt>
                <c:pt idx="165">
                  <c:v>461.58291457286401</c:v>
                </c:pt>
                <c:pt idx="166">
                  <c:v>461.68341708542698</c:v>
                </c:pt>
                <c:pt idx="167">
                  <c:v>461.78391959798898</c:v>
                </c:pt>
                <c:pt idx="168">
                  <c:v>461.88442211055201</c:v>
                </c:pt>
                <c:pt idx="169">
                  <c:v>461.98492462311498</c:v>
                </c:pt>
                <c:pt idx="170">
                  <c:v>462.085427135678</c:v>
                </c:pt>
                <c:pt idx="171">
                  <c:v>462.18592964824097</c:v>
                </c:pt>
                <c:pt idx="172">
                  <c:v>462.286432160804</c:v>
                </c:pt>
                <c:pt idx="173">
                  <c:v>462.386934673366</c:v>
                </c:pt>
                <c:pt idx="174">
                  <c:v>462.48743718592902</c:v>
                </c:pt>
                <c:pt idx="175">
                  <c:v>462.58793969849199</c:v>
                </c:pt>
                <c:pt idx="176">
                  <c:v>462.68844221105502</c:v>
                </c:pt>
                <c:pt idx="177">
                  <c:v>462.78894472361799</c:v>
                </c:pt>
                <c:pt idx="178">
                  <c:v>462.88944723617999</c:v>
                </c:pt>
                <c:pt idx="179">
                  <c:v>462.98994974874302</c:v>
                </c:pt>
                <c:pt idx="180">
                  <c:v>463.09045226130598</c:v>
                </c:pt>
                <c:pt idx="181">
                  <c:v>463.19095477386901</c:v>
                </c:pt>
                <c:pt idx="182">
                  <c:v>463.29145728643198</c:v>
                </c:pt>
                <c:pt idx="183">
                  <c:v>463.391959798995</c:v>
                </c:pt>
                <c:pt idx="184">
                  <c:v>463.49246231155701</c:v>
                </c:pt>
                <c:pt idx="185">
                  <c:v>463.59296482411997</c:v>
                </c:pt>
                <c:pt idx="186">
                  <c:v>463.693467336683</c:v>
                </c:pt>
                <c:pt idx="187">
                  <c:v>463.79396984924603</c:v>
                </c:pt>
                <c:pt idx="188">
                  <c:v>463.89447236180899</c:v>
                </c:pt>
                <c:pt idx="189">
                  <c:v>463.994974874371</c:v>
                </c:pt>
                <c:pt idx="190">
                  <c:v>464.09547738693402</c:v>
                </c:pt>
                <c:pt idx="191">
                  <c:v>464.19597989949699</c:v>
                </c:pt>
                <c:pt idx="192">
                  <c:v>464.29648241206002</c:v>
                </c:pt>
                <c:pt idx="193">
                  <c:v>464.39698492462298</c:v>
                </c:pt>
                <c:pt idx="194">
                  <c:v>464.49748743718499</c:v>
                </c:pt>
                <c:pt idx="195">
                  <c:v>464.59798994974801</c:v>
                </c:pt>
                <c:pt idx="196">
                  <c:v>464.69849246231098</c:v>
                </c:pt>
                <c:pt idx="197">
                  <c:v>464.79899497487401</c:v>
                </c:pt>
                <c:pt idx="198">
                  <c:v>464.89949748743697</c:v>
                </c:pt>
                <c:pt idx="199">
                  <c:v>465</c:v>
                </c:pt>
              </c:numCache>
            </c:numRef>
          </c:xVal>
          <c:yVal>
            <c:numRef>
              <c:f>RawDataTSat!$K$12:$K$211</c:f>
              <c:numCache>
                <c:formatCode>General</c:formatCode>
                <c:ptCount val="200"/>
                <c:pt idx="0">
                  <c:v>1.11649309609546E-3</c:v>
                </c:pt>
                <c:pt idx="1">
                  <c:v>1.11662377437964E-3</c:v>
                </c:pt>
                <c:pt idx="2">
                  <c:v>1.1167545454883901E-3</c:v>
                </c:pt>
                <c:pt idx="3">
                  <c:v>1.11688540950986E-3</c:v>
                </c:pt>
                <c:pt idx="4">
                  <c:v>1.11701636653236E-3</c:v>
                </c:pt>
                <c:pt idx="5">
                  <c:v>1.11714741664439E-3</c:v>
                </c:pt>
                <c:pt idx="6">
                  <c:v>1.1172785599346401E-3</c:v>
                </c:pt>
                <c:pt idx="7">
                  <c:v>1.11740979649197E-3</c:v>
                </c:pt>
                <c:pt idx="8">
                  <c:v>1.1175411264054301E-3</c:v>
                </c:pt>
                <c:pt idx="9">
                  <c:v>1.11767254976428E-3</c:v>
                </c:pt>
                <c:pt idx="10">
                  <c:v>1.1178040666579099E-3</c:v>
                </c:pt>
                <c:pt idx="11">
                  <c:v>1.1179356771759399E-3</c:v>
                </c:pt>
                <c:pt idx="12">
                  <c:v>1.11806738140816E-3</c:v>
                </c:pt>
                <c:pt idx="13">
                  <c:v>1.11819917944455E-3</c:v>
                </c:pt>
                <c:pt idx="14">
                  <c:v>1.11833107137528E-3</c:v>
                </c:pt>
                <c:pt idx="15">
                  <c:v>1.1184630572906799E-3</c:v>
                </c:pt>
                <c:pt idx="16">
                  <c:v>1.1185951372813E-3</c:v>
                </c:pt>
                <c:pt idx="17">
                  <c:v>1.11872731143787E-3</c:v>
                </c:pt>
                <c:pt idx="18">
                  <c:v>1.1188595798512901E-3</c:v>
                </c:pt>
                <c:pt idx="19">
                  <c:v>1.1189919426126799E-3</c:v>
                </c:pt>
                <c:pt idx="20">
                  <c:v>1.1191243998133101E-3</c:v>
                </c:pt>
                <c:pt idx="21">
                  <c:v>1.11925695154468E-3</c:v>
                </c:pt>
                <c:pt idx="22">
                  <c:v>1.1193895978984501E-3</c:v>
                </c:pt>
                <c:pt idx="23">
                  <c:v>1.1195223389664701E-3</c:v>
                </c:pt>
                <c:pt idx="24">
                  <c:v>1.1196551748408E-3</c:v>
                </c:pt>
                <c:pt idx="25">
                  <c:v>1.1197881056136799E-3</c:v>
                </c:pt>
                <c:pt idx="26">
                  <c:v>1.11992113137753E-3</c:v>
                </c:pt>
                <c:pt idx="27">
                  <c:v>1.1200542522249899E-3</c:v>
                </c:pt>
                <c:pt idx="28">
                  <c:v>1.12018746824886E-3</c:v>
                </c:pt>
                <c:pt idx="29">
                  <c:v>1.1203207795421599E-3</c:v>
                </c:pt>
                <c:pt idx="30">
                  <c:v>1.12045418619809E-3</c:v>
                </c:pt>
                <c:pt idx="31">
                  <c:v>1.12058768831003E-3</c:v>
                </c:pt>
                <c:pt idx="32">
                  <c:v>1.12072128597159E-3</c:v>
                </c:pt>
                <c:pt idx="33">
                  <c:v>1.12085497927653E-3</c:v>
                </c:pt>
                <c:pt idx="34">
                  <c:v>1.1209887683188301E-3</c:v>
                </c:pt>
                <c:pt idx="35">
                  <c:v>1.1211226531926801E-3</c:v>
                </c:pt>
                <c:pt idx="36">
                  <c:v>1.1212566339924299E-3</c:v>
                </c:pt>
                <c:pt idx="37">
                  <c:v>1.12139071081264E-3</c:v>
                </c:pt>
                <c:pt idx="38">
                  <c:v>1.1215248837480899E-3</c:v>
                </c:pt>
                <c:pt idx="39">
                  <c:v>1.12165915289371E-3</c:v>
                </c:pt>
                <c:pt idx="40">
                  <c:v>1.12179351834467E-3</c:v>
                </c:pt>
                <c:pt idx="41">
                  <c:v>1.1219279801963199E-3</c:v>
                </c:pt>
                <c:pt idx="42">
                  <c:v>1.1220625385442E-3</c:v>
                </c:pt>
                <c:pt idx="43">
                  <c:v>1.1221971934840601E-3</c:v>
                </c:pt>
                <c:pt idx="44">
                  <c:v>1.12233194511185E-3</c:v>
                </c:pt>
                <c:pt idx="45">
                  <c:v>1.12246679352372E-3</c:v>
                </c:pt>
                <c:pt idx="46">
                  <c:v>1.1226017388159999E-3</c:v>
                </c:pt>
                <c:pt idx="47">
                  <c:v>1.1227367810852499E-3</c:v>
                </c:pt>
                <c:pt idx="48">
                  <c:v>1.1228719204282101E-3</c:v>
                </c:pt>
                <c:pt idx="49">
                  <c:v>1.1230071569418301E-3</c:v>
                </c:pt>
                <c:pt idx="50">
                  <c:v>1.1231424907232499E-3</c:v>
                </c:pt>
                <c:pt idx="51">
                  <c:v>1.12327792186983E-3</c:v>
                </c:pt>
                <c:pt idx="52">
                  <c:v>1.1234134504791301E-3</c:v>
                </c:pt>
                <c:pt idx="53">
                  <c:v>1.1235490766489001E-3</c:v>
                </c:pt>
                <c:pt idx="54">
                  <c:v>1.1236848004771E-3</c:v>
                </c:pt>
                <c:pt idx="55">
                  <c:v>1.12382062206189E-3</c:v>
                </c:pt>
                <c:pt idx="56">
                  <c:v>1.1239565415016399E-3</c:v>
                </c:pt>
                <c:pt idx="57">
                  <c:v>1.12409255889493E-3</c:v>
                </c:pt>
                <c:pt idx="58">
                  <c:v>1.1242286743405299E-3</c:v>
                </c:pt>
                <c:pt idx="59">
                  <c:v>1.1243648879374301E-3</c:v>
                </c:pt>
                <c:pt idx="60">
                  <c:v>1.12450119978481E-3</c:v>
                </c:pt>
                <c:pt idx="61">
                  <c:v>1.12463760998208E-3</c:v>
                </c:pt>
                <c:pt idx="62">
                  <c:v>1.1247741186288299E-3</c:v>
                </c:pt>
                <c:pt idx="63">
                  <c:v>1.12491072582488E-3</c:v>
                </c:pt>
                <c:pt idx="64">
                  <c:v>1.12504743167025E-3</c:v>
                </c:pt>
                <c:pt idx="65">
                  <c:v>1.12518423626517E-3</c:v>
                </c:pt>
                <c:pt idx="66">
                  <c:v>1.12532113971007E-3</c:v>
                </c:pt>
                <c:pt idx="67">
                  <c:v>1.1254581421056E-3</c:v>
                </c:pt>
                <c:pt idx="68">
                  <c:v>1.12559524355263E-3</c:v>
                </c:pt>
                <c:pt idx="69">
                  <c:v>1.1257324441522E-3</c:v>
                </c:pt>
                <c:pt idx="70">
                  <c:v>1.12586974400559E-3</c:v>
                </c:pt>
                <c:pt idx="71">
                  <c:v>1.12600714321432E-3</c:v>
                </c:pt>
                <c:pt idx="72">
                  <c:v>1.1261446418800601E-3</c:v>
                </c:pt>
                <c:pt idx="73">
                  <c:v>1.1262822401047401E-3</c:v>
                </c:pt>
                <c:pt idx="74">
                  <c:v>1.12641993799047E-3</c:v>
                </c:pt>
                <c:pt idx="75">
                  <c:v>1.12655773563961E-3</c:v>
                </c:pt>
                <c:pt idx="76">
                  <c:v>1.12669563315469E-3</c:v>
                </c:pt>
                <c:pt idx="77">
                  <c:v>1.1268336306385E-3</c:v>
                </c:pt>
                <c:pt idx="78">
                  <c:v>1.1269717281940099E-3</c:v>
                </c:pt>
                <c:pt idx="79">
                  <c:v>1.1271099259244099E-3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  <c:pt idx="198">
                  <c:v>#N/A</c:v>
                </c:pt>
                <c:pt idx="199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BCFF-49A2-82BF-581AE8826531}"/>
            </c:ext>
          </c:extLst>
        </c:ser>
        <c:ser>
          <c:idx val="1"/>
          <c:order val="1"/>
          <c:tx>
            <c:strRef>
              <c:f>RawDataTSat!$M$11</c:f>
              <c:strCache>
                <c:ptCount val="1"/>
                <c:pt idx="0">
                  <c:v>SRK AM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dLbls>
            <c:delete val="1"/>
          </c:dLbls>
          <c:xVal>
            <c:numRef>
              <c:f>RawDataTSat!$J$12:$J$211</c:f>
              <c:numCache>
                <c:formatCode>General</c:formatCode>
                <c:ptCount val="200"/>
                <c:pt idx="0" formatCode="0.0">
                  <c:v>445</c:v>
                </c:pt>
                <c:pt idx="1">
                  <c:v>445.100502512562</c:v>
                </c:pt>
                <c:pt idx="2">
                  <c:v>445.20100502512503</c:v>
                </c:pt>
                <c:pt idx="3">
                  <c:v>445.301507537688</c:v>
                </c:pt>
                <c:pt idx="4">
                  <c:v>445.40201005025102</c:v>
                </c:pt>
                <c:pt idx="5">
                  <c:v>445.50251256281399</c:v>
                </c:pt>
                <c:pt idx="6">
                  <c:v>445.60301507537599</c:v>
                </c:pt>
                <c:pt idx="7">
                  <c:v>445.70351758793902</c:v>
                </c:pt>
                <c:pt idx="8">
                  <c:v>445.80402010050199</c:v>
                </c:pt>
                <c:pt idx="9">
                  <c:v>445.90452261306501</c:v>
                </c:pt>
                <c:pt idx="10">
                  <c:v>446.00502512562798</c:v>
                </c:pt>
                <c:pt idx="11">
                  <c:v>446.10552763818998</c:v>
                </c:pt>
                <c:pt idx="12">
                  <c:v>446.20603015075301</c:v>
                </c:pt>
                <c:pt idx="13">
                  <c:v>446.30653266331598</c:v>
                </c:pt>
                <c:pt idx="14">
                  <c:v>446.407035175879</c:v>
                </c:pt>
                <c:pt idx="15">
                  <c:v>446.50753768844203</c:v>
                </c:pt>
                <c:pt idx="16">
                  <c:v>446.608040201005</c:v>
                </c:pt>
                <c:pt idx="17">
                  <c:v>446.708542713567</c:v>
                </c:pt>
                <c:pt idx="18">
                  <c:v>446.80904522613002</c:v>
                </c:pt>
                <c:pt idx="19">
                  <c:v>446.90954773869299</c:v>
                </c:pt>
                <c:pt idx="20">
                  <c:v>447.01005025125602</c:v>
                </c:pt>
                <c:pt idx="21">
                  <c:v>447.11055276381899</c:v>
                </c:pt>
                <c:pt idx="22">
                  <c:v>447.21105527638099</c:v>
                </c:pt>
                <c:pt idx="23">
                  <c:v>447.31155778894401</c:v>
                </c:pt>
                <c:pt idx="24">
                  <c:v>447.41206030150698</c:v>
                </c:pt>
                <c:pt idx="25">
                  <c:v>447.51256281407001</c:v>
                </c:pt>
                <c:pt idx="26">
                  <c:v>447.61306532663298</c:v>
                </c:pt>
                <c:pt idx="27">
                  <c:v>447.713567839196</c:v>
                </c:pt>
                <c:pt idx="28">
                  <c:v>447.81407035175801</c:v>
                </c:pt>
                <c:pt idx="29">
                  <c:v>447.91457286432097</c:v>
                </c:pt>
                <c:pt idx="30">
                  <c:v>448.015075376884</c:v>
                </c:pt>
                <c:pt idx="31">
                  <c:v>448.11557788944702</c:v>
                </c:pt>
                <c:pt idx="32">
                  <c:v>448.21608040200999</c:v>
                </c:pt>
                <c:pt idx="33">
                  <c:v>448.316582914572</c:v>
                </c:pt>
                <c:pt idx="34">
                  <c:v>448.41708542713502</c:v>
                </c:pt>
                <c:pt idx="35">
                  <c:v>448.51758793969799</c:v>
                </c:pt>
                <c:pt idx="36">
                  <c:v>448.61809045226101</c:v>
                </c:pt>
                <c:pt idx="37">
                  <c:v>448.71859296482398</c:v>
                </c:pt>
                <c:pt idx="38">
                  <c:v>448.81909547738599</c:v>
                </c:pt>
                <c:pt idx="39">
                  <c:v>448.91959798994901</c:v>
                </c:pt>
                <c:pt idx="40">
                  <c:v>449.02010050251198</c:v>
                </c:pt>
                <c:pt idx="41">
                  <c:v>449.12060301507501</c:v>
                </c:pt>
                <c:pt idx="42">
                  <c:v>449.22110552763797</c:v>
                </c:pt>
                <c:pt idx="43">
                  <c:v>449.321608040201</c:v>
                </c:pt>
                <c:pt idx="44">
                  <c:v>449.422110552763</c:v>
                </c:pt>
                <c:pt idx="45">
                  <c:v>449.52261306532603</c:v>
                </c:pt>
                <c:pt idx="46">
                  <c:v>449.623115577889</c:v>
                </c:pt>
                <c:pt idx="47">
                  <c:v>449.72361809045202</c:v>
                </c:pt>
                <c:pt idx="48">
                  <c:v>449.82412060301499</c:v>
                </c:pt>
                <c:pt idx="49">
                  <c:v>449.92462311557699</c:v>
                </c:pt>
                <c:pt idx="50">
                  <c:v>450.02512562814002</c:v>
                </c:pt>
                <c:pt idx="51">
                  <c:v>450.12562814070299</c:v>
                </c:pt>
                <c:pt idx="52">
                  <c:v>450.22613065326601</c:v>
                </c:pt>
                <c:pt idx="53">
                  <c:v>450.32663316582898</c:v>
                </c:pt>
                <c:pt idx="54">
                  <c:v>450.42713567839098</c:v>
                </c:pt>
                <c:pt idx="55">
                  <c:v>450.52763819095401</c:v>
                </c:pt>
                <c:pt idx="56">
                  <c:v>450.62814070351698</c:v>
                </c:pt>
                <c:pt idx="57">
                  <c:v>450.72864321608</c:v>
                </c:pt>
                <c:pt idx="58">
                  <c:v>450.82914572864303</c:v>
                </c:pt>
                <c:pt idx="59">
                  <c:v>450.929648241206</c:v>
                </c:pt>
                <c:pt idx="60">
                  <c:v>451.030150753768</c:v>
                </c:pt>
                <c:pt idx="61">
                  <c:v>451.13065326633102</c:v>
                </c:pt>
                <c:pt idx="62">
                  <c:v>451.23115577889399</c:v>
                </c:pt>
                <c:pt idx="63">
                  <c:v>451.33165829145702</c:v>
                </c:pt>
                <c:pt idx="64">
                  <c:v>451.43216080401999</c:v>
                </c:pt>
                <c:pt idx="65">
                  <c:v>451.53266331658199</c:v>
                </c:pt>
                <c:pt idx="66">
                  <c:v>451.63316582914501</c:v>
                </c:pt>
                <c:pt idx="67">
                  <c:v>451.73366834170798</c:v>
                </c:pt>
                <c:pt idx="68">
                  <c:v>451.83417085427101</c:v>
                </c:pt>
                <c:pt idx="69">
                  <c:v>451.93467336683398</c:v>
                </c:pt>
                <c:pt idx="70">
                  <c:v>452.035175879397</c:v>
                </c:pt>
                <c:pt idx="71">
                  <c:v>452.135678391959</c:v>
                </c:pt>
                <c:pt idx="72">
                  <c:v>452.23618090452197</c:v>
                </c:pt>
                <c:pt idx="73">
                  <c:v>452.336683417085</c:v>
                </c:pt>
                <c:pt idx="74">
                  <c:v>452.43718592964802</c:v>
                </c:pt>
                <c:pt idx="75">
                  <c:v>452.53768844221099</c:v>
                </c:pt>
                <c:pt idx="76">
                  <c:v>452.63819095477299</c:v>
                </c:pt>
                <c:pt idx="77">
                  <c:v>452.73869346733602</c:v>
                </c:pt>
                <c:pt idx="78">
                  <c:v>452.83919597989899</c:v>
                </c:pt>
                <c:pt idx="79">
                  <c:v>452.93969849246201</c:v>
                </c:pt>
                <c:pt idx="80">
                  <c:v>453.04020100502498</c:v>
                </c:pt>
                <c:pt idx="81">
                  <c:v>453.14070351758699</c:v>
                </c:pt>
                <c:pt idx="82">
                  <c:v>453.24120603015001</c:v>
                </c:pt>
                <c:pt idx="83">
                  <c:v>453.34170854271298</c:v>
                </c:pt>
                <c:pt idx="84">
                  <c:v>453.442211055276</c:v>
                </c:pt>
                <c:pt idx="85">
                  <c:v>453.54271356783897</c:v>
                </c:pt>
                <c:pt idx="86">
                  <c:v>453.643216080402</c:v>
                </c:pt>
                <c:pt idx="87">
                  <c:v>453.743718592964</c:v>
                </c:pt>
                <c:pt idx="88">
                  <c:v>453.84422110552703</c:v>
                </c:pt>
                <c:pt idx="89">
                  <c:v>453.94472361808999</c:v>
                </c:pt>
                <c:pt idx="90">
                  <c:v>454.04522613065302</c:v>
                </c:pt>
                <c:pt idx="91">
                  <c:v>454.14572864321599</c:v>
                </c:pt>
                <c:pt idx="92">
                  <c:v>454.24623115577799</c:v>
                </c:pt>
                <c:pt idx="93">
                  <c:v>454.34673366834102</c:v>
                </c:pt>
                <c:pt idx="94">
                  <c:v>454.44723618090399</c:v>
                </c:pt>
                <c:pt idx="95">
                  <c:v>454.54773869346701</c:v>
                </c:pt>
                <c:pt idx="96">
                  <c:v>454.64824120602998</c:v>
                </c:pt>
                <c:pt idx="97">
                  <c:v>454.74874371859198</c:v>
                </c:pt>
                <c:pt idx="98">
                  <c:v>454.84924623115501</c:v>
                </c:pt>
                <c:pt idx="99">
                  <c:v>454.94974874371798</c:v>
                </c:pt>
                <c:pt idx="100">
                  <c:v>455.050251256281</c:v>
                </c:pt>
                <c:pt idx="101">
                  <c:v>455.15075376884403</c:v>
                </c:pt>
                <c:pt idx="102">
                  <c:v>455.251256281407</c:v>
                </c:pt>
                <c:pt idx="103">
                  <c:v>455.351758793969</c:v>
                </c:pt>
                <c:pt idx="104">
                  <c:v>455.45226130653202</c:v>
                </c:pt>
                <c:pt idx="105">
                  <c:v>455.55276381909499</c:v>
                </c:pt>
                <c:pt idx="106">
                  <c:v>455.65326633165802</c:v>
                </c:pt>
                <c:pt idx="107">
                  <c:v>455.75376884422099</c:v>
                </c:pt>
                <c:pt idx="108">
                  <c:v>455.85427135678299</c:v>
                </c:pt>
                <c:pt idx="109">
                  <c:v>455.95477386934601</c:v>
                </c:pt>
                <c:pt idx="110">
                  <c:v>456.05527638190898</c:v>
                </c:pt>
                <c:pt idx="111">
                  <c:v>456.15577889447201</c:v>
                </c:pt>
                <c:pt idx="112">
                  <c:v>456.25628140703498</c:v>
                </c:pt>
                <c:pt idx="113">
                  <c:v>456.356783919598</c:v>
                </c:pt>
                <c:pt idx="114">
                  <c:v>456.45728643216</c:v>
                </c:pt>
                <c:pt idx="115">
                  <c:v>456.55778894472297</c:v>
                </c:pt>
                <c:pt idx="116">
                  <c:v>456.658291457286</c:v>
                </c:pt>
                <c:pt idx="117">
                  <c:v>456.75879396984902</c:v>
                </c:pt>
                <c:pt idx="118">
                  <c:v>456.85929648241199</c:v>
                </c:pt>
                <c:pt idx="119">
                  <c:v>456.95979899497399</c:v>
                </c:pt>
                <c:pt idx="120">
                  <c:v>457.06030150753702</c:v>
                </c:pt>
                <c:pt idx="121">
                  <c:v>457.16080402009999</c:v>
                </c:pt>
                <c:pt idx="122">
                  <c:v>457.26130653266301</c:v>
                </c:pt>
                <c:pt idx="123">
                  <c:v>457.36180904522598</c:v>
                </c:pt>
                <c:pt idx="124">
                  <c:v>457.46231155778798</c:v>
                </c:pt>
                <c:pt idx="125">
                  <c:v>457.56281407035101</c:v>
                </c:pt>
                <c:pt idx="126">
                  <c:v>457.66331658291398</c:v>
                </c:pt>
                <c:pt idx="127">
                  <c:v>457.763819095477</c:v>
                </c:pt>
                <c:pt idx="128">
                  <c:v>457.86432160803997</c:v>
                </c:pt>
                <c:pt idx="129">
                  <c:v>457.964824120603</c:v>
                </c:pt>
                <c:pt idx="130">
                  <c:v>458.065326633165</c:v>
                </c:pt>
                <c:pt idx="131">
                  <c:v>458.16582914572803</c:v>
                </c:pt>
                <c:pt idx="132">
                  <c:v>458.26633165829099</c:v>
                </c:pt>
                <c:pt idx="133">
                  <c:v>458.36683417085402</c:v>
                </c:pt>
                <c:pt idx="134">
                  <c:v>458.46733668341699</c:v>
                </c:pt>
                <c:pt idx="135">
                  <c:v>458.56783919597899</c:v>
                </c:pt>
                <c:pt idx="136">
                  <c:v>458.66834170854202</c:v>
                </c:pt>
                <c:pt idx="137">
                  <c:v>458.76884422110498</c:v>
                </c:pt>
                <c:pt idx="138">
                  <c:v>458.86934673366801</c:v>
                </c:pt>
                <c:pt idx="139">
                  <c:v>458.96984924623098</c:v>
                </c:pt>
                <c:pt idx="140">
                  <c:v>459.07035175879298</c:v>
                </c:pt>
                <c:pt idx="141">
                  <c:v>459.17085427135601</c:v>
                </c:pt>
                <c:pt idx="142">
                  <c:v>459.27135678391897</c:v>
                </c:pt>
                <c:pt idx="143">
                  <c:v>459.371859296482</c:v>
                </c:pt>
                <c:pt idx="144">
                  <c:v>459.47236180904503</c:v>
                </c:pt>
                <c:pt idx="145">
                  <c:v>459.57286432160799</c:v>
                </c:pt>
                <c:pt idx="146">
                  <c:v>459.67336683417</c:v>
                </c:pt>
                <c:pt idx="147">
                  <c:v>459.77386934673302</c:v>
                </c:pt>
                <c:pt idx="148">
                  <c:v>459.87437185929599</c:v>
                </c:pt>
                <c:pt idx="149">
                  <c:v>459.97487437185902</c:v>
                </c:pt>
                <c:pt idx="150">
                  <c:v>460.07537688442198</c:v>
                </c:pt>
                <c:pt idx="151">
                  <c:v>460.17587939698399</c:v>
                </c:pt>
                <c:pt idx="152">
                  <c:v>460.27638190954701</c:v>
                </c:pt>
                <c:pt idx="153">
                  <c:v>460.37688442210998</c:v>
                </c:pt>
                <c:pt idx="154">
                  <c:v>460.47738693467301</c:v>
                </c:pt>
                <c:pt idx="155">
                  <c:v>460.57788944723598</c:v>
                </c:pt>
                <c:pt idx="156">
                  <c:v>460.678391959799</c:v>
                </c:pt>
                <c:pt idx="157">
                  <c:v>460.778894472361</c:v>
                </c:pt>
                <c:pt idx="158">
                  <c:v>460.87939698492403</c:v>
                </c:pt>
                <c:pt idx="159">
                  <c:v>460.979899497487</c:v>
                </c:pt>
                <c:pt idx="160">
                  <c:v>461.08040201005002</c:v>
                </c:pt>
                <c:pt idx="161">
                  <c:v>461.18090452261299</c:v>
                </c:pt>
                <c:pt idx="162">
                  <c:v>461.28140703517499</c:v>
                </c:pt>
                <c:pt idx="163">
                  <c:v>461.38190954773802</c:v>
                </c:pt>
                <c:pt idx="164">
                  <c:v>461.48241206030099</c:v>
                </c:pt>
                <c:pt idx="165">
                  <c:v>461.58291457286401</c:v>
                </c:pt>
                <c:pt idx="166">
                  <c:v>461.68341708542698</c:v>
                </c:pt>
                <c:pt idx="167">
                  <c:v>461.78391959798898</c:v>
                </c:pt>
                <c:pt idx="168">
                  <c:v>461.88442211055201</c:v>
                </c:pt>
                <c:pt idx="169">
                  <c:v>461.98492462311498</c:v>
                </c:pt>
                <c:pt idx="170">
                  <c:v>462.085427135678</c:v>
                </c:pt>
                <c:pt idx="171">
                  <c:v>462.18592964824097</c:v>
                </c:pt>
                <c:pt idx="172">
                  <c:v>462.286432160804</c:v>
                </c:pt>
                <c:pt idx="173">
                  <c:v>462.386934673366</c:v>
                </c:pt>
                <c:pt idx="174">
                  <c:v>462.48743718592902</c:v>
                </c:pt>
                <c:pt idx="175">
                  <c:v>462.58793969849199</c:v>
                </c:pt>
                <c:pt idx="176">
                  <c:v>462.68844221105502</c:v>
                </c:pt>
                <c:pt idx="177">
                  <c:v>462.78894472361799</c:v>
                </c:pt>
                <c:pt idx="178">
                  <c:v>462.88944723617999</c:v>
                </c:pt>
                <c:pt idx="179">
                  <c:v>462.98994974874302</c:v>
                </c:pt>
                <c:pt idx="180">
                  <c:v>463.09045226130598</c:v>
                </c:pt>
                <c:pt idx="181">
                  <c:v>463.19095477386901</c:v>
                </c:pt>
                <c:pt idx="182">
                  <c:v>463.29145728643198</c:v>
                </c:pt>
                <c:pt idx="183">
                  <c:v>463.391959798995</c:v>
                </c:pt>
                <c:pt idx="184">
                  <c:v>463.49246231155701</c:v>
                </c:pt>
                <c:pt idx="185">
                  <c:v>463.59296482411997</c:v>
                </c:pt>
                <c:pt idx="186">
                  <c:v>463.693467336683</c:v>
                </c:pt>
                <c:pt idx="187">
                  <c:v>463.79396984924603</c:v>
                </c:pt>
                <c:pt idx="188">
                  <c:v>463.89447236180899</c:v>
                </c:pt>
                <c:pt idx="189">
                  <c:v>463.994974874371</c:v>
                </c:pt>
                <c:pt idx="190">
                  <c:v>464.09547738693402</c:v>
                </c:pt>
                <c:pt idx="191">
                  <c:v>464.19597989949699</c:v>
                </c:pt>
                <c:pt idx="192">
                  <c:v>464.29648241206002</c:v>
                </c:pt>
                <c:pt idx="193">
                  <c:v>464.39698492462298</c:v>
                </c:pt>
                <c:pt idx="194">
                  <c:v>464.49748743718499</c:v>
                </c:pt>
                <c:pt idx="195">
                  <c:v>464.59798994974801</c:v>
                </c:pt>
                <c:pt idx="196">
                  <c:v>464.69849246231098</c:v>
                </c:pt>
                <c:pt idx="197">
                  <c:v>464.79899497487401</c:v>
                </c:pt>
                <c:pt idx="198">
                  <c:v>464.89949748743697</c:v>
                </c:pt>
                <c:pt idx="199">
                  <c:v>465</c:v>
                </c:pt>
              </c:numCache>
            </c:numRef>
          </c:xVal>
          <c:yVal>
            <c:numRef>
              <c:f>RawDataTSat!$M$12:$M$211</c:f>
              <c:numCache>
                <c:formatCode>General</c:formatCode>
                <c:ptCount val="200"/>
                <c:pt idx="0">
                  <c:v>1.11649235239717E-3</c:v>
                </c:pt>
                <c:pt idx="1">
                  <c:v>1.1166230305953301E-3</c:v>
                </c:pt>
                <c:pt idx="2">
                  <c:v>1.11675380161564E-3</c:v>
                </c:pt>
                <c:pt idx="3">
                  <c:v>1.1168846655500099E-3</c:v>
                </c:pt>
                <c:pt idx="4">
                  <c:v>1.11701562248662E-3</c:v>
                </c:pt>
                <c:pt idx="5">
                  <c:v>1.1171466725119E-3</c:v>
                </c:pt>
                <c:pt idx="6">
                  <c:v>1.1172778157137299E-3</c:v>
                </c:pt>
                <c:pt idx="7">
                  <c:v>1.1174090521842901E-3</c:v>
                </c:pt>
                <c:pt idx="8">
                  <c:v>1.1175403820093599E-3</c:v>
                </c:pt>
                <c:pt idx="9">
                  <c:v>1.1176718052816701E-3</c:v>
                </c:pt>
                <c:pt idx="10">
                  <c:v>1.11780332208752E-3</c:v>
                </c:pt>
                <c:pt idx="11">
                  <c:v>1.11793493251699E-3</c:v>
                </c:pt>
                <c:pt idx="12">
                  <c:v>1.1180666366624799E-3</c:v>
                </c:pt>
                <c:pt idx="13">
                  <c:v>1.11819843461052E-3</c:v>
                </c:pt>
                <c:pt idx="14">
                  <c:v>1.11833032645347E-3</c:v>
                </c:pt>
                <c:pt idx="15">
                  <c:v>1.11846231228079E-3</c:v>
                </c:pt>
                <c:pt idx="16">
                  <c:v>1.1185943921843201E-3</c:v>
                </c:pt>
                <c:pt idx="17">
                  <c:v>1.1187265662515101E-3</c:v>
                </c:pt>
                <c:pt idx="18">
                  <c:v>1.11885883457815E-3</c:v>
                </c:pt>
                <c:pt idx="19">
                  <c:v>1.1189911972517401E-3</c:v>
                </c:pt>
                <c:pt idx="20">
                  <c:v>1.1191236543629001E-3</c:v>
                </c:pt>
                <c:pt idx="21">
                  <c:v>1.1192562060066899E-3</c:v>
                </c:pt>
                <c:pt idx="22">
                  <c:v>1.1193888522710201E-3</c:v>
                </c:pt>
                <c:pt idx="23">
                  <c:v>1.1195215932521001E-3</c:v>
                </c:pt>
                <c:pt idx="24">
                  <c:v>1.1196544290369701E-3</c:v>
                </c:pt>
                <c:pt idx="25">
                  <c:v>1.11978735972077E-3</c:v>
                </c:pt>
                <c:pt idx="26">
                  <c:v>1.1199203853969799E-3</c:v>
                </c:pt>
                <c:pt idx="27">
                  <c:v>1.1200535061558299E-3</c:v>
                </c:pt>
                <c:pt idx="28">
                  <c:v>1.12018672209103E-3</c:v>
                </c:pt>
                <c:pt idx="29">
                  <c:v>1.120320033296E-3</c:v>
                </c:pt>
                <c:pt idx="30">
                  <c:v>1.1204534398620901E-3</c:v>
                </c:pt>
                <c:pt idx="31">
                  <c:v>1.12058694188583E-3</c:v>
                </c:pt>
                <c:pt idx="32">
                  <c:v>1.1207205394570901E-3</c:v>
                </c:pt>
                <c:pt idx="33">
                  <c:v>1.12085423267296E-3</c:v>
                </c:pt>
                <c:pt idx="34">
                  <c:v>1.12098802162621E-3</c:v>
                </c:pt>
                <c:pt idx="35">
                  <c:v>1.1211219064116199E-3</c:v>
                </c:pt>
                <c:pt idx="36">
                  <c:v>1.1212558871226E-3</c:v>
                </c:pt>
                <c:pt idx="37">
                  <c:v>1.1213899638531199E-3</c:v>
                </c:pt>
                <c:pt idx="38">
                  <c:v>1.12152413669884E-3</c:v>
                </c:pt>
                <c:pt idx="39">
                  <c:v>1.1216584057548999E-3</c:v>
                </c:pt>
                <c:pt idx="40">
                  <c:v>1.12179277111693E-3</c:v>
                </c:pt>
                <c:pt idx="41">
                  <c:v>1.1219272328789999E-3</c:v>
                </c:pt>
                <c:pt idx="42">
                  <c:v>1.1220617911368201E-3</c:v>
                </c:pt>
                <c:pt idx="43">
                  <c:v>1.1221964459878599E-3</c:v>
                </c:pt>
                <c:pt idx="44">
                  <c:v>1.1223311975240399E-3</c:v>
                </c:pt>
                <c:pt idx="45">
                  <c:v>1.1224660458468701E-3</c:v>
                </c:pt>
                <c:pt idx="46">
                  <c:v>1.1226009910500301E-3</c:v>
                </c:pt>
                <c:pt idx="47">
                  <c:v>1.1227360332294099E-3</c:v>
                </c:pt>
                <c:pt idx="48">
                  <c:v>1.1228711724820999E-3</c:v>
                </c:pt>
                <c:pt idx="49">
                  <c:v>1.12300640890503E-3</c:v>
                </c:pt>
                <c:pt idx="50">
                  <c:v>1.12314174259595E-3</c:v>
                </c:pt>
                <c:pt idx="51">
                  <c:v>1.12327717365289E-3</c:v>
                </c:pt>
                <c:pt idx="52">
                  <c:v>1.12341270217177E-3</c:v>
                </c:pt>
                <c:pt idx="53">
                  <c:v>1.1235483282509E-3</c:v>
                </c:pt>
                <c:pt idx="54">
                  <c:v>1.1236840519894199E-3</c:v>
                </c:pt>
                <c:pt idx="55">
                  <c:v>1.1238198734827801E-3</c:v>
                </c:pt>
                <c:pt idx="56">
                  <c:v>1.1239557928330601E-3</c:v>
                </c:pt>
                <c:pt idx="57">
                  <c:v>1.1240918101354E-3</c:v>
                </c:pt>
                <c:pt idx="58">
                  <c:v>1.12422792549033E-3</c:v>
                </c:pt>
                <c:pt idx="59">
                  <c:v>1.1243641389966799E-3</c:v>
                </c:pt>
                <c:pt idx="60">
                  <c:v>1.1245004507525001E-3</c:v>
                </c:pt>
                <c:pt idx="61">
                  <c:v>1.1246368608599699E-3</c:v>
                </c:pt>
                <c:pt idx="62">
                  <c:v>1.1247733694154001E-3</c:v>
                </c:pt>
                <c:pt idx="63">
                  <c:v>1.12490997651997E-3</c:v>
                </c:pt>
                <c:pt idx="64">
                  <c:v>1.12504668227505E-3</c:v>
                </c:pt>
                <c:pt idx="65">
                  <c:v>1.12518348677876E-3</c:v>
                </c:pt>
                <c:pt idx="66">
                  <c:v>1.12532039013251E-3</c:v>
                </c:pt>
                <c:pt idx="67">
                  <c:v>1.1254573924375599E-3</c:v>
                </c:pt>
                <c:pt idx="68">
                  <c:v>1.12559449379263E-3</c:v>
                </c:pt>
                <c:pt idx="69">
                  <c:v>1.1257316943008499E-3</c:v>
                </c:pt>
                <c:pt idx="70">
                  <c:v>1.12586899406171E-3</c:v>
                </c:pt>
                <c:pt idx="71">
                  <c:v>1.1260063931799701E-3</c:v>
                </c:pt>
                <c:pt idx="72">
                  <c:v>1.12614389175421E-3</c:v>
                </c:pt>
                <c:pt idx="73">
                  <c:v>1.1262814898863301E-3</c:v>
                </c:pt>
                <c:pt idx="74">
                  <c:v>1.12641918768096E-3</c:v>
                </c:pt>
                <c:pt idx="75">
                  <c:v>1.1265569852376199E-3</c:v>
                </c:pt>
                <c:pt idx="76">
                  <c:v>1.12669488266209E-3</c:v>
                </c:pt>
                <c:pt idx="77">
                  <c:v>1.12683288005429E-3</c:v>
                </c:pt>
                <c:pt idx="78">
                  <c:v>1.1269709775162901E-3</c:v>
                </c:pt>
                <c:pt idx="79">
                  <c:v>1.1271091751551201E-3</c:v>
                </c:pt>
                <c:pt idx="80">
                  <c:v>1.1272474730716301E-3</c:v>
                </c:pt>
                <c:pt idx="81">
                  <c:v>1.1273858713705101E-3</c:v>
                </c:pt>
                <c:pt idx="82">
                  <c:v>1.12752437015491E-3</c:v>
                </c:pt>
                <c:pt idx="83">
                  <c:v>1.12766296952937E-3</c:v>
                </c:pt>
                <c:pt idx="84">
                  <c:v>1.1278016695963099E-3</c:v>
                </c:pt>
                <c:pt idx="85">
                  <c:v>1.12794047046366E-3</c:v>
                </c:pt>
                <c:pt idx="86">
                  <c:v>1.12807937223316E-3</c:v>
                </c:pt>
                <c:pt idx="87">
                  <c:v>1.12821837501057E-3</c:v>
                </c:pt>
                <c:pt idx="88">
                  <c:v>1.1283574789034E-3</c:v>
                </c:pt>
                <c:pt idx="89">
                  <c:v>1.12849668401325E-3</c:v>
                </c:pt>
                <c:pt idx="90">
                  <c:v>1.1286359904474901E-3</c:v>
                </c:pt>
                <c:pt idx="91">
                  <c:v>1.1287753983125E-3</c:v>
                </c:pt>
                <c:pt idx="92">
                  <c:v>1.1289149077128001E-3</c:v>
                </c:pt>
                <c:pt idx="93">
                  <c:v>1.1290545187576E-3</c:v>
                </c:pt>
                <c:pt idx="94">
                  <c:v>1.1291942315481401E-3</c:v>
                </c:pt>
                <c:pt idx="95">
                  <c:v>1.12933404619635E-3</c:v>
                </c:pt>
                <c:pt idx="96">
                  <c:v>1.1294739628085E-3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  <c:pt idx="198">
                  <c:v>#N/A</c:v>
                </c:pt>
                <c:pt idx="199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BCFF-49A2-82BF-581AE8826531}"/>
            </c:ext>
          </c:extLst>
        </c:ser>
        <c:ser>
          <c:idx val="2"/>
          <c:order val="2"/>
          <c:tx>
            <c:strRef>
              <c:f>RawDataTSat!$L$11</c:f>
              <c:strCache>
                <c:ptCount val="1"/>
                <c:pt idx="0">
                  <c:v>IdealGas AM</c:v>
                </c:pt>
              </c:strCache>
            </c:strRef>
          </c:tx>
          <c:spPr>
            <a:ln w="19050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dLbls>
            <c:delete val="1"/>
          </c:dLbls>
          <c:xVal>
            <c:numRef>
              <c:f>RawDataTSat!$J$12:$J$211</c:f>
              <c:numCache>
                <c:formatCode>General</c:formatCode>
                <c:ptCount val="200"/>
                <c:pt idx="0" formatCode="0.0">
                  <c:v>445</c:v>
                </c:pt>
                <c:pt idx="1">
                  <c:v>445.100502512562</c:v>
                </c:pt>
                <c:pt idx="2">
                  <c:v>445.20100502512503</c:v>
                </c:pt>
                <c:pt idx="3">
                  <c:v>445.301507537688</c:v>
                </c:pt>
                <c:pt idx="4">
                  <c:v>445.40201005025102</c:v>
                </c:pt>
                <c:pt idx="5">
                  <c:v>445.50251256281399</c:v>
                </c:pt>
                <c:pt idx="6">
                  <c:v>445.60301507537599</c:v>
                </c:pt>
                <c:pt idx="7">
                  <c:v>445.70351758793902</c:v>
                </c:pt>
                <c:pt idx="8">
                  <c:v>445.80402010050199</c:v>
                </c:pt>
                <c:pt idx="9">
                  <c:v>445.90452261306501</c:v>
                </c:pt>
                <c:pt idx="10">
                  <c:v>446.00502512562798</c:v>
                </c:pt>
                <c:pt idx="11">
                  <c:v>446.10552763818998</c:v>
                </c:pt>
                <c:pt idx="12">
                  <c:v>446.20603015075301</c:v>
                </c:pt>
                <c:pt idx="13">
                  <c:v>446.30653266331598</c:v>
                </c:pt>
                <c:pt idx="14">
                  <c:v>446.407035175879</c:v>
                </c:pt>
                <c:pt idx="15">
                  <c:v>446.50753768844203</c:v>
                </c:pt>
                <c:pt idx="16">
                  <c:v>446.608040201005</c:v>
                </c:pt>
                <c:pt idx="17">
                  <c:v>446.708542713567</c:v>
                </c:pt>
                <c:pt idx="18">
                  <c:v>446.80904522613002</c:v>
                </c:pt>
                <c:pt idx="19">
                  <c:v>446.90954773869299</c:v>
                </c:pt>
                <c:pt idx="20">
                  <c:v>447.01005025125602</c:v>
                </c:pt>
                <c:pt idx="21">
                  <c:v>447.11055276381899</c:v>
                </c:pt>
                <c:pt idx="22">
                  <c:v>447.21105527638099</c:v>
                </c:pt>
                <c:pt idx="23">
                  <c:v>447.31155778894401</c:v>
                </c:pt>
                <c:pt idx="24">
                  <c:v>447.41206030150698</c:v>
                </c:pt>
                <c:pt idx="25">
                  <c:v>447.51256281407001</c:v>
                </c:pt>
                <c:pt idx="26">
                  <c:v>447.61306532663298</c:v>
                </c:pt>
                <c:pt idx="27">
                  <c:v>447.713567839196</c:v>
                </c:pt>
                <c:pt idx="28">
                  <c:v>447.81407035175801</c:v>
                </c:pt>
                <c:pt idx="29">
                  <c:v>447.91457286432097</c:v>
                </c:pt>
                <c:pt idx="30">
                  <c:v>448.015075376884</c:v>
                </c:pt>
                <c:pt idx="31">
                  <c:v>448.11557788944702</c:v>
                </c:pt>
                <c:pt idx="32">
                  <c:v>448.21608040200999</c:v>
                </c:pt>
                <c:pt idx="33">
                  <c:v>448.316582914572</c:v>
                </c:pt>
                <c:pt idx="34">
                  <c:v>448.41708542713502</c:v>
                </c:pt>
                <c:pt idx="35">
                  <c:v>448.51758793969799</c:v>
                </c:pt>
                <c:pt idx="36">
                  <c:v>448.61809045226101</c:v>
                </c:pt>
                <c:pt idx="37">
                  <c:v>448.71859296482398</c:v>
                </c:pt>
                <c:pt idx="38">
                  <c:v>448.81909547738599</c:v>
                </c:pt>
                <c:pt idx="39">
                  <c:v>448.91959798994901</c:v>
                </c:pt>
                <c:pt idx="40">
                  <c:v>449.02010050251198</c:v>
                </c:pt>
                <c:pt idx="41">
                  <c:v>449.12060301507501</c:v>
                </c:pt>
                <c:pt idx="42">
                  <c:v>449.22110552763797</c:v>
                </c:pt>
                <c:pt idx="43">
                  <c:v>449.321608040201</c:v>
                </c:pt>
                <c:pt idx="44">
                  <c:v>449.422110552763</c:v>
                </c:pt>
                <c:pt idx="45">
                  <c:v>449.52261306532603</c:v>
                </c:pt>
                <c:pt idx="46">
                  <c:v>449.623115577889</c:v>
                </c:pt>
                <c:pt idx="47">
                  <c:v>449.72361809045202</c:v>
                </c:pt>
                <c:pt idx="48">
                  <c:v>449.82412060301499</c:v>
                </c:pt>
                <c:pt idx="49">
                  <c:v>449.92462311557699</c:v>
                </c:pt>
                <c:pt idx="50">
                  <c:v>450.02512562814002</c:v>
                </c:pt>
                <c:pt idx="51">
                  <c:v>450.12562814070299</c:v>
                </c:pt>
                <c:pt idx="52">
                  <c:v>450.22613065326601</c:v>
                </c:pt>
                <c:pt idx="53">
                  <c:v>450.32663316582898</c:v>
                </c:pt>
                <c:pt idx="54">
                  <c:v>450.42713567839098</c:v>
                </c:pt>
                <c:pt idx="55">
                  <c:v>450.52763819095401</c:v>
                </c:pt>
                <c:pt idx="56">
                  <c:v>450.62814070351698</c:v>
                </c:pt>
                <c:pt idx="57">
                  <c:v>450.72864321608</c:v>
                </c:pt>
                <c:pt idx="58">
                  <c:v>450.82914572864303</c:v>
                </c:pt>
                <c:pt idx="59">
                  <c:v>450.929648241206</c:v>
                </c:pt>
                <c:pt idx="60">
                  <c:v>451.030150753768</c:v>
                </c:pt>
                <c:pt idx="61">
                  <c:v>451.13065326633102</c:v>
                </c:pt>
                <c:pt idx="62">
                  <c:v>451.23115577889399</c:v>
                </c:pt>
                <c:pt idx="63">
                  <c:v>451.33165829145702</c:v>
                </c:pt>
                <c:pt idx="64">
                  <c:v>451.43216080401999</c:v>
                </c:pt>
                <c:pt idx="65">
                  <c:v>451.53266331658199</c:v>
                </c:pt>
                <c:pt idx="66">
                  <c:v>451.63316582914501</c:v>
                </c:pt>
                <c:pt idx="67">
                  <c:v>451.73366834170798</c:v>
                </c:pt>
                <c:pt idx="68">
                  <c:v>451.83417085427101</c:v>
                </c:pt>
                <c:pt idx="69">
                  <c:v>451.93467336683398</c:v>
                </c:pt>
                <c:pt idx="70">
                  <c:v>452.035175879397</c:v>
                </c:pt>
                <c:pt idx="71">
                  <c:v>452.135678391959</c:v>
                </c:pt>
                <c:pt idx="72">
                  <c:v>452.23618090452197</c:v>
                </c:pt>
                <c:pt idx="73">
                  <c:v>452.336683417085</c:v>
                </c:pt>
                <c:pt idx="74">
                  <c:v>452.43718592964802</c:v>
                </c:pt>
                <c:pt idx="75">
                  <c:v>452.53768844221099</c:v>
                </c:pt>
                <c:pt idx="76">
                  <c:v>452.63819095477299</c:v>
                </c:pt>
                <c:pt idx="77">
                  <c:v>452.73869346733602</c:v>
                </c:pt>
                <c:pt idx="78">
                  <c:v>452.83919597989899</c:v>
                </c:pt>
                <c:pt idx="79">
                  <c:v>452.93969849246201</c:v>
                </c:pt>
                <c:pt idx="80">
                  <c:v>453.04020100502498</c:v>
                </c:pt>
                <c:pt idx="81">
                  <c:v>453.14070351758699</c:v>
                </c:pt>
                <c:pt idx="82">
                  <c:v>453.24120603015001</c:v>
                </c:pt>
                <c:pt idx="83">
                  <c:v>453.34170854271298</c:v>
                </c:pt>
                <c:pt idx="84">
                  <c:v>453.442211055276</c:v>
                </c:pt>
                <c:pt idx="85">
                  <c:v>453.54271356783897</c:v>
                </c:pt>
                <c:pt idx="86">
                  <c:v>453.643216080402</c:v>
                </c:pt>
                <c:pt idx="87">
                  <c:v>453.743718592964</c:v>
                </c:pt>
                <c:pt idx="88">
                  <c:v>453.84422110552703</c:v>
                </c:pt>
                <c:pt idx="89">
                  <c:v>453.94472361808999</c:v>
                </c:pt>
                <c:pt idx="90">
                  <c:v>454.04522613065302</c:v>
                </c:pt>
                <c:pt idx="91">
                  <c:v>454.14572864321599</c:v>
                </c:pt>
                <c:pt idx="92">
                  <c:v>454.24623115577799</c:v>
                </c:pt>
                <c:pt idx="93">
                  <c:v>454.34673366834102</c:v>
                </c:pt>
                <c:pt idx="94">
                  <c:v>454.44723618090399</c:v>
                </c:pt>
                <c:pt idx="95">
                  <c:v>454.54773869346701</c:v>
                </c:pt>
                <c:pt idx="96">
                  <c:v>454.64824120602998</c:v>
                </c:pt>
                <c:pt idx="97">
                  <c:v>454.74874371859198</c:v>
                </c:pt>
                <c:pt idx="98">
                  <c:v>454.84924623115501</c:v>
                </c:pt>
                <c:pt idx="99">
                  <c:v>454.94974874371798</c:v>
                </c:pt>
                <c:pt idx="100">
                  <c:v>455.050251256281</c:v>
                </c:pt>
                <c:pt idx="101">
                  <c:v>455.15075376884403</c:v>
                </c:pt>
                <c:pt idx="102">
                  <c:v>455.251256281407</c:v>
                </c:pt>
                <c:pt idx="103">
                  <c:v>455.351758793969</c:v>
                </c:pt>
                <c:pt idx="104">
                  <c:v>455.45226130653202</c:v>
                </c:pt>
                <c:pt idx="105">
                  <c:v>455.55276381909499</c:v>
                </c:pt>
                <c:pt idx="106">
                  <c:v>455.65326633165802</c:v>
                </c:pt>
                <c:pt idx="107">
                  <c:v>455.75376884422099</c:v>
                </c:pt>
                <c:pt idx="108">
                  <c:v>455.85427135678299</c:v>
                </c:pt>
                <c:pt idx="109">
                  <c:v>455.95477386934601</c:v>
                </c:pt>
                <c:pt idx="110">
                  <c:v>456.05527638190898</c:v>
                </c:pt>
                <c:pt idx="111">
                  <c:v>456.15577889447201</c:v>
                </c:pt>
                <c:pt idx="112">
                  <c:v>456.25628140703498</c:v>
                </c:pt>
                <c:pt idx="113">
                  <c:v>456.356783919598</c:v>
                </c:pt>
                <c:pt idx="114">
                  <c:v>456.45728643216</c:v>
                </c:pt>
                <c:pt idx="115">
                  <c:v>456.55778894472297</c:v>
                </c:pt>
                <c:pt idx="116">
                  <c:v>456.658291457286</c:v>
                </c:pt>
                <c:pt idx="117">
                  <c:v>456.75879396984902</c:v>
                </c:pt>
                <c:pt idx="118">
                  <c:v>456.85929648241199</c:v>
                </c:pt>
                <c:pt idx="119">
                  <c:v>456.95979899497399</c:v>
                </c:pt>
                <c:pt idx="120">
                  <c:v>457.06030150753702</c:v>
                </c:pt>
                <c:pt idx="121">
                  <c:v>457.16080402009999</c:v>
                </c:pt>
                <c:pt idx="122">
                  <c:v>457.26130653266301</c:v>
                </c:pt>
                <c:pt idx="123">
                  <c:v>457.36180904522598</c:v>
                </c:pt>
                <c:pt idx="124">
                  <c:v>457.46231155778798</c:v>
                </c:pt>
                <c:pt idx="125">
                  <c:v>457.56281407035101</c:v>
                </c:pt>
                <c:pt idx="126">
                  <c:v>457.66331658291398</c:v>
                </c:pt>
                <c:pt idx="127">
                  <c:v>457.763819095477</c:v>
                </c:pt>
                <c:pt idx="128">
                  <c:v>457.86432160803997</c:v>
                </c:pt>
                <c:pt idx="129">
                  <c:v>457.964824120603</c:v>
                </c:pt>
                <c:pt idx="130">
                  <c:v>458.065326633165</c:v>
                </c:pt>
                <c:pt idx="131">
                  <c:v>458.16582914572803</c:v>
                </c:pt>
                <c:pt idx="132">
                  <c:v>458.26633165829099</c:v>
                </c:pt>
                <c:pt idx="133">
                  <c:v>458.36683417085402</c:v>
                </c:pt>
                <c:pt idx="134">
                  <c:v>458.46733668341699</c:v>
                </c:pt>
                <c:pt idx="135">
                  <c:v>458.56783919597899</c:v>
                </c:pt>
                <c:pt idx="136">
                  <c:v>458.66834170854202</c:v>
                </c:pt>
                <c:pt idx="137">
                  <c:v>458.76884422110498</c:v>
                </c:pt>
                <c:pt idx="138">
                  <c:v>458.86934673366801</c:v>
                </c:pt>
                <c:pt idx="139">
                  <c:v>458.96984924623098</c:v>
                </c:pt>
                <c:pt idx="140">
                  <c:v>459.07035175879298</c:v>
                </c:pt>
                <c:pt idx="141">
                  <c:v>459.17085427135601</c:v>
                </c:pt>
                <c:pt idx="142">
                  <c:v>459.27135678391897</c:v>
                </c:pt>
                <c:pt idx="143">
                  <c:v>459.371859296482</c:v>
                </c:pt>
                <c:pt idx="144">
                  <c:v>459.47236180904503</c:v>
                </c:pt>
                <c:pt idx="145">
                  <c:v>459.57286432160799</c:v>
                </c:pt>
                <c:pt idx="146">
                  <c:v>459.67336683417</c:v>
                </c:pt>
                <c:pt idx="147">
                  <c:v>459.77386934673302</c:v>
                </c:pt>
                <c:pt idx="148">
                  <c:v>459.87437185929599</c:v>
                </c:pt>
                <c:pt idx="149">
                  <c:v>459.97487437185902</c:v>
                </c:pt>
                <c:pt idx="150">
                  <c:v>460.07537688442198</c:v>
                </c:pt>
                <c:pt idx="151">
                  <c:v>460.17587939698399</c:v>
                </c:pt>
                <c:pt idx="152">
                  <c:v>460.27638190954701</c:v>
                </c:pt>
                <c:pt idx="153">
                  <c:v>460.37688442210998</c:v>
                </c:pt>
                <c:pt idx="154">
                  <c:v>460.47738693467301</c:v>
                </c:pt>
                <c:pt idx="155">
                  <c:v>460.57788944723598</c:v>
                </c:pt>
                <c:pt idx="156">
                  <c:v>460.678391959799</c:v>
                </c:pt>
                <c:pt idx="157">
                  <c:v>460.778894472361</c:v>
                </c:pt>
                <c:pt idx="158">
                  <c:v>460.87939698492403</c:v>
                </c:pt>
                <c:pt idx="159">
                  <c:v>460.979899497487</c:v>
                </c:pt>
                <c:pt idx="160">
                  <c:v>461.08040201005002</c:v>
                </c:pt>
                <c:pt idx="161">
                  <c:v>461.18090452261299</c:v>
                </c:pt>
                <c:pt idx="162">
                  <c:v>461.28140703517499</c:v>
                </c:pt>
                <c:pt idx="163">
                  <c:v>461.38190954773802</c:v>
                </c:pt>
                <c:pt idx="164">
                  <c:v>461.48241206030099</c:v>
                </c:pt>
                <c:pt idx="165">
                  <c:v>461.58291457286401</c:v>
                </c:pt>
                <c:pt idx="166">
                  <c:v>461.68341708542698</c:v>
                </c:pt>
                <c:pt idx="167">
                  <c:v>461.78391959798898</c:v>
                </c:pt>
                <c:pt idx="168">
                  <c:v>461.88442211055201</c:v>
                </c:pt>
                <c:pt idx="169">
                  <c:v>461.98492462311498</c:v>
                </c:pt>
                <c:pt idx="170">
                  <c:v>462.085427135678</c:v>
                </c:pt>
                <c:pt idx="171">
                  <c:v>462.18592964824097</c:v>
                </c:pt>
                <c:pt idx="172">
                  <c:v>462.286432160804</c:v>
                </c:pt>
                <c:pt idx="173">
                  <c:v>462.386934673366</c:v>
                </c:pt>
                <c:pt idx="174">
                  <c:v>462.48743718592902</c:v>
                </c:pt>
                <c:pt idx="175">
                  <c:v>462.58793969849199</c:v>
                </c:pt>
                <c:pt idx="176">
                  <c:v>462.68844221105502</c:v>
                </c:pt>
                <c:pt idx="177">
                  <c:v>462.78894472361799</c:v>
                </c:pt>
                <c:pt idx="178">
                  <c:v>462.88944723617999</c:v>
                </c:pt>
                <c:pt idx="179">
                  <c:v>462.98994974874302</c:v>
                </c:pt>
                <c:pt idx="180">
                  <c:v>463.09045226130598</c:v>
                </c:pt>
                <c:pt idx="181">
                  <c:v>463.19095477386901</c:v>
                </c:pt>
                <c:pt idx="182">
                  <c:v>463.29145728643198</c:v>
                </c:pt>
                <c:pt idx="183">
                  <c:v>463.391959798995</c:v>
                </c:pt>
                <c:pt idx="184">
                  <c:v>463.49246231155701</c:v>
                </c:pt>
                <c:pt idx="185">
                  <c:v>463.59296482411997</c:v>
                </c:pt>
                <c:pt idx="186">
                  <c:v>463.693467336683</c:v>
                </c:pt>
                <c:pt idx="187">
                  <c:v>463.79396984924603</c:v>
                </c:pt>
                <c:pt idx="188">
                  <c:v>463.89447236180899</c:v>
                </c:pt>
                <c:pt idx="189">
                  <c:v>463.994974874371</c:v>
                </c:pt>
                <c:pt idx="190">
                  <c:v>464.09547738693402</c:v>
                </c:pt>
                <c:pt idx="191">
                  <c:v>464.19597989949699</c:v>
                </c:pt>
                <c:pt idx="192">
                  <c:v>464.29648241206002</c:v>
                </c:pt>
                <c:pt idx="193">
                  <c:v>464.39698492462298</c:v>
                </c:pt>
                <c:pt idx="194">
                  <c:v>464.49748743718499</c:v>
                </c:pt>
                <c:pt idx="195">
                  <c:v>464.59798994974801</c:v>
                </c:pt>
                <c:pt idx="196">
                  <c:v>464.69849246231098</c:v>
                </c:pt>
                <c:pt idx="197">
                  <c:v>464.79899497487401</c:v>
                </c:pt>
                <c:pt idx="198">
                  <c:v>464.89949748743697</c:v>
                </c:pt>
                <c:pt idx="199">
                  <c:v>465</c:v>
                </c:pt>
              </c:numCache>
            </c:numRef>
          </c:xVal>
          <c:yVal>
            <c:numRef>
              <c:f>RawDataTSat!$L$12:$L$211</c:f>
              <c:numCache>
                <c:formatCode>General</c:formatCode>
                <c:ptCount val="200"/>
                <c:pt idx="0">
                  <c:v>1.11649235239718E-3</c:v>
                </c:pt>
                <c:pt idx="1">
                  <c:v>1.1166230305953301E-3</c:v>
                </c:pt>
                <c:pt idx="2">
                  <c:v>1.11675380161564E-3</c:v>
                </c:pt>
                <c:pt idx="3">
                  <c:v>1.1168846655500201E-3</c:v>
                </c:pt>
                <c:pt idx="4">
                  <c:v>1.11701562248662E-3</c:v>
                </c:pt>
                <c:pt idx="5">
                  <c:v>1.1171466725119E-3</c:v>
                </c:pt>
                <c:pt idx="6">
                  <c:v>1.1172778157137299E-3</c:v>
                </c:pt>
                <c:pt idx="7">
                  <c:v>1.1174090521842901E-3</c:v>
                </c:pt>
                <c:pt idx="8">
                  <c:v>1.1175403820093599E-3</c:v>
                </c:pt>
                <c:pt idx="9">
                  <c:v>1.1176718052816701E-3</c:v>
                </c:pt>
                <c:pt idx="10">
                  <c:v>1.11780332208752E-3</c:v>
                </c:pt>
                <c:pt idx="11">
                  <c:v>1.11793493251699E-3</c:v>
                </c:pt>
                <c:pt idx="12">
                  <c:v>1.1180666366624799E-3</c:v>
                </c:pt>
                <c:pt idx="13">
                  <c:v>1.11819843461053E-3</c:v>
                </c:pt>
                <c:pt idx="14">
                  <c:v>1.11833032645347E-3</c:v>
                </c:pt>
                <c:pt idx="15">
                  <c:v>1.11846231228079E-3</c:v>
                </c:pt>
                <c:pt idx="16">
                  <c:v>1.1185943921843201E-3</c:v>
                </c:pt>
                <c:pt idx="17">
                  <c:v>1.1187265662515101E-3</c:v>
                </c:pt>
                <c:pt idx="18">
                  <c:v>1.11885883457815E-3</c:v>
                </c:pt>
                <c:pt idx="19">
                  <c:v>1.1189911972517401E-3</c:v>
                </c:pt>
                <c:pt idx="20">
                  <c:v>1.1191236543629001E-3</c:v>
                </c:pt>
                <c:pt idx="21">
                  <c:v>1.1192562060066899E-3</c:v>
                </c:pt>
                <c:pt idx="22">
                  <c:v>1.1193888522710201E-3</c:v>
                </c:pt>
                <c:pt idx="23">
                  <c:v>1.11952159325211E-3</c:v>
                </c:pt>
                <c:pt idx="24">
                  <c:v>1.1196544290369801E-3</c:v>
                </c:pt>
                <c:pt idx="25">
                  <c:v>1.11978735972077E-3</c:v>
                </c:pt>
                <c:pt idx="26">
                  <c:v>1.1199203853969799E-3</c:v>
                </c:pt>
                <c:pt idx="27">
                  <c:v>1.1200535061558299E-3</c:v>
                </c:pt>
                <c:pt idx="28">
                  <c:v>1.12018672209103E-3</c:v>
                </c:pt>
                <c:pt idx="29">
                  <c:v>1.12032003329601E-3</c:v>
                </c:pt>
                <c:pt idx="30">
                  <c:v>1.1204534398620901E-3</c:v>
                </c:pt>
                <c:pt idx="31">
                  <c:v>1.12058694188583E-3</c:v>
                </c:pt>
                <c:pt idx="32">
                  <c:v>1.1207205394570901E-3</c:v>
                </c:pt>
                <c:pt idx="33">
                  <c:v>1.12085423267296E-3</c:v>
                </c:pt>
                <c:pt idx="34">
                  <c:v>1.12098802162621E-3</c:v>
                </c:pt>
                <c:pt idx="35">
                  <c:v>1.1211219064116301E-3</c:v>
                </c:pt>
                <c:pt idx="36">
                  <c:v>1.1212558871226E-3</c:v>
                </c:pt>
                <c:pt idx="37">
                  <c:v>1.1213899638531301E-3</c:v>
                </c:pt>
                <c:pt idx="38">
                  <c:v>1.12152413669885E-3</c:v>
                </c:pt>
                <c:pt idx="39">
                  <c:v>1.1216584057548999E-3</c:v>
                </c:pt>
                <c:pt idx="40">
                  <c:v>1.12179277111693E-3</c:v>
                </c:pt>
                <c:pt idx="41">
                  <c:v>1.1219272328789999E-3</c:v>
                </c:pt>
                <c:pt idx="42">
                  <c:v>1.1220617911368201E-3</c:v>
                </c:pt>
                <c:pt idx="43">
                  <c:v>1.1221964459878599E-3</c:v>
                </c:pt>
                <c:pt idx="44">
                  <c:v>1.1223311975240399E-3</c:v>
                </c:pt>
                <c:pt idx="45">
                  <c:v>1.12246604584688E-3</c:v>
                </c:pt>
                <c:pt idx="46">
                  <c:v>1.1226009910500301E-3</c:v>
                </c:pt>
                <c:pt idx="47">
                  <c:v>1.1227360332294099E-3</c:v>
                </c:pt>
                <c:pt idx="48">
                  <c:v>1.1228711724820999E-3</c:v>
                </c:pt>
                <c:pt idx="49">
                  <c:v>1.12300640890503E-3</c:v>
                </c:pt>
                <c:pt idx="50">
                  <c:v>1.12314174259596E-3</c:v>
                </c:pt>
                <c:pt idx="51">
                  <c:v>1.12327717365289E-3</c:v>
                </c:pt>
                <c:pt idx="52">
                  <c:v>1.12341270217178E-3</c:v>
                </c:pt>
                <c:pt idx="53">
                  <c:v>1.1235483282509E-3</c:v>
                </c:pt>
                <c:pt idx="54">
                  <c:v>1.1236840519894199E-3</c:v>
                </c:pt>
                <c:pt idx="55">
                  <c:v>1.1238198734827801E-3</c:v>
                </c:pt>
                <c:pt idx="56">
                  <c:v>1.1239557928330601E-3</c:v>
                </c:pt>
                <c:pt idx="57">
                  <c:v>1.12409181013541E-3</c:v>
                </c:pt>
                <c:pt idx="58">
                  <c:v>1.12422792549034E-3</c:v>
                </c:pt>
                <c:pt idx="59">
                  <c:v>1.1243641389966899E-3</c:v>
                </c:pt>
                <c:pt idx="60">
                  <c:v>1.12450045075251E-3</c:v>
                </c:pt>
                <c:pt idx="61">
                  <c:v>1.1246368608599699E-3</c:v>
                </c:pt>
                <c:pt idx="62">
                  <c:v>1.1247733694154001E-3</c:v>
                </c:pt>
                <c:pt idx="63">
                  <c:v>1.12490997651998E-3</c:v>
                </c:pt>
                <c:pt idx="64">
                  <c:v>1.12504668227505E-3</c:v>
                </c:pt>
                <c:pt idx="65">
                  <c:v>1.12518348677876E-3</c:v>
                </c:pt>
                <c:pt idx="66">
                  <c:v>1.12532039013251E-3</c:v>
                </c:pt>
                <c:pt idx="67">
                  <c:v>1.1254573924375699E-3</c:v>
                </c:pt>
                <c:pt idx="68">
                  <c:v>1.12559449379263E-3</c:v>
                </c:pt>
                <c:pt idx="69">
                  <c:v>1.1257316943008599E-3</c:v>
                </c:pt>
                <c:pt idx="70">
                  <c:v>1.12586899406171E-3</c:v>
                </c:pt>
                <c:pt idx="71">
                  <c:v>1.1260063931799701E-3</c:v>
                </c:pt>
                <c:pt idx="72">
                  <c:v>1.12614389175422E-3</c:v>
                </c:pt>
                <c:pt idx="73">
                  <c:v>1.1262814898863401E-3</c:v>
                </c:pt>
                <c:pt idx="74">
                  <c:v>1.12641918768097E-3</c:v>
                </c:pt>
                <c:pt idx="75">
                  <c:v>1.1265569852376199E-3</c:v>
                </c:pt>
                <c:pt idx="76">
                  <c:v>1.12669488266209E-3</c:v>
                </c:pt>
                <c:pt idx="77">
                  <c:v>1.1268328800543E-3</c:v>
                </c:pt>
                <c:pt idx="78">
                  <c:v>1.1269709775163E-3</c:v>
                </c:pt>
                <c:pt idx="79">
                  <c:v>1.12710917515513E-3</c:v>
                </c:pt>
                <c:pt idx="80">
                  <c:v>1.1272474730716401E-3</c:v>
                </c:pt>
                <c:pt idx="81">
                  <c:v>1.1273858713705101E-3</c:v>
                </c:pt>
                <c:pt idx="82">
                  <c:v>1.1275243701549E-3</c:v>
                </c:pt>
                <c:pt idx="83">
                  <c:v>1.12766296952936E-3</c:v>
                </c:pt>
                <c:pt idx="84">
                  <c:v>1.1278016695963E-3</c:v>
                </c:pt>
                <c:pt idx="85">
                  <c:v>1.12794047046365E-3</c:v>
                </c:pt>
                <c:pt idx="86">
                  <c:v>1.12807937223315E-3</c:v>
                </c:pt>
                <c:pt idx="87">
                  <c:v>1.12821837501056E-3</c:v>
                </c:pt>
                <c:pt idx="88">
                  <c:v>1.12835747890339E-3</c:v>
                </c:pt>
                <c:pt idx="89">
                  <c:v>1.1284966840132301E-3</c:v>
                </c:pt>
                <c:pt idx="90">
                  <c:v>1.1286359904474799E-3</c:v>
                </c:pt>
                <c:pt idx="91">
                  <c:v>1.1287753983124801E-3</c:v>
                </c:pt>
                <c:pt idx="92">
                  <c:v>1.1289149077127699E-3</c:v>
                </c:pt>
                <c:pt idx="93">
                  <c:v>1.1290545187575599E-3</c:v>
                </c:pt>
                <c:pt idx="94">
                  <c:v>1.12919423154808E-3</c:v>
                </c:pt>
                <c:pt idx="95">
                  <c:v>1.12933404619626E-3</c:v>
                </c:pt>
                <c:pt idx="96">
                  <c:v>1.12947396280826E-3</c:v>
                </c:pt>
                <c:pt idx="97">
                  <c:v>1.1296139814889999E-3</c:v>
                </c:pt>
                <c:pt idx="98">
                  <c:v>1.12975410234581E-3</c:v>
                </c:pt>
                <c:pt idx="99">
                  <c:v>1.1298943254888199E-3</c:v>
                </c:pt>
                <c:pt idx="100">
                  <c:v>1.1300346510233199E-3</c:v>
                </c:pt>
                <c:pt idx="101">
                  <c:v>1.1301750790598899E-3</c:v>
                </c:pt>
                <c:pt idx="102">
                  <c:v>1.13031560970332E-3</c:v>
                </c:pt>
                <c:pt idx="103">
                  <c:v>1.13045624306676E-3</c:v>
                </c:pt>
                <c:pt idx="104">
                  <c:v>1.13059697925321E-3</c:v>
                </c:pt>
                <c:pt idx="105">
                  <c:v>1.1307378183785799E-3</c:v>
                </c:pt>
                <c:pt idx="106">
                  <c:v>1.1308787605446599E-3</c:v>
                </c:pt>
                <c:pt idx="107">
                  <c:v>1.13101980586662E-3</c:v>
                </c:pt>
                <c:pt idx="108">
                  <c:v>1.13116095445221E-3</c:v>
                </c:pt>
                <c:pt idx="109">
                  <c:v>1.1313022064106601E-3</c:v>
                </c:pt>
                <c:pt idx="110">
                  <c:v>1.1314435618524001E-3</c:v>
                </c:pt>
                <c:pt idx="111">
                  <c:v>1.1315850208888699E-3</c:v>
                </c:pt>
                <c:pt idx="112">
                  <c:v>1.1317265836296199E-3</c:v>
                </c:pt>
                <c:pt idx="113">
                  <c:v>1.1318682501850099E-3</c:v>
                </c:pt>
                <c:pt idx="114">
                  <c:v>1.13201002066687E-3</c:v>
                </c:pt>
                <c:pt idx="115">
                  <c:v>1.13215189518498E-3</c:v>
                </c:pt>
                <c:pt idx="116">
                  <c:v>1.13229387385516E-3</c:v>
                </c:pt>
                <c:pt idx="117">
                  <c:v>1.1324359567830599E-3</c:v>
                </c:pt>
                <c:pt idx="118">
                  <c:v>1.13257814408748E-3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  <c:pt idx="198">
                  <c:v>#N/A</c:v>
                </c:pt>
                <c:pt idx="199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BCFF-49A2-82BF-581AE8826531}"/>
            </c:ext>
          </c:extLst>
        </c:ser>
        <c:ser>
          <c:idx val="3"/>
          <c:order val="3"/>
          <c:tx>
            <c:strRef>
              <c:f>RawDataTSat!$P$11</c:f>
              <c:strCache>
                <c:ptCount val="1"/>
                <c:pt idx="0">
                  <c:v>WagnerPruß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dLbls>
            <c:delete val="1"/>
          </c:dLbls>
          <c:xVal>
            <c:numRef>
              <c:f>RawDataTSat!$O$12:$O$211</c:f>
              <c:numCache>
                <c:formatCode>General</c:formatCode>
                <c:ptCount val="200"/>
                <c:pt idx="0" formatCode="0.0">
                  <c:v>445</c:v>
                </c:pt>
                <c:pt idx="1">
                  <c:v>445.100502512562</c:v>
                </c:pt>
                <c:pt idx="2">
                  <c:v>445.20100502512503</c:v>
                </c:pt>
                <c:pt idx="3">
                  <c:v>445.301507537688</c:v>
                </c:pt>
                <c:pt idx="4">
                  <c:v>445.40201005025102</c:v>
                </c:pt>
                <c:pt idx="5">
                  <c:v>445.50251256281399</c:v>
                </c:pt>
                <c:pt idx="6">
                  <c:v>445.60301507537599</c:v>
                </c:pt>
                <c:pt idx="7">
                  <c:v>445.70351758793902</c:v>
                </c:pt>
                <c:pt idx="8">
                  <c:v>445.80402010050199</c:v>
                </c:pt>
                <c:pt idx="9">
                  <c:v>445.90452261306501</c:v>
                </c:pt>
                <c:pt idx="10">
                  <c:v>446.00502512562798</c:v>
                </c:pt>
                <c:pt idx="11">
                  <c:v>446.10552763818998</c:v>
                </c:pt>
                <c:pt idx="12">
                  <c:v>446.20603015075301</c:v>
                </c:pt>
                <c:pt idx="13">
                  <c:v>446.30653266331598</c:v>
                </c:pt>
                <c:pt idx="14">
                  <c:v>446.407035175879</c:v>
                </c:pt>
                <c:pt idx="15">
                  <c:v>446.50753768844203</c:v>
                </c:pt>
                <c:pt idx="16">
                  <c:v>446.608040201005</c:v>
                </c:pt>
                <c:pt idx="17">
                  <c:v>446.708542713567</c:v>
                </c:pt>
                <c:pt idx="18">
                  <c:v>446.80904522613002</c:v>
                </c:pt>
                <c:pt idx="19">
                  <c:v>446.90954773869299</c:v>
                </c:pt>
                <c:pt idx="20">
                  <c:v>447.01005025125602</c:v>
                </c:pt>
                <c:pt idx="21">
                  <c:v>447.11055276381899</c:v>
                </c:pt>
                <c:pt idx="22">
                  <c:v>447.21105527638099</c:v>
                </c:pt>
                <c:pt idx="23">
                  <c:v>447.31155778894401</c:v>
                </c:pt>
                <c:pt idx="24">
                  <c:v>447.41206030150698</c:v>
                </c:pt>
                <c:pt idx="25">
                  <c:v>447.51256281407001</c:v>
                </c:pt>
                <c:pt idx="26">
                  <c:v>447.61306532663298</c:v>
                </c:pt>
                <c:pt idx="27">
                  <c:v>447.713567839196</c:v>
                </c:pt>
                <c:pt idx="28">
                  <c:v>447.81407035175801</c:v>
                </c:pt>
                <c:pt idx="29">
                  <c:v>447.91457286432097</c:v>
                </c:pt>
                <c:pt idx="30">
                  <c:v>448.015075376884</c:v>
                </c:pt>
                <c:pt idx="31">
                  <c:v>448.11557788944702</c:v>
                </c:pt>
                <c:pt idx="32">
                  <c:v>448.21608040200999</c:v>
                </c:pt>
                <c:pt idx="33">
                  <c:v>448.316582914572</c:v>
                </c:pt>
                <c:pt idx="34">
                  <c:v>448.41708542713502</c:v>
                </c:pt>
                <c:pt idx="35">
                  <c:v>448.51758793969799</c:v>
                </c:pt>
                <c:pt idx="36">
                  <c:v>448.61809045226101</c:v>
                </c:pt>
                <c:pt idx="37">
                  <c:v>448.71859296482398</c:v>
                </c:pt>
                <c:pt idx="38">
                  <c:v>448.81909547738599</c:v>
                </c:pt>
                <c:pt idx="39">
                  <c:v>448.91959798994901</c:v>
                </c:pt>
                <c:pt idx="40">
                  <c:v>449.02010050251198</c:v>
                </c:pt>
                <c:pt idx="41">
                  <c:v>449.12060301507501</c:v>
                </c:pt>
                <c:pt idx="42">
                  <c:v>449.22110552763797</c:v>
                </c:pt>
                <c:pt idx="43">
                  <c:v>449.321608040201</c:v>
                </c:pt>
                <c:pt idx="44">
                  <c:v>449.422110552763</c:v>
                </c:pt>
                <c:pt idx="45">
                  <c:v>449.52261306532603</c:v>
                </c:pt>
                <c:pt idx="46">
                  <c:v>449.623115577889</c:v>
                </c:pt>
                <c:pt idx="47">
                  <c:v>449.72361809045202</c:v>
                </c:pt>
                <c:pt idx="48">
                  <c:v>449.82412060301499</c:v>
                </c:pt>
                <c:pt idx="49">
                  <c:v>449.92462311557699</c:v>
                </c:pt>
                <c:pt idx="50">
                  <c:v>450.02512562814002</c:v>
                </c:pt>
                <c:pt idx="51">
                  <c:v>450.12562814070299</c:v>
                </c:pt>
                <c:pt idx="52">
                  <c:v>450.22613065326601</c:v>
                </c:pt>
                <c:pt idx="53">
                  <c:v>450.32663316582898</c:v>
                </c:pt>
                <c:pt idx="54">
                  <c:v>450.42713567839098</c:v>
                </c:pt>
                <c:pt idx="55">
                  <c:v>450.52763819095401</c:v>
                </c:pt>
                <c:pt idx="56">
                  <c:v>450.62814070351698</c:v>
                </c:pt>
                <c:pt idx="57">
                  <c:v>450.72864321608</c:v>
                </c:pt>
                <c:pt idx="58">
                  <c:v>450.82914572864303</c:v>
                </c:pt>
                <c:pt idx="59">
                  <c:v>450.929648241206</c:v>
                </c:pt>
                <c:pt idx="60">
                  <c:v>451.030150753768</c:v>
                </c:pt>
                <c:pt idx="61">
                  <c:v>451.13065326633102</c:v>
                </c:pt>
                <c:pt idx="62">
                  <c:v>451.23115577889399</c:v>
                </c:pt>
                <c:pt idx="63">
                  <c:v>451.33165829145702</c:v>
                </c:pt>
                <c:pt idx="64">
                  <c:v>451.43216080401999</c:v>
                </c:pt>
                <c:pt idx="65">
                  <c:v>451.53266331658199</c:v>
                </c:pt>
                <c:pt idx="66">
                  <c:v>451.63316582914501</c:v>
                </c:pt>
                <c:pt idx="67">
                  <c:v>451.73366834170798</c:v>
                </c:pt>
                <c:pt idx="68">
                  <c:v>451.83417085427101</c:v>
                </c:pt>
                <c:pt idx="69">
                  <c:v>451.93467336683398</c:v>
                </c:pt>
                <c:pt idx="70">
                  <c:v>452.035175879397</c:v>
                </c:pt>
                <c:pt idx="71">
                  <c:v>452.135678391959</c:v>
                </c:pt>
                <c:pt idx="72">
                  <c:v>452.23618090452197</c:v>
                </c:pt>
                <c:pt idx="73">
                  <c:v>452.336683417085</c:v>
                </c:pt>
                <c:pt idx="74">
                  <c:v>452.43718592964802</c:v>
                </c:pt>
                <c:pt idx="75">
                  <c:v>452.53768844221099</c:v>
                </c:pt>
                <c:pt idx="76">
                  <c:v>452.63819095477299</c:v>
                </c:pt>
                <c:pt idx="77">
                  <c:v>452.73869346733602</c:v>
                </c:pt>
                <c:pt idx="78">
                  <c:v>452.83919597989899</c:v>
                </c:pt>
                <c:pt idx="79">
                  <c:v>452.93969849246201</c:v>
                </c:pt>
                <c:pt idx="80">
                  <c:v>453.04020100502498</c:v>
                </c:pt>
                <c:pt idx="81">
                  <c:v>453.14070351758699</c:v>
                </c:pt>
                <c:pt idx="82">
                  <c:v>453.24120603015001</c:v>
                </c:pt>
                <c:pt idx="83">
                  <c:v>453.34170854271298</c:v>
                </c:pt>
                <c:pt idx="84">
                  <c:v>453.442211055276</c:v>
                </c:pt>
                <c:pt idx="85">
                  <c:v>453.54271356783897</c:v>
                </c:pt>
                <c:pt idx="86">
                  <c:v>453.643216080402</c:v>
                </c:pt>
                <c:pt idx="87">
                  <c:v>453.743718592964</c:v>
                </c:pt>
                <c:pt idx="88">
                  <c:v>453.84422110552703</c:v>
                </c:pt>
                <c:pt idx="89">
                  <c:v>453.94472361808999</c:v>
                </c:pt>
                <c:pt idx="90">
                  <c:v>454.04522613065302</c:v>
                </c:pt>
                <c:pt idx="91">
                  <c:v>454.14572864321599</c:v>
                </c:pt>
                <c:pt idx="92">
                  <c:v>454.24623115577799</c:v>
                </c:pt>
                <c:pt idx="93">
                  <c:v>454.34673366834102</c:v>
                </c:pt>
                <c:pt idx="94">
                  <c:v>454.44723618090399</c:v>
                </c:pt>
                <c:pt idx="95">
                  <c:v>454.54773869346701</c:v>
                </c:pt>
                <c:pt idx="96">
                  <c:v>454.64824120602998</c:v>
                </c:pt>
                <c:pt idx="97">
                  <c:v>454.74874371859198</c:v>
                </c:pt>
                <c:pt idx="98">
                  <c:v>454.84924623115501</c:v>
                </c:pt>
                <c:pt idx="99">
                  <c:v>454.94974874371798</c:v>
                </c:pt>
                <c:pt idx="100">
                  <c:v>455.050251256281</c:v>
                </c:pt>
                <c:pt idx="101">
                  <c:v>455.15075376884403</c:v>
                </c:pt>
                <c:pt idx="102">
                  <c:v>455.251256281407</c:v>
                </c:pt>
                <c:pt idx="103">
                  <c:v>455.351758793969</c:v>
                </c:pt>
                <c:pt idx="104">
                  <c:v>455.45226130653202</c:v>
                </c:pt>
                <c:pt idx="105">
                  <c:v>455.55276381909499</c:v>
                </c:pt>
                <c:pt idx="106">
                  <c:v>455.65326633165802</c:v>
                </c:pt>
                <c:pt idx="107">
                  <c:v>455.75376884422099</c:v>
                </c:pt>
                <c:pt idx="108">
                  <c:v>455.85427135678299</c:v>
                </c:pt>
                <c:pt idx="109">
                  <c:v>455.95477386934601</c:v>
                </c:pt>
                <c:pt idx="110">
                  <c:v>456.05527638190898</c:v>
                </c:pt>
                <c:pt idx="111">
                  <c:v>456.15577889447201</c:v>
                </c:pt>
                <c:pt idx="112">
                  <c:v>456.25628140703498</c:v>
                </c:pt>
                <c:pt idx="113">
                  <c:v>456.356783919598</c:v>
                </c:pt>
                <c:pt idx="114">
                  <c:v>456.45728643216</c:v>
                </c:pt>
                <c:pt idx="115">
                  <c:v>456.55778894472297</c:v>
                </c:pt>
                <c:pt idx="116">
                  <c:v>456.658291457286</c:v>
                </c:pt>
                <c:pt idx="117">
                  <c:v>456.75879396984902</c:v>
                </c:pt>
                <c:pt idx="118">
                  <c:v>456.85929648241199</c:v>
                </c:pt>
                <c:pt idx="119">
                  <c:v>456.95979899497399</c:v>
                </c:pt>
                <c:pt idx="120">
                  <c:v>457.06030150753702</c:v>
                </c:pt>
                <c:pt idx="121">
                  <c:v>457.16080402009999</c:v>
                </c:pt>
                <c:pt idx="122">
                  <c:v>457.26130653266301</c:v>
                </c:pt>
                <c:pt idx="123">
                  <c:v>457.36180904522598</c:v>
                </c:pt>
                <c:pt idx="124">
                  <c:v>457.46231155778798</c:v>
                </c:pt>
                <c:pt idx="125">
                  <c:v>457.56281407035101</c:v>
                </c:pt>
                <c:pt idx="126">
                  <c:v>457.66331658291398</c:v>
                </c:pt>
                <c:pt idx="127">
                  <c:v>457.763819095477</c:v>
                </c:pt>
                <c:pt idx="128">
                  <c:v>457.86432160803997</c:v>
                </c:pt>
                <c:pt idx="129">
                  <c:v>457.964824120603</c:v>
                </c:pt>
                <c:pt idx="130">
                  <c:v>458.065326633165</c:v>
                </c:pt>
                <c:pt idx="131">
                  <c:v>458.16582914572803</c:v>
                </c:pt>
                <c:pt idx="132">
                  <c:v>458.26633165829099</c:v>
                </c:pt>
                <c:pt idx="133">
                  <c:v>458.36683417085402</c:v>
                </c:pt>
                <c:pt idx="134">
                  <c:v>458.46733668341699</c:v>
                </c:pt>
                <c:pt idx="135">
                  <c:v>458.56783919597899</c:v>
                </c:pt>
                <c:pt idx="136">
                  <c:v>458.66834170854202</c:v>
                </c:pt>
                <c:pt idx="137">
                  <c:v>458.76884422110498</c:v>
                </c:pt>
                <c:pt idx="138">
                  <c:v>458.86934673366801</c:v>
                </c:pt>
                <c:pt idx="139">
                  <c:v>458.96984924623098</c:v>
                </c:pt>
                <c:pt idx="140">
                  <c:v>459.07035175879298</c:v>
                </c:pt>
                <c:pt idx="141">
                  <c:v>459.17085427135601</c:v>
                </c:pt>
                <c:pt idx="142">
                  <c:v>459.27135678391897</c:v>
                </c:pt>
                <c:pt idx="143">
                  <c:v>459.371859296482</c:v>
                </c:pt>
                <c:pt idx="144">
                  <c:v>459.47236180904503</c:v>
                </c:pt>
                <c:pt idx="145">
                  <c:v>459.57286432160799</c:v>
                </c:pt>
                <c:pt idx="146">
                  <c:v>459.67336683417</c:v>
                </c:pt>
                <c:pt idx="147">
                  <c:v>459.77386934673302</c:v>
                </c:pt>
                <c:pt idx="148">
                  <c:v>459.87437185929599</c:v>
                </c:pt>
                <c:pt idx="149">
                  <c:v>459.97487437185902</c:v>
                </c:pt>
                <c:pt idx="150">
                  <c:v>460.07537688442198</c:v>
                </c:pt>
                <c:pt idx="151">
                  <c:v>460.17587939698399</c:v>
                </c:pt>
                <c:pt idx="152">
                  <c:v>460.27638190954701</c:v>
                </c:pt>
                <c:pt idx="153">
                  <c:v>460.37688442210998</c:v>
                </c:pt>
                <c:pt idx="154">
                  <c:v>460.47738693467301</c:v>
                </c:pt>
                <c:pt idx="155">
                  <c:v>460.57788944723598</c:v>
                </c:pt>
                <c:pt idx="156">
                  <c:v>460.678391959799</c:v>
                </c:pt>
                <c:pt idx="157">
                  <c:v>460.778894472361</c:v>
                </c:pt>
                <c:pt idx="158">
                  <c:v>460.87939698492403</c:v>
                </c:pt>
                <c:pt idx="159">
                  <c:v>460.979899497487</c:v>
                </c:pt>
                <c:pt idx="160">
                  <c:v>461.08040201005002</c:v>
                </c:pt>
                <c:pt idx="161">
                  <c:v>461.18090452261299</c:v>
                </c:pt>
                <c:pt idx="162">
                  <c:v>461.28140703517499</c:v>
                </c:pt>
                <c:pt idx="163">
                  <c:v>461.38190954773802</c:v>
                </c:pt>
                <c:pt idx="164">
                  <c:v>461.48241206030099</c:v>
                </c:pt>
                <c:pt idx="165">
                  <c:v>461.58291457286401</c:v>
                </c:pt>
                <c:pt idx="166">
                  <c:v>461.68341708542698</c:v>
                </c:pt>
                <c:pt idx="167">
                  <c:v>461.78391959798898</c:v>
                </c:pt>
                <c:pt idx="168">
                  <c:v>461.88442211055201</c:v>
                </c:pt>
                <c:pt idx="169">
                  <c:v>461.98492462311498</c:v>
                </c:pt>
                <c:pt idx="170">
                  <c:v>462.085427135678</c:v>
                </c:pt>
                <c:pt idx="171">
                  <c:v>462.18592964824097</c:v>
                </c:pt>
                <c:pt idx="172">
                  <c:v>462.286432160804</c:v>
                </c:pt>
                <c:pt idx="173">
                  <c:v>462.386934673366</c:v>
                </c:pt>
                <c:pt idx="174">
                  <c:v>462.48743718592902</c:v>
                </c:pt>
                <c:pt idx="175">
                  <c:v>462.58793969849199</c:v>
                </c:pt>
                <c:pt idx="176">
                  <c:v>462.68844221105502</c:v>
                </c:pt>
                <c:pt idx="177">
                  <c:v>462.78894472361799</c:v>
                </c:pt>
                <c:pt idx="178">
                  <c:v>462.88944723617999</c:v>
                </c:pt>
                <c:pt idx="179">
                  <c:v>462.98994974874302</c:v>
                </c:pt>
                <c:pt idx="180">
                  <c:v>463.09045226130598</c:v>
                </c:pt>
                <c:pt idx="181">
                  <c:v>463.19095477386901</c:v>
                </c:pt>
                <c:pt idx="182">
                  <c:v>463.29145728643198</c:v>
                </c:pt>
                <c:pt idx="183">
                  <c:v>463.391959798995</c:v>
                </c:pt>
                <c:pt idx="184">
                  <c:v>463.49246231155701</c:v>
                </c:pt>
                <c:pt idx="185">
                  <c:v>463.59296482411997</c:v>
                </c:pt>
                <c:pt idx="186">
                  <c:v>463.693467336683</c:v>
                </c:pt>
                <c:pt idx="187">
                  <c:v>463.79396984924603</c:v>
                </c:pt>
                <c:pt idx="188">
                  <c:v>463.89447236180899</c:v>
                </c:pt>
                <c:pt idx="189">
                  <c:v>463.994974874371</c:v>
                </c:pt>
                <c:pt idx="190">
                  <c:v>464.09547738693402</c:v>
                </c:pt>
                <c:pt idx="191">
                  <c:v>464.19597989949699</c:v>
                </c:pt>
                <c:pt idx="192">
                  <c:v>464.29648241206002</c:v>
                </c:pt>
                <c:pt idx="193">
                  <c:v>464.39698492462298</c:v>
                </c:pt>
                <c:pt idx="194">
                  <c:v>464.49748743718499</c:v>
                </c:pt>
                <c:pt idx="195">
                  <c:v>464.59798994974801</c:v>
                </c:pt>
                <c:pt idx="196">
                  <c:v>464.69849246231098</c:v>
                </c:pt>
                <c:pt idx="197">
                  <c:v>464.79899497487401</c:v>
                </c:pt>
                <c:pt idx="198">
                  <c:v>464.89949748743697</c:v>
                </c:pt>
                <c:pt idx="199">
                  <c:v>465</c:v>
                </c:pt>
              </c:numCache>
            </c:numRef>
          </c:xVal>
          <c:yVal>
            <c:numRef>
              <c:f>RawDataTSat!$P$12:$P$211</c:f>
              <c:numCache>
                <c:formatCode>General</c:formatCode>
                <c:ptCount val="20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0.194369300908556</c:v>
                </c:pt>
                <c:pt idx="81">
                  <c:v>0.194430124841702</c:v>
                </c:pt>
                <c:pt idx="82">
                  <c:v>0.19449091189076101</c:v>
                </c:pt>
                <c:pt idx="83">
                  <c:v>0.19455166231935</c:v>
                </c:pt>
                <c:pt idx="84">
                  <c:v>0.19461237638790699</c:v>
                </c:pt>
                <c:pt idx="85">
                  <c:v>0.194673054353737</c:v>
                </c:pt>
                <c:pt idx="86">
                  <c:v>0.19473369647105301</c:v>
                </c:pt>
                <c:pt idx="87">
                  <c:v>0.19479430299102299</c:v>
                </c:pt>
                <c:pt idx="88">
                  <c:v>0.19485487416181199</c:v>
                </c:pt>
                <c:pt idx="89">
                  <c:v>0.19491541022862599</c:v>
                </c:pt>
                <c:pt idx="90">
                  <c:v>0.19497591143375401</c:v>
                </c:pt>
                <c:pt idx="91">
                  <c:v>0.195036378016606</c:v>
                </c:pt>
                <c:pt idx="92">
                  <c:v>0.19509681021375999</c:v>
                </c:pt>
                <c:pt idx="93">
                  <c:v>0.19515720825899499</c:v>
                </c:pt>
                <c:pt idx="94">
                  <c:v>0.19521757238333901</c:v>
                </c:pt>
                <c:pt idx="95">
                  <c:v>0.19527790281509799</c:v>
                </c:pt>
                <c:pt idx="96">
                  <c:v>0.19533819977990399</c:v>
                </c:pt>
                <c:pt idx="97">
                  <c:v>0.195398463500744</c:v>
                </c:pt>
                <c:pt idx="98">
                  <c:v>0.19545869419800499</c:v>
                </c:pt>
                <c:pt idx="99">
                  <c:v>0.19551889208950499</c:v>
                </c:pt>
                <c:pt idx="100">
                  <c:v>0.195579057390531</c:v>
                </c:pt>
                <c:pt idx="101">
                  <c:v>0.195639190313876</c:v>
                </c:pt>
                <c:pt idx="102">
                  <c:v>0.195699291069871</c:v>
                </c:pt>
                <c:pt idx="103">
                  <c:v>0.19575935986642101</c:v>
                </c:pt>
                <c:pt idx="104">
                  <c:v>0.19581939690903799</c:v>
                </c:pt>
                <c:pt idx="105">
                  <c:v>0.19587940240087801</c:v>
                </c:pt>
                <c:pt idx="106">
                  <c:v>0.19593937654276899</c:v>
                </c:pt>
                <c:pt idx="107">
                  <c:v>0.19599931953324401</c:v>
                </c:pt>
                <c:pt idx="108">
                  <c:v>0.19605923156857599</c:v>
                </c:pt>
                <c:pt idx="109">
                  <c:v>0.196119112842808</c:v>
                </c:pt>
                <c:pt idx="110">
                  <c:v>0.196178963547783</c:v>
                </c:pt>
                <c:pt idx="111">
                  <c:v>0.19623878387317301</c:v>
                </c:pt>
                <c:pt idx="112">
                  <c:v>0.19629857400651499</c:v>
                </c:pt>
                <c:pt idx="113">
                  <c:v>0.196358334133234</c:v>
                </c:pt>
                <c:pt idx="114">
                  <c:v>0.19641806443667401</c:v>
                </c:pt>
                <c:pt idx="115">
                  <c:v>0.196477765098129</c:v>
                </c:pt>
                <c:pt idx="116">
                  <c:v>0.19653743629686901</c:v>
                </c:pt>
                <c:pt idx="117">
                  <c:v>0.196597078210168</c:v>
                </c:pt>
                <c:pt idx="118">
                  <c:v>0.196656691013333</c:v>
                </c:pt>
                <c:pt idx="119">
                  <c:v>0.19671627487972801</c:v>
                </c:pt>
                <c:pt idx="120">
                  <c:v>0.19677582998080301</c:v>
                </c:pt>
                <c:pt idx="121">
                  <c:v>0.19683535648612099</c:v>
                </c:pt>
                <c:pt idx="122">
                  <c:v>0.19689485456337999</c:v>
                </c:pt>
                <c:pt idx="123">
                  <c:v>0.19695432437844099</c:v>
                </c:pt>
                <c:pt idx="124">
                  <c:v>0.19701376609535501</c:v>
                </c:pt>
                <c:pt idx="125">
                  <c:v>0.19707317987638401</c:v>
                </c:pt>
                <c:pt idx="126">
                  <c:v>0.19713256588202599</c:v>
                </c:pt>
                <c:pt idx="127">
                  <c:v>0.19719192427104101</c:v>
                </c:pt>
                <c:pt idx="128">
                  <c:v>0.19725125520047199</c:v>
                </c:pt>
                <c:pt idx="129">
                  <c:v>0.19731055882567</c:v>
                </c:pt>
                <c:pt idx="130">
                  <c:v>0.19736983530031799</c:v>
                </c:pt>
                <c:pt idx="131">
                  <c:v>0.19742908477644899</c:v>
                </c:pt>
                <c:pt idx="132">
                  <c:v>0.19748830740447301</c:v>
                </c:pt>
                <c:pt idx="133">
                  <c:v>0.19754750333319701</c:v>
                </c:pt>
                <c:pt idx="134">
                  <c:v>0.197606672709846</c:v>
                </c:pt>
                <c:pt idx="135">
                  <c:v>0.19766581568008601</c:v>
                </c:pt>
                <c:pt idx="136">
                  <c:v>0.19772493238804101</c:v>
                </c:pt>
                <c:pt idx="137">
                  <c:v>0.197784022976321</c:v>
                </c:pt>
                <c:pt idx="138">
                  <c:v>0.197843087586033</c:v>
                </c:pt>
                <c:pt idx="139">
                  <c:v>0.19790212635681001</c:v>
                </c:pt>
                <c:pt idx="140">
                  <c:v>0.197961139426822</c:v>
                </c:pt>
                <c:pt idx="141">
                  <c:v>0.19802012693280499</c:v>
                </c:pt>
                <c:pt idx="142">
                  <c:v>0.19807908901007101</c:v>
                </c:pt>
                <c:pt idx="143">
                  <c:v>0.19813802579253401</c:v>
                </c:pt>
                <c:pt idx="144">
                  <c:v>0.19819693741272401</c:v>
                </c:pt>
                <c:pt idx="145">
                  <c:v>0.198255824001807</c:v>
                </c:pt>
                <c:pt idx="146">
                  <c:v>0.198314685689604</c:v>
                </c:pt>
                <c:pt idx="147">
                  <c:v>0.198373522604607</c:v>
                </c:pt>
                <c:pt idx="148">
                  <c:v>0.198432334873998</c:v>
                </c:pt>
                <c:pt idx="149">
                  <c:v>0.198491122623666</c:v>
                </c:pt>
                <c:pt idx="150">
                  <c:v>0.19854988597822201</c:v>
                </c:pt>
                <c:pt idx="151">
                  <c:v>0.198608625061021</c:v>
                </c:pt>
                <c:pt idx="152">
                  <c:v>0.19866733999417199</c:v>
                </c:pt>
                <c:pt idx="153">
                  <c:v>0.198726030898558</c:v>
                </c:pt>
                <c:pt idx="154">
                  <c:v>0.198784697893854</c:v>
                </c:pt>
                <c:pt idx="155">
                  <c:v>0.19884334109853599</c:v>
                </c:pt>
                <c:pt idx="156">
                  <c:v>0.19890196062990501</c:v>
                </c:pt>
                <c:pt idx="157">
                  <c:v>0.19896055660409701</c:v>
                </c:pt>
                <c:pt idx="158">
                  <c:v>0.19901912913609901</c:v>
                </c:pt>
                <c:pt idx="159">
                  <c:v>0.199077678339766</c:v>
                </c:pt>
                <c:pt idx="160">
                  <c:v>0.199136204327831</c:v>
                </c:pt>
                <c:pt idx="161">
                  <c:v>0.199194707211928</c:v>
                </c:pt>
                <c:pt idx="162">
                  <c:v>0.19925318710259701</c:v>
                </c:pt>
                <c:pt idx="163">
                  <c:v>0.19931164410930299</c:v>
                </c:pt>
                <c:pt idx="164">
                  <c:v>0.19937007834045101</c:v>
                </c:pt>
                <c:pt idx="165">
                  <c:v>0.19942848990339601</c:v>
                </c:pt>
                <c:pt idx="166">
                  <c:v>0.19948687890445899</c:v>
                </c:pt>
                <c:pt idx="167">
                  <c:v>0.19954524544893901</c:v>
                </c:pt>
                <c:pt idx="168">
                  <c:v>0.19960358964112901</c:v>
                </c:pt>
                <c:pt idx="169">
                  <c:v>0.199661911584324</c:v>
                </c:pt>
                <c:pt idx="170">
                  <c:v>0.19972021138083901</c:v>
                </c:pt>
                <c:pt idx="171">
                  <c:v>0.19977848913201801</c:v>
                </c:pt>
                <c:pt idx="172">
                  <c:v>0.19983674493824799</c:v>
                </c:pt>
                <c:pt idx="173">
                  <c:v>0.19989497889896901</c:v>
                </c:pt>
                <c:pt idx="174">
                  <c:v>0.199953191112692</c:v>
                </c:pt>
                <c:pt idx="175">
                  <c:v>0.200011381677002</c:v>
                </c:pt>
                <c:pt idx="176">
                  <c:v>0.20006955068857701</c:v>
                </c:pt>
                <c:pt idx="177">
                  <c:v>0.20012769824319701</c:v>
                </c:pt>
                <c:pt idx="178">
                  <c:v>0.200185824435755</c:v>
                </c:pt>
                <c:pt idx="179">
                  <c:v>0.200243929360268</c:v>
                </c:pt>
                <c:pt idx="180">
                  <c:v>0.20030201310988899</c:v>
                </c:pt>
                <c:pt idx="181">
                  <c:v>0.200360075776919</c:v>
                </c:pt>
                <c:pt idx="182">
                  <c:v>0.20041811745281499</c:v>
                </c:pt>
                <c:pt idx="183">
                  <c:v>0.20047613822820201</c:v>
                </c:pt>
                <c:pt idx="184">
                  <c:v>0.20053413819288299</c:v>
                </c:pt>
                <c:pt idx="185">
                  <c:v>0.20059211743585001</c:v>
                </c:pt>
                <c:pt idx="186">
                  <c:v>0.200650076045295</c:v>
                </c:pt>
                <c:pt idx="187">
                  <c:v>0.20070801410861899</c:v>
                </c:pt>
                <c:pt idx="188">
                  <c:v>0.20076593171243901</c:v>
                </c:pt>
                <c:pt idx="189">
                  <c:v>0.20082382894260301</c:v>
                </c:pt>
                <c:pt idx="190">
                  <c:v>0.20088170588419699</c:v>
                </c:pt>
                <c:pt idx="191">
                  <c:v>0.20093956262155399</c:v>
                </c:pt>
                <c:pt idx="192">
                  <c:v>0.20099739923826401</c:v>
                </c:pt>
                <c:pt idx="193">
                  <c:v>0.201055215817183</c:v>
                </c:pt>
                <c:pt idx="194">
                  <c:v>0.201113012440443</c:v>
                </c:pt>
                <c:pt idx="195">
                  <c:v>0.20117078918945999</c:v>
                </c:pt>
                <c:pt idx="196">
                  <c:v>0.20122854614494201</c:v>
                </c:pt>
                <c:pt idx="197">
                  <c:v>0.20128628338689999</c:v>
                </c:pt>
                <c:pt idx="198">
                  <c:v>0.20134400099465499</c:v>
                </c:pt>
                <c:pt idx="199">
                  <c:v>0.20140169904684599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BCFF-49A2-82BF-581AE8826531}"/>
            </c:ext>
          </c:extLst>
        </c:ser>
        <c:ser>
          <c:idx val="4"/>
          <c:order val="4"/>
          <c:tx>
            <c:strRef>
              <c:f>RawDataTSat!$W$11</c:f>
              <c:strCache>
                <c:ptCount val="1"/>
                <c:pt idx="0">
                  <c:v>SRK AM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dLbls>
            <c:delete val="1"/>
          </c:dLbls>
          <c:xVal>
            <c:numRef>
              <c:f>RawDataTSat!$O$12:$O$211</c:f>
              <c:numCache>
                <c:formatCode>General</c:formatCode>
                <c:ptCount val="200"/>
                <c:pt idx="0" formatCode="0.0">
                  <c:v>445</c:v>
                </c:pt>
                <c:pt idx="1">
                  <c:v>445.100502512562</c:v>
                </c:pt>
                <c:pt idx="2">
                  <c:v>445.20100502512503</c:v>
                </c:pt>
                <c:pt idx="3">
                  <c:v>445.301507537688</c:v>
                </c:pt>
                <c:pt idx="4">
                  <c:v>445.40201005025102</c:v>
                </c:pt>
                <c:pt idx="5">
                  <c:v>445.50251256281399</c:v>
                </c:pt>
                <c:pt idx="6">
                  <c:v>445.60301507537599</c:v>
                </c:pt>
                <c:pt idx="7">
                  <c:v>445.70351758793902</c:v>
                </c:pt>
                <c:pt idx="8">
                  <c:v>445.80402010050199</c:v>
                </c:pt>
                <c:pt idx="9">
                  <c:v>445.90452261306501</c:v>
                </c:pt>
                <c:pt idx="10">
                  <c:v>446.00502512562798</c:v>
                </c:pt>
                <c:pt idx="11">
                  <c:v>446.10552763818998</c:v>
                </c:pt>
                <c:pt idx="12">
                  <c:v>446.20603015075301</c:v>
                </c:pt>
                <c:pt idx="13">
                  <c:v>446.30653266331598</c:v>
                </c:pt>
                <c:pt idx="14">
                  <c:v>446.407035175879</c:v>
                </c:pt>
                <c:pt idx="15">
                  <c:v>446.50753768844203</c:v>
                </c:pt>
                <c:pt idx="16">
                  <c:v>446.608040201005</c:v>
                </c:pt>
                <c:pt idx="17">
                  <c:v>446.708542713567</c:v>
                </c:pt>
                <c:pt idx="18">
                  <c:v>446.80904522613002</c:v>
                </c:pt>
                <c:pt idx="19">
                  <c:v>446.90954773869299</c:v>
                </c:pt>
                <c:pt idx="20">
                  <c:v>447.01005025125602</c:v>
                </c:pt>
                <c:pt idx="21">
                  <c:v>447.11055276381899</c:v>
                </c:pt>
                <c:pt idx="22">
                  <c:v>447.21105527638099</c:v>
                </c:pt>
                <c:pt idx="23">
                  <c:v>447.31155778894401</c:v>
                </c:pt>
                <c:pt idx="24">
                  <c:v>447.41206030150698</c:v>
                </c:pt>
                <c:pt idx="25">
                  <c:v>447.51256281407001</c:v>
                </c:pt>
                <c:pt idx="26">
                  <c:v>447.61306532663298</c:v>
                </c:pt>
                <c:pt idx="27">
                  <c:v>447.713567839196</c:v>
                </c:pt>
                <c:pt idx="28">
                  <c:v>447.81407035175801</c:v>
                </c:pt>
                <c:pt idx="29">
                  <c:v>447.91457286432097</c:v>
                </c:pt>
                <c:pt idx="30">
                  <c:v>448.015075376884</c:v>
                </c:pt>
                <c:pt idx="31">
                  <c:v>448.11557788944702</c:v>
                </c:pt>
                <c:pt idx="32">
                  <c:v>448.21608040200999</c:v>
                </c:pt>
                <c:pt idx="33">
                  <c:v>448.316582914572</c:v>
                </c:pt>
                <c:pt idx="34">
                  <c:v>448.41708542713502</c:v>
                </c:pt>
                <c:pt idx="35">
                  <c:v>448.51758793969799</c:v>
                </c:pt>
                <c:pt idx="36">
                  <c:v>448.61809045226101</c:v>
                </c:pt>
                <c:pt idx="37">
                  <c:v>448.71859296482398</c:v>
                </c:pt>
                <c:pt idx="38">
                  <c:v>448.81909547738599</c:v>
                </c:pt>
                <c:pt idx="39">
                  <c:v>448.91959798994901</c:v>
                </c:pt>
                <c:pt idx="40">
                  <c:v>449.02010050251198</c:v>
                </c:pt>
                <c:pt idx="41">
                  <c:v>449.12060301507501</c:v>
                </c:pt>
                <c:pt idx="42">
                  <c:v>449.22110552763797</c:v>
                </c:pt>
                <c:pt idx="43">
                  <c:v>449.321608040201</c:v>
                </c:pt>
                <c:pt idx="44">
                  <c:v>449.422110552763</c:v>
                </c:pt>
                <c:pt idx="45">
                  <c:v>449.52261306532603</c:v>
                </c:pt>
                <c:pt idx="46">
                  <c:v>449.623115577889</c:v>
                </c:pt>
                <c:pt idx="47">
                  <c:v>449.72361809045202</c:v>
                </c:pt>
                <c:pt idx="48">
                  <c:v>449.82412060301499</c:v>
                </c:pt>
                <c:pt idx="49">
                  <c:v>449.92462311557699</c:v>
                </c:pt>
                <c:pt idx="50">
                  <c:v>450.02512562814002</c:v>
                </c:pt>
                <c:pt idx="51">
                  <c:v>450.12562814070299</c:v>
                </c:pt>
                <c:pt idx="52">
                  <c:v>450.22613065326601</c:v>
                </c:pt>
                <c:pt idx="53">
                  <c:v>450.32663316582898</c:v>
                </c:pt>
                <c:pt idx="54">
                  <c:v>450.42713567839098</c:v>
                </c:pt>
                <c:pt idx="55">
                  <c:v>450.52763819095401</c:v>
                </c:pt>
                <c:pt idx="56">
                  <c:v>450.62814070351698</c:v>
                </c:pt>
                <c:pt idx="57">
                  <c:v>450.72864321608</c:v>
                </c:pt>
                <c:pt idx="58">
                  <c:v>450.82914572864303</c:v>
                </c:pt>
                <c:pt idx="59">
                  <c:v>450.929648241206</c:v>
                </c:pt>
                <c:pt idx="60">
                  <c:v>451.030150753768</c:v>
                </c:pt>
                <c:pt idx="61">
                  <c:v>451.13065326633102</c:v>
                </c:pt>
                <c:pt idx="62">
                  <c:v>451.23115577889399</c:v>
                </c:pt>
                <c:pt idx="63">
                  <c:v>451.33165829145702</c:v>
                </c:pt>
                <c:pt idx="64">
                  <c:v>451.43216080401999</c:v>
                </c:pt>
                <c:pt idx="65">
                  <c:v>451.53266331658199</c:v>
                </c:pt>
                <c:pt idx="66">
                  <c:v>451.63316582914501</c:v>
                </c:pt>
                <c:pt idx="67">
                  <c:v>451.73366834170798</c:v>
                </c:pt>
                <c:pt idx="68">
                  <c:v>451.83417085427101</c:v>
                </c:pt>
                <c:pt idx="69">
                  <c:v>451.93467336683398</c:v>
                </c:pt>
                <c:pt idx="70">
                  <c:v>452.035175879397</c:v>
                </c:pt>
                <c:pt idx="71">
                  <c:v>452.135678391959</c:v>
                </c:pt>
                <c:pt idx="72">
                  <c:v>452.23618090452197</c:v>
                </c:pt>
                <c:pt idx="73">
                  <c:v>452.336683417085</c:v>
                </c:pt>
                <c:pt idx="74">
                  <c:v>452.43718592964802</c:v>
                </c:pt>
                <c:pt idx="75">
                  <c:v>452.53768844221099</c:v>
                </c:pt>
                <c:pt idx="76">
                  <c:v>452.63819095477299</c:v>
                </c:pt>
                <c:pt idx="77">
                  <c:v>452.73869346733602</c:v>
                </c:pt>
                <c:pt idx="78">
                  <c:v>452.83919597989899</c:v>
                </c:pt>
                <c:pt idx="79">
                  <c:v>452.93969849246201</c:v>
                </c:pt>
                <c:pt idx="80">
                  <c:v>453.04020100502498</c:v>
                </c:pt>
                <c:pt idx="81">
                  <c:v>453.14070351758699</c:v>
                </c:pt>
                <c:pt idx="82">
                  <c:v>453.24120603015001</c:v>
                </c:pt>
                <c:pt idx="83">
                  <c:v>453.34170854271298</c:v>
                </c:pt>
                <c:pt idx="84">
                  <c:v>453.442211055276</c:v>
                </c:pt>
                <c:pt idx="85">
                  <c:v>453.54271356783897</c:v>
                </c:pt>
                <c:pt idx="86">
                  <c:v>453.643216080402</c:v>
                </c:pt>
                <c:pt idx="87">
                  <c:v>453.743718592964</c:v>
                </c:pt>
                <c:pt idx="88">
                  <c:v>453.84422110552703</c:v>
                </c:pt>
                <c:pt idx="89">
                  <c:v>453.94472361808999</c:v>
                </c:pt>
                <c:pt idx="90">
                  <c:v>454.04522613065302</c:v>
                </c:pt>
                <c:pt idx="91">
                  <c:v>454.14572864321599</c:v>
                </c:pt>
                <c:pt idx="92">
                  <c:v>454.24623115577799</c:v>
                </c:pt>
                <c:pt idx="93">
                  <c:v>454.34673366834102</c:v>
                </c:pt>
                <c:pt idx="94">
                  <c:v>454.44723618090399</c:v>
                </c:pt>
                <c:pt idx="95">
                  <c:v>454.54773869346701</c:v>
                </c:pt>
                <c:pt idx="96">
                  <c:v>454.64824120602998</c:v>
                </c:pt>
                <c:pt idx="97">
                  <c:v>454.74874371859198</c:v>
                </c:pt>
                <c:pt idx="98">
                  <c:v>454.84924623115501</c:v>
                </c:pt>
                <c:pt idx="99">
                  <c:v>454.94974874371798</c:v>
                </c:pt>
                <c:pt idx="100">
                  <c:v>455.050251256281</c:v>
                </c:pt>
                <c:pt idx="101">
                  <c:v>455.15075376884403</c:v>
                </c:pt>
                <c:pt idx="102">
                  <c:v>455.251256281407</c:v>
                </c:pt>
                <c:pt idx="103">
                  <c:v>455.351758793969</c:v>
                </c:pt>
                <c:pt idx="104">
                  <c:v>455.45226130653202</c:v>
                </c:pt>
                <c:pt idx="105">
                  <c:v>455.55276381909499</c:v>
                </c:pt>
                <c:pt idx="106">
                  <c:v>455.65326633165802</c:v>
                </c:pt>
                <c:pt idx="107">
                  <c:v>455.75376884422099</c:v>
                </c:pt>
                <c:pt idx="108">
                  <c:v>455.85427135678299</c:v>
                </c:pt>
                <c:pt idx="109">
                  <c:v>455.95477386934601</c:v>
                </c:pt>
                <c:pt idx="110">
                  <c:v>456.05527638190898</c:v>
                </c:pt>
                <c:pt idx="111">
                  <c:v>456.15577889447201</c:v>
                </c:pt>
                <c:pt idx="112">
                  <c:v>456.25628140703498</c:v>
                </c:pt>
                <c:pt idx="113">
                  <c:v>456.356783919598</c:v>
                </c:pt>
                <c:pt idx="114">
                  <c:v>456.45728643216</c:v>
                </c:pt>
                <c:pt idx="115">
                  <c:v>456.55778894472297</c:v>
                </c:pt>
                <c:pt idx="116">
                  <c:v>456.658291457286</c:v>
                </c:pt>
                <c:pt idx="117">
                  <c:v>456.75879396984902</c:v>
                </c:pt>
                <c:pt idx="118">
                  <c:v>456.85929648241199</c:v>
                </c:pt>
                <c:pt idx="119">
                  <c:v>456.95979899497399</c:v>
                </c:pt>
                <c:pt idx="120">
                  <c:v>457.06030150753702</c:v>
                </c:pt>
                <c:pt idx="121">
                  <c:v>457.16080402009999</c:v>
                </c:pt>
                <c:pt idx="122">
                  <c:v>457.26130653266301</c:v>
                </c:pt>
                <c:pt idx="123">
                  <c:v>457.36180904522598</c:v>
                </c:pt>
                <c:pt idx="124">
                  <c:v>457.46231155778798</c:v>
                </c:pt>
                <c:pt idx="125">
                  <c:v>457.56281407035101</c:v>
                </c:pt>
                <c:pt idx="126">
                  <c:v>457.66331658291398</c:v>
                </c:pt>
                <c:pt idx="127">
                  <c:v>457.763819095477</c:v>
                </c:pt>
                <c:pt idx="128">
                  <c:v>457.86432160803997</c:v>
                </c:pt>
                <c:pt idx="129">
                  <c:v>457.964824120603</c:v>
                </c:pt>
                <c:pt idx="130">
                  <c:v>458.065326633165</c:v>
                </c:pt>
                <c:pt idx="131">
                  <c:v>458.16582914572803</c:v>
                </c:pt>
                <c:pt idx="132">
                  <c:v>458.26633165829099</c:v>
                </c:pt>
                <c:pt idx="133">
                  <c:v>458.36683417085402</c:v>
                </c:pt>
                <c:pt idx="134">
                  <c:v>458.46733668341699</c:v>
                </c:pt>
                <c:pt idx="135">
                  <c:v>458.56783919597899</c:v>
                </c:pt>
                <c:pt idx="136">
                  <c:v>458.66834170854202</c:v>
                </c:pt>
                <c:pt idx="137">
                  <c:v>458.76884422110498</c:v>
                </c:pt>
                <c:pt idx="138">
                  <c:v>458.86934673366801</c:v>
                </c:pt>
                <c:pt idx="139">
                  <c:v>458.96984924623098</c:v>
                </c:pt>
                <c:pt idx="140">
                  <c:v>459.07035175879298</c:v>
                </c:pt>
                <c:pt idx="141">
                  <c:v>459.17085427135601</c:v>
                </c:pt>
                <c:pt idx="142">
                  <c:v>459.27135678391897</c:v>
                </c:pt>
                <c:pt idx="143">
                  <c:v>459.371859296482</c:v>
                </c:pt>
                <c:pt idx="144">
                  <c:v>459.47236180904503</c:v>
                </c:pt>
                <c:pt idx="145">
                  <c:v>459.57286432160799</c:v>
                </c:pt>
                <c:pt idx="146">
                  <c:v>459.67336683417</c:v>
                </c:pt>
                <c:pt idx="147">
                  <c:v>459.77386934673302</c:v>
                </c:pt>
                <c:pt idx="148">
                  <c:v>459.87437185929599</c:v>
                </c:pt>
                <c:pt idx="149">
                  <c:v>459.97487437185902</c:v>
                </c:pt>
                <c:pt idx="150">
                  <c:v>460.07537688442198</c:v>
                </c:pt>
                <c:pt idx="151">
                  <c:v>460.17587939698399</c:v>
                </c:pt>
                <c:pt idx="152">
                  <c:v>460.27638190954701</c:v>
                </c:pt>
                <c:pt idx="153">
                  <c:v>460.37688442210998</c:v>
                </c:pt>
                <c:pt idx="154">
                  <c:v>460.47738693467301</c:v>
                </c:pt>
                <c:pt idx="155">
                  <c:v>460.57788944723598</c:v>
                </c:pt>
                <c:pt idx="156">
                  <c:v>460.678391959799</c:v>
                </c:pt>
                <c:pt idx="157">
                  <c:v>460.778894472361</c:v>
                </c:pt>
                <c:pt idx="158">
                  <c:v>460.87939698492403</c:v>
                </c:pt>
                <c:pt idx="159">
                  <c:v>460.979899497487</c:v>
                </c:pt>
                <c:pt idx="160">
                  <c:v>461.08040201005002</c:v>
                </c:pt>
                <c:pt idx="161">
                  <c:v>461.18090452261299</c:v>
                </c:pt>
                <c:pt idx="162">
                  <c:v>461.28140703517499</c:v>
                </c:pt>
                <c:pt idx="163">
                  <c:v>461.38190954773802</c:v>
                </c:pt>
                <c:pt idx="164">
                  <c:v>461.48241206030099</c:v>
                </c:pt>
                <c:pt idx="165">
                  <c:v>461.58291457286401</c:v>
                </c:pt>
                <c:pt idx="166">
                  <c:v>461.68341708542698</c:v>
                </c:pt>
                <c:pt idx="167">
                  <c:v>461.78391959798898</c:v>
                </c:pt>
                <c:pt idx="168">
                  <c:v>461.88442211055201</c:v>
                </c:pt>
                <c:pt idx="169">
                  <c:v>461.98492462311498</c:v>
                </c:pt>
                <c:pt idx="170">
                  <c:v>462.085427135678</c:v>
                </c:pt>
                <c:pt idx="171">
                  <c:v>462.18592964824097</c:v>
                </c:pt>
                <c:pt idx="172">
                  <c:v>462.286432160804</c:v>
                </c:pt>
                <c:pt idx="173">
                  <c:v>462.386934673366</c:v>
                </c:pt>
                <c:pt idx="174">
                  <c:v>462.48743718592902</c:v>
                </c:pt>
                <c:pt idx="175">
                  <c:v>462.58793969849199</c:v>
                </c:pt>
                <c:pt idx="176">
                  <c:v>462.68844221105502</c:v>
                </c:pt>
                <c:pt idx="177">
                  <c:v>462.78894472361799</c:v>
                </c:pt>
                <c:pt idx="178">
                  <c:v>462.88944723617999</c:v>
                </c:pt>
                <c:pt idx="179">
                  <c:v>462.98994974874302</c:v>
                </c:pt>
                <c:pt idx="180">
                  <c:v>463.09045226130598</c:v>
                </c:pt>
                <c:pt idx="181">
                  <c:v>463.19095477386901</c:v>
                </c:pt>
                <c:pt idx="182">
                  <c:v>463.29145728643198</c:v>
                </c:pt>
                <c:pt idx="183">
                  <c:v>463.391959798995</c:v>
                </c:pt>
                <c:pt idx="184">
                  <c:v>463.49246231155701</c:v>
                </c:pt>
                <c:pt idx="185">
                  <c:v>463.59296482411997</c:v>
                </c:pt>
                <c:pt idx="186">
                  <c:v>463.693467336683</c:v>
                </c:pt>
                <c:pt idx="187">
                  <c:v>463.79396984924603</c:v>
                </c:pt>
                <c:pt idx="188">
                  <c:v>463.89447236180899</c:v>
                </c:pt>
                <c:pt idx="189">
                  <c:v>463.994974874371</c:v>
                </c:pt>
                <c:pt idx="190">
                  <c:v>464.09547738693402</c:v>
                </c:pt>
                <c:pt idx="191">
                  <c:v>464.19597989949699</c:v>
                </c:pt>
                <c:pt idx="192">
                  <c:v>464.29648241206002</c:v>
                </c:pt>
                <c:pt idx="193">
                  <c:v>464.39698492462298</c:v>
                </c:pt>
                <c:pt idx="194">
                  <c:v>464.49748743718499</c:v>
                </c:pt>
                <c:pt idx="195">
                  <c:v>464.59798994974801</c:v>
                </c:pt>
                <c:pt idx="196">
                  <c:v>464.69849246231098</c:v>
                </c:pt>
                <c:pt idx="197">
                  <c:v>464.79899497487401</c:v>
                </c:pt>
                <c:pt idx="198">
                  <c:v>464.89949748743697</c:v>
                </c:pt>
                <c:pt idx="199">
                  <c:v>465</c:v>
                </c:pt>
              </c:numCache>
            </c:numRef>
          </c:xVal>
          <c:yVal>
            <c:numRef>
              <c:f>RawDataTSat!$R$12:$R$211</c:f>
              <c:numCache>
                <c:formatCode>General</c:formatCode>
                <c:ptCount val="20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0.19948477421974301</c:v>
                </c:pt>
                <c:pt idx="98">
                  <c:v>0.199535936072639</c:v>
                </c:pt>
                <c:pt idx="99">
                  <c:v>0.19958709498531399</c:v>
                </c:pt>
                <c:pt idx="100">
                  <c:v>0.19963825096048299</c:v>
                </c:pt>
                <c:pt idx="101">
                  <c:v>0.199689404000855</c:v>
                </c:pt>
                <c:pt idx="102">
                  <c:v>0.19974055410913799</c:v>
                </c:pt>
                <c:pt idx="103">
                  <c:v>0.199791701288035</c:v>
                </c:pt>
                <c:pt idx="104">
                  <c:v>0.19984284554024501</c:v>
                </c:pt>
                <c:pt idx="105">
                  <c:v>0.19989398686846399</c:v>
                </c:pt>
                <c:pt idx="106">
                  <c:v>0.19994512527538499</c:v>
                </c:pt>
                <c:pt idx="107">
                  <c:v>0.199996260763696</c:v>
                </c:pt>
                <c:pt idx="108">
                  <c:v>0.20004739333608401</c:v>
                </c:pt>
                <c:pt idx="109">
                  <c:v>0.20009852299523101</c:v>
                </c:pt>
                <c:pt idx="110">
                  <c:v>0.20014964974381499</c:v>
                </c:pt>
                <c:pt idx="111">
                  <c:v>0.20020077358451199</c:v>
                </c:pt>
                <c:pt idx="112">
                  <c:v>0.20025189451999301</c:v>
                </c:pt>
                <c:pt idx="113">
                  <c:v>0.20030301255292601</c:v>
                </c:pt>
                <c:pt idx="114">
                  <c:v>0.20035412768597599</c:v>
                </c:pt>
                <c:pt idx="115">
                  <c:v>0.20040523992180601</c:v>
                </c:pt>
                <c:pt idx="116">
                  <c:v>0.20045634926307199</c:v>
                </c:pt>
                <c:pt idx="117">
                  <c:v>0.20050745571242901</c:v>
                </c:pt>
                <c:pt idx="118">
                  <c:v>0.200558559272529</c:v>
                </c:pt>
                <c:pt idx="119">
                  <c:v>0.20060965994601901</c:v>
                </c:pt>
                <c:pt idx="120">
                  <c:v>0.20066075773554201</c:v>
                </c:pt>
                <c:pt idx="121">
                  <c:v>0.200711852643741</c:v>
                </c:pt>
                <c:pt idx="122">
                  <c:v>0.20076294467325301</c:v>
                </c:pt>
                <c:pt idx="123">
                  <c:v>0.20081403382671101</c:v>
                </c:pt>
                <c:pt idx="124">
                  <c:v>0.20086512010674701</c:v>
                </c:pt>
                <c:pt idx="125">
                  <c:v>0.20091620351598699</c:v>
                </c:pt>
                <c:pt idx="126">
                  <c:v>0.20096728405705599</c:v>
                </c:pt>
                <c:pt idx="127">
                  <c:v>0.20101836173257401</c:v>
                </c:pt>
                <c:pt idx="128">
                  <c:v>0.20106943654515799</c:v>
                </c:pt>
                <c:pt idx="129">
                  <c:v>0.201120508497422</c:v>
                </c:pt>
                <c:pt idx="130">
                  <c:v>0.20117157759197599</c:v>
                </c:pt>
                <c:pt idx="131">
                  <c:v>0.20122264383142799</c:v>
                </c:pt>
                <c:pt idx="132">
                  <c:v>0.201273707218382</c:v>
                </c:pt>
                <c:pt idx="133">
                  <c:v>0.20132476775543701</c:v>
                </c:pt>
                <c:pt idx="134">
                  <c:v>0.201375825445192</c:v>
                </c:pt>
                <c:pt idx="135">
                  <c:v>0.201426880290238</c:v>
                </c:pt>
                <c:pt idx="136">
                  <c:v>0.20147793229316799</c:v>
                </c:pt>
                <c:pt idx="137">
                  <c:v>0.201528981456569</c:v>
                </c:pt>
                <c:pt idx="138">
                  <c:v>0.201580027783023</c:v>
                </c:pt>
                <c:pt idx="139">
                  <c:v>0.20163107127511201</c:v>
                </c:pt>
                <c:pt idx="140">
                  <c:v>0.201682111935412</c:v>
                </c:pt>
                <c:pt idx="141">
                  <c:v>0.201733149766498</c:v>
                </c:pt>
                <c:pt idx="142">
                  <c:v>0.20178418477094101</c:v>
                </c:pt>
                <c:pt idx="143">
                  <c:v>0.20183521695130699</c:v>
                </c:pt>
                <c:pt idx="144">
                  <c:v>0.20188624631016</c:v>
                </c:pt>
                <c:pt idx="145">
                  <c:v>0.20193727285006299</c:v>
                </c:pt>
                <c:pt idx="146">
                  <c:v>0.20198829657357101</c:v>
                </c:pt>
                <c:pt idx="147">
                  <c:v>0.20203931748324</c:v>
                </c:pt>
                <c:pt idx="148">
                  <c:v>0.20209033558162001</c:v>
                </c:pt>
                <c:pt idx="149">
                  <c:v>0.20214135087125901</c:v>
                </c:pt>
                <c:pt idx="150">
                  <c:v>0.202192363354702</c:v>
                </c:pt>
                <c:pt idx="151">
                  <c:v>0.202243373034489</c:v>
                </c:pt>
                <c:pt idx="152">
                  <c:v>0.20229437991315999</c:v>
                </c:pt>
                <c:pt idx="153">
                  <c:v>0.202345383993248</c:v>
                </c:pt>
                <c:pt idx="154">
                  <c:v>0.20239638527728601</c:v>
                </c:pt>
                <c:pt idx="155">
                  <c:v>0.202447383767802</c:v>
                </c:pt>
                <c:pt idx="156">
                  <c:v>0.20249837946731999</c:v>
                </c:pt>
                <c:pt idx="157">
                  <c:v>0.20254937237836401</c:v>
                </c:pt>
                <c:pt idx="158">
                  <c:v>0.20260036250345101</c:v>
                </c:pt>
                <c:pt idx="159">
                  <c:v>0.202651349845097</c:v>
                </c:pt>
                <c:pt idx="160">
                  <c:v>0.202702334405816</c:v>
                </c:pt>
                <c:pt idx="161">
                  <c:v>0.20275331618811501</c:v>
                </c:pt>
                <c:pt idx="162">
                  <c:v>0.20280429519450099</c:v>
                </c:pt>
                <c:pt idx="163">
                  <c:v>0.202855271427476</c:v>
                </c:pt>
                <c:pt idx="164">
                  <c:v>0.20290624488954101</c:v>
                </c:pt>
                <c:pt idx="165">
                  <c:v>0.20295721558319199</c:v>
                </c:pt>
                <c:pt idx="166">
                  <c:v>0.20300818351092201</c:v>
                </c:pt>
                <c:pt idx="167">
                  <c:v>0.20305914867522201</c:v>
                </c:pt>
                <c:pt idx="168">
                  <c:v>0.20311011107857799</c:v>
                </c:pt>
                <c:pt idx="169">
                  <c:v>0.203161070723475</c:v>
                </c:pt>
                <c:pt idx="170">
                  <c:v>0.20321202761239299</c:v>
                </c:pt>
                <c:pt idx="171">
                  <c:v>0.20326298174780999</c:v>
                </c:pt>
                <c:pt idx="172">
                  <c:v>0.2033139331322</c:v>
                </c:pt>
                <c:pt idx="173">
                  <c:v>0.20336488176803499</c:v>
                </c:pt>
                <c:pt idx="174">
                  <c:v>0.20341582765778299</c:v>
                </c:pt>
                <c:pt idx="175">
                  <c:v>0.20346677080391001</c:v>
                </c:pt>
                <c:pt idx="176">
                  <c:v>0.20351771120887599</c:v>
                </c:pt>
                <c:pt idx="177">
                  <c:v>0.20356864887514201</c:v>
                </c:pt>
                <c:pt idx="178">
                  <c:v>0.20361958380516401</c:v>
                </c:pt>
                <c:pt idx="179">
                  <c:v>0.20367051600139299</c:v>
                </c:pt>
                <c:pt idx="180">
                  <c:v>0.20372144546627899</c:v>
                </c:pt>
                <c:pt idx="181">
                  <c:v>0.20377237220227001</c:v>
                </c:pt>
                <c:pt idx="182">
                  <c:v>0.203823296211809</c:v>
                </c:pt>
                <c:pt idx="183">
                  <c:v>0.203874217497336</c:v>
                </c:pt>
                <c:pt idx="184">
                  <c:v>0.20392513606128901</c:v>
                </c:pt>
                <c:pt idx="185">
                  <c:v>0.20397605190610099</c:v>
                </c:pt>
                <c:pt idx="186">
                  <c:v>0.204026965034205</c:v>
                </c:pt>
                <c:pt idx="187">
                  <c:v>0.20407787544802899</c:v>
                </c:pt>
                <c:pt idx="188">
                  <c:v>0.204128783149997</c:v>
                </c:pt>
                <c:pt idx="189">
                  <c:v>0.20417968814253201</c:v>
                </c:pt>
                <c:pt idx="190">
                  <c:v>0.204230590428053</c:v>
                </c:pt>
                <c:pt idx="191">
                  <c:v>0.204281490008977</c:v>
                </c:pt>
                <c:pt idx="192">
                  <c:v>0.20433238688771499</c:v>
                </c:pt>
                <c:pt idx="193">
                  <c:v>0.204383281066679</c:v>
                </c:pt>
                <c:pt idx="194">
                  <c:v>0.20443417254827501</c:v>
                </c:pt>
                <c:pt idx="195">
                  <c:v>0.20448506133490699</c:v>
                </c:pt>
                <c:pt idx="196">
                  <c:v>0.20453594742897699</c:v>
                </c:pt>
                <c:pt idx="197">
                  <c:v>0.20458683083288201</c:v>
                </c:pt>
                <c:pt idx="198">
                  <c:v>0.204637711549017</c:v>
                </c:pt>
                <c:pt idx="199">
                  <c:v>0.20468858957977501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4-BCFF-49A2-82BF-581AE8826531}"/>
            </c:ext>
          </c:extLst>
        </c:ser>
        <c:ser>
          <c:idx val="5"/>
          <c:order val="5"/>
          <c:tx>
            <c:strRef>
              <c:f>RawDataTSat!$Q$11</c:f>
              <c:strCache>
                <c:ptCount val="1"/>
                <c:pt idx="0">
                  <c:v>IdealGas-EOS</c:v>
                </c:pt>
              </c:strCache>
            </c:strRef>
          </c:tx>
          <c:spPr>
            <a:ln w="19050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dLbls>
            <c:delete val="1"/>
          </c:dLbls>
          <c:xVal>
            <c:numRef>
              <c:f>RawDataTSat!$O$12:$O$211</c:f>
              <c:numCache>
                <c:formatCode>General</c:formatCode>
                <c:ptCount val="200"/>
                <c:pt idx="0" formatCode="0.0">
                  <c:v>445</c:v>
                </c:pt>
                <c:pt idx="1">
                  <c:v>445.100502512562</c:v>
                </c:pt>
                <c:pt idx="2">
                  <c:v>445.20100502512503</c:v>
                </c:pt>
                <c:pt idx="3">
                  <c:v>445.301507537688</c:v>
                </c:pt>
                <c:pt idx="4">
                  <c:v>445.40201005025102</c:v>
                </c:pt>
                <c:pt idx="5">
                  <c:v>445.50251256281399</c:v>
                </c:pt>
                <c:pt idx="6">
                  <c:v>445.60301507537599</c:v>
                </c:pt>
                <c:pt idx="7">
                  <c:v>445.70351758793902</c:v>
                </c:pt>
                <c:pt idx="8">
                  <c:v>445.80402010050199</c:v>
                </c:pt>
                <c:pt idx="9">
                  <c:v>445.90452261306501</c:v>
                </c:pt>
                <c:pt idx="10">
                  <c:v>446.00502512562798</c:v>
                </c:pt>
                <c:pt idx="11">
                  <c:v>446.10552763818998</c:v>
                </c:pt>
                <c:pt idx="12">
                  <c:v>446.20603015075301</c:v>
                </c:pt>
                <c:pt idx="13">
                  <c:v>446.30653266331598</c:v>
                </c:pt>
                <c:pt idx="14">
                  <c:v>446.407035175879</c:v>
                </c:pt>
                <c:pt idx="15">
                  <c:v>446.50753768844203</c:v>
                </c:pt>
                <c:pt idx="16">
                  <c:v>446.608040201005</c:v>
                </c:pt>
                <c:pt idx="17">
                  <c:v>446.708542713567</c:v>
                </c:pt>
                <c:pt idx="18">
                  <c:v>446.80904522613002</c:v>
                </c:pt>
                <c:pt idx="19">
                  <c:v>446.90954773869299</c:v>
                </c:pt>
                <c:pt idx="20">
                  <c:v>447.01005025125602</c:v>
                </c:pt>
                <c:pt idx="21">
                  <c:v>447.11055276381899</c:v>
                </c:pt>
                <c:pt idx="22">
                  <c:v>447.21105527638099</c:v>
                </c:pt>
                <c:pt idx="23">
                  <c:v>447.31155778894401</c:v>
                </c:pt>
                <c:pt idx="24">
                  <c:v>447.41206030150698</c:v>
                </c:pt>
                <c:pt idx="25">
                  <c:v>447.51256281407001</c:v>
                </c:pt>
                <c:pt idx="26">
                  <c:v>447.61306532663298</c:v>
                </c:pt>
                <c:pt idx="27">
                  <c:v>447.713567839196</c:v>
                </c:pt>
                <c:pt idx="28">
                  <c:v>447.81407035175801</c:v>
                </c:pt>
                <c:pt idx="29">
                  <c:v>447.91457286432097</c:v>
                </c:pt>
                <c:pt idx="30">
                  <c:v>448.015075376884</c:v>
                </c:pt>
                <c:pt idx="31">
                  <c:v>448.11557788944702</c:v>
                </c:pt>
                <c:pt idx="32">
                  <c:v>448.21608040200999</c:v>
                </c:pt>
                <c:pt idx="33">
                  <c:v>448.316582914572</c:v>
                </c:pt>
                <c:pt idx="34">
                  <c:v>448.41708542713502</c:v>
                </c:pt>
                <c:pt idx="35">
                  <c:v>448.51758793969799</c:v>
                </c:pt>
                <c:pt idx="36">
                  <c:v>448.61809045226101</c:v>
                </c:pt>
                <c:pt idx="37">
                  <c:v>448.71859296482398</c:v>
                </c:pt>
                <c:pt idx="38">
                  <c:v>448.81909547738599</c:v>
                </c:pt>
                <c:pt idx="39">
                  <c:v>448.91959798994901</c:v>
                </c:pt>
                <c:pt idx="40">
                  <c:v>449.02010050251198</c:v>
                </c:pt>
                <c:pt idx="41">
                  <c:v>449.12060301507501</c:v>
                </c:pt>
                <c:pt idx="42">
                  <c:v>449.22110552763797</c:v>
                </c:pt>
                <c:pt idx="43">
                  <c:v>449.321608040201</c:v>
                </c:pt>
                <c:pt idx="44">
                  <c:v>449.422110552763</c:v>
                </c:pt>
                <c:pt idx="45">
                  <c:v>449.52261306532603</c:v>
                </c:pt>
                <c:pt idx="46">
                  <c:v>449.623115577889</c:v>
                </c:pt>
                <c:pt idx="47">
                  <c:v>449.72361809045202</c:v>
                </c:pt>
                <c:pt idx="48">
                  <c:v>449.82412060301499</c:v>
                </c:pt>
                <c:pt idx="49">
                  <c:v>449.92462311557699</c:v>
                </c:pt>
                <c:pt idx="50">
                  <c:v>450.02512562814002</c:v>
                </c:pt>
                <c:pt idx="51">
                  <c:v>450.12562814070299</c:v>
                </c:pt>
                <c:pt idx="52">
                  <c:v>450.22613065326601</c:v>
                </c:pt>
                <c:pt idx="53">
                  <c:v>450.32663316582898</c:v>
                </c:pt>
                <c:pt idx="54">
                  <c:v>450.42713567839098</c:v>
                </c:pt>
                <c:pt idx="55">
                  <c:v>450.52763819095401</c:v>
                </c:pt>
                <c:pt idx="56">
                  <c:v>450.62814070351698</c:v>
                </c:pt>
                <c:pt idx="57">
                  <c:v>450.72864321608</c:v>
                </c:pt>
                <c:pt idx="58">
                  <c:v>450.82914572864303</c:v>
                </c:pt>
                <c:pt idx="59">
                  <c:v>450.929648241206</c:v>
                </c:pt>
                <c:pt idx="60">
                  <c:v>451.030150753768</c:v>
                </c:pt>
                <c:pt idx="61">
                  <c:v>451.13065326633102</c:v>
                </c:pt>
                <c:pt idx="62">
                  <c:v>451.23115577889399</c:v>
                </c:pt>
                <c:pt idx="63">
                  <c:v>451.33165829145702</c:v>
                </c:pt>
                <c:pt idx="64">
                  <c:v>451.43216080401999</c:v>
                </c:pt>
                <c:pt idx="65">
                  <c:v>451.53266331658199</c:v>
                </c:pt>
                <c:pt idx="66">
                  <c:v>451.63316582914501</c:v>
                </c:pt>
                <c:pt idx="67">
                  <c:v>451.73366834170798</c:v>
                </c:pt>
                <c:pt idx="68">
                  <c:v>451.83417085427101</c:v>
                </c:pt>
                <c:pt idx="69">
                  <c:v>451.93467336683398</c:v>
                </c:pt>
                <c:pt idx="70">
                  <c:v>452.035175879397</c:v>
                </c:pt>
                <c:pt idx="71">
                  <c:v>452.135678391959</c:v>
                </c:pt>
                <c:pt idx="72">
                  <c:v>452.23618090452197</c:v>
                </c:pt>
                <c:pt idx="73">
                  <c:v>452.336683417085</c:v>
                </c:pt>
                <c:pt idx="74">
                  <c:v>452.43718592964802</c:v>
                </c:pt>
                <c:pt idx="75">
                  <c:v>452.53768844221099</c:v>
                </c:pt>
                <c:pt idx="76">
                  <c:v>452.63819095477299</c:v>
                </c:pt>
                <c:pt idx="77">
                  <c:v>452.73869346733602</c:v>
                </c:pt>
                <c:pt idx="78">
                  <c:v>452.83919597989899</c:v>
                </c:pt>
                <c:pt idx="79">
                  <c:v>452.93969849246201</c:v>
                </c:pt>
                <c:pt idx="80">
                  <c:v>453.04020100502498</c:v>
                </c:pt>
                <c:pt idx="81">
                  <c:v>453.14070351758699</c:v>
                </c:pt>
                <c:pt idx="82">
                  <c:v>453.24120603015001</c:v>
                </c:pt>
                <c:pt idx="83">
                  <c:v>453.34170854271298</c:v>
                </c:pt>
                <c:pt idx="84">
                  <c:v>453.442211055276</c:v>
                </c:pt>
                <c:pt idx="85">
                  <c:v>453.54271356783897</c:v>
                </c:pt>
                <c:pt idx="86">
                  <c:v>453.643216080402</c:v>
                </c:pt>
                <c:pt idx="87">
                  <c:v>453.743718592964</c:v>
                </c:pt>
                <c:pt idx="88">
                  <c:v>453.84422110552703</c:v>
                </c:pt>
                <c:pt idx="89">
                  <c:v>453.94472361808999</c:v>
                </c:pt>
                <c:pt idx="90">
                  <c:v>454.04522613065302</c:v>
                </c:pt>
                <c:pt idx="91">
                  <c:v>454.14572864321599</c:v>
                </c:pt>
                <c:pt idx="92">
                  <c:v>454.24623115577799</c:v>
                </c:pt>
                <c:pt idx="93">
                  <c:v>454.34673366834102</c:v>
                </c:pt>
                <c:pt idx="94">
                  <c:v>454.44723618090399</c:v>
                </c:pt>
                <c:pt idx="95">
                  <c:v>454.54773869346701</c:v>
                </c:pt>
                <c:pt idx="96">
                  <c:v>454.64824120602998</c:v>
                </c:pt>
                <c:pt idx="97">
                  <c:v>454.74874371859198</c:v>
                </c:pt>
                <c:pt idx="98">
                  <c:v>454.84924623115501</c:v>
                </c:pt>
                <c:pt idx="99">
                  <c:v>454.94974874371798</c:v>
                </c:pt>
                <c:pt idx="100">
                  <c:v>455.050251256281</c:v>
                </c:pt>
                <c:pt idx="101">
                  <c:v>455.15075376884403</c:v>
                </c:pt>
                <c:pt idx="102">
                  <c:v>455.251256281407</c:v>
                </c:pt>
                <c:pt idx="103">
                  <c:v>455.351758793969</c:v>
                </c:pt>
                <c:pt idx="104">
                  <c:v>455.45226130653202</c:v>
                </c:pt>
                <c:pt idx="105">
                  <c:v>455.55276381909499</c:v>
                </c:pt>
                <c:pt idx="106">
                  <c:v>455.65326633165802</c:v>
                </c:pt>
                <c:pt idx="107">
                  <c:v>455.75376884422099</c:v>
                </c:pt>
                <c:pt idx="108">
                  <c:v>455.85427135678299</c:v>
                </c:pt>
                <c:pt idx="109">
                  <c:v>455.95477386934601</c:v>
                </c:pt>
                <c:pt idx="110">
                  <c:v>456.05527638190898</c:v>
                </c:pt>
                <c:pt idx="111">
                  <c:v>456.15577889447201</c:v>
                </c:pt>
                <c:pt idx="112">
                  <c:v>456.25628140703498</c:v>
                </c:pt>
                <c:pt idx="113">
                  <c:v>456.356783919598</c:v>
                </c:pt>
                <c:pt idx="114">
                  <c:v>456.45728643216</c:v>
                </c:pt>
                <c:pt idx="115">
                  <c:v>456.55778894472297</c:v>
                </c:pt>
                <c:pt idx="116">
                  <c:v>456.658291457286</c:v>
                </c:pt>
                <c:pt idx="117">
                  <c:v>456.75879396984902</c:v>
                </c:pt>
                <c:pt idx="118">
                  <c:v>456.85929648241199</c:v>
                </c:pt>
                <c:pt idx="119">
                  <c:v>456.95979899497399</c:v>
                </c:pt>
                <c:pt idx="120">
                  <c:v>457.06030150753702</c:v>
                </c:pt>
                <c:pt idx="121">
                  <c:v>457.16080402009999</c:v>
                </c:pt>
                <c:pt idx="122">
                  <c:v>457.26130653266301</c:v>
                </c:pt>
                <c:pt idx="123">
                  <c:v>457.36180904522598</c:v>
                </c:pt>
                <c:pt idx="124">
                  <c:v>457.46231155778798</c:v>
                </c:pt>
                <c:pt idx="125">
                  <c:v>457.56281407035101</c:v>
                </c:pt>
                <c:pt idx="126">
                  <c:v>457.66331658291398</c:v>
                </c:pt>
                <c:pt idx="127">
                  <c:v>457.763819095477</c:v>
                </c:pt>
                <c:pt idx="128">
                  <c:v>457.86432160803997</c:v>
                </c:pt>
                <c:pt idx="129">
                  <c:v>457.964824120603</c:v>
                </c:pt>
                <c:pt idx="130">
                  <c:v>458.065326633165</c:v>
                </c:pt>
                <c:pt idx="131">
                  <c:v>458.16582914572803</c:v>
                </c:pt>
                <c:pt idx="132">
                  <c:v>458.26633165829099</c:v>
                </c:pt>
                <c:pt idx="133">
                  <c:v>458.36683417085402</c:v>
                </c:pt>
                <c:pt idx="134">
                  <c:v>458.46733668341699</c:v>
                </c:pt>
                <c:pt idx="135">
                  <c:v>458.56783919597899</c:v>
                </c:pt>
                <c:pt idx="136">
                  <c:v>458.66834170854202</c:v>
                </c:pt>
                <c:pt idx="137">
                  <c:v>458.76884422110498</c:v>
                </c:pt>
                <c:pt idx="138">
                  <c:v>458.86934673366801</c:v>
                </c:pt>
                <c:pt idx="139">
                  <c:v>458.96984924623098</c:v>
                </c:pt>
                <c:pt idx="140">
                  <c:v>459.07035175879298</c:v>
                </c:pt>
                <c:pt idx="141">
                  <c:v>459.17085427135601</c:v>
                </c:pt>
                <c:pt idx="142">
                  <c:v>459.27135678391897</c:v>
                </c:pt>
                <c:pt idx="143">
                  <c:v>459.371859296482</c:v>
                </c:pt>
                <c:pt idx="144">
                  <c:v>459.47236180904503</c:v>
                </c:pt>
                <c:pt idx="145">
                  <c:v>459.57286432160799</c:v>
                </c:pt>
                <c:pt idx="146">
                  <c:v>459.67336683417</c:v>
                </c:pt>
                <c:pt idx="147">
                  <c:v>459.77386934673302</c:v>
                </c:pt>
                <c:pt idx="148">
                  <c:v>459.87437185929599</c:v>
                </c:pt>
                <c:pt idx="149">
                  <c:v>459.97487437185902</c:v>
                </c:pt>
                <c:pt idx="150">
                  <c:v>460.07537688442198</c:v>
                </c:pt>
                <c:pt idx="151">
                  <c:v>460.17587939698399</c:v>
                </c:pt>
                <c:pt idx="152">
                  <c:v>460.27638190954701</c:v>
                </c:pt>
                <c:pt idx="153">
                  <c:v>460.37688442210998</c:v>
                </c:pt>
                <c:pt idx="154">
                  <c:v>460.47738693467301</c:v>
                </c:pt>
                <c:pt idx="155">
                  <c:v>460.57788944723598</c:v>
                </c:pt>
                <c:pt idx="156">
                  <c:v>460.678391959799</c:v>
                </c:pt>
                <c:pt idx="157">
                  <c:v>460.778894472361</c:v>
                </c:pt>
                <c:pt idx="158">
                  <c:v>460.87939698492403</c:v>
                </c:pt>
                <c:pt idx="159">
                  <c:v>460.979899497487</c:v>
                </c:pt>
                <c:pt idx="160">
                  <c:v>461.08040201005002</c:v>
                </c:pt>
                <c:pt idx="161">
                  <c:v>461.18090452261299</c:v>
                </c:pt>
                <c:pt idx="162">
                  <c:v>461.28140703517499</c:v>
                </c:pt>
                <c:pt idx="163">
                  <c:v>461.38190954773802</c:v>
                </c:pt>
                <c:pt idx="164">
                  <c:v>461.48241206030099</c:v>
                </c:pt>
                <c:pt idx="165">
                  <c:v>461.58291457286401</c:v>
                </c:pt>
                <c:pt idx="166">
                  <c:v>461.68341708542698</c:v>
                </c:pt>
                <c:pt idx="167">
                  <c:v>461.78391959798898</c:v>
                </c:pt>
                <c:pt idx="168">
                  <c:v>461.88442211055201</c:v>
                </c:pt>
                <c:pt idx="169">
                  <c:v>461.98492462311498</c:v>
                </c:pt>
                <c:pt idx="170">
                  <c:v>462.085427135678</c:v>
                </c:pt>
                <c:pt idx="171">
                  <c:v>462.18592964824097</c:v>
                </c:pt>
                <c:pt idx="172">
                  <c:v>462.286432160804</c:v>
                </c:pt>
                <c:pt idx="173">
                  <c:v>462.386934673366</c:v>
                </c:pt>
                <c:pt idx="174">
                  <c:v>462.48743718592902</c:v>
                </c:pt>
                <c:pt idx="175">
                  <c:v>462.58793969849199</c:v>
                </c:pt>
                <c:pt idx="176">
                  <c:v>462.68844221105502</c:v>
                </c:pt>
                <c:pt idx="177">
                  <c:v>462.78894472361799</c:v>
                </c:pt>
                <c:pt idx="178">
                  <c:v>462.88944723617999</c:v>
                </c:pt>
                <c:pt idx="179">
                  <c:v>462.98994974874302</c:v>
                </c:pt>
                <c:pt idx="180">
                  <c:v>463.09045226130598</c:v>
                </c:pt>
                <c:pt idx="181">
                  <c:v>463.19095477386901</c:v>
                </c:pt>
                <c:pt idx="182">
                  <c:v>463.29145728643198</c:v>
                </c:pt>
                <c:pt idx="183">
                  <c:v>463.391959798995</c:v>
                </c:pt>
                <c:pt idx="184">
                  <c:v>463.49246231155701</c:v>
                </c:pt>
                <c:pt idx="185">
                  <c:v>463.59296482411997</c:v>
                </c:pt>
                <c:pt idx="186">
                  <c:v>463.693467336683</c:v>
                </c:pt>
                <c:pt idx="187">
                  <c:v>463.79396984924603</c:v>
                </c:pt>
                <c:pt idx="188">
                  <c:v>463.89447236180899</c:v>
                </c:pt>
                <c:pt idx="189">
                  <c:v>463.994974874371</c:v>
                </c:pt>
                <c:pt idx="190">
                  <c:v>464.09547738693402</c:v>
                </c:pt>
                <c:pt idx="191">
                  <c:v>464.19597989949699</c:v>
                </c:pt>
                <c:pt idx="192">
                  <c:v>464.29648241206002</c:v>
                </c:pt>
                <c:pt idx="193">
                  <c:v>464.39698492462298</c:v>
                </c:pt>
                <c:pt idx="194">
                  <c:v>464.49748743718499</c:v>
                </c:pt>
                <c:pt idx="195">
                  <c:v>464.59798994974801</c:v>
                </c:pt>
                <c:pt idx="196">
                  <c:v>464.69849246231098</c:v>
                </c:pt>
                <c:pt idx="197">
                  <c:v>464.79899497487401</c:v>
                </c:pt>
                <c:pt idx="198">
                  <c:v>464.89949748743697</c:v>
                </c:pt>
                <c:pt idx="199">
                  <c:v>465</c:v>
                </c:pt>
              </c:numCache>
            </c:numRef>
          </c:xVal>
          <c:yVal>
            <c:numRef>
              <c:f>RawDataTSat!$Q$12:$Q$211</c:f>
              <c:numCache>
                <c:formatCode>General</c:formatCode>
                <c:ptCount val="20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0.210897356575489</c:v>
                </c:pt>
                <c:pt idx="120">
                  <c:v>0.210943740774442</c:v>
                </c:pt>
                <c:pt idx="121">
                  <c:v>0.21099012497339201</c:v>
                </c:pt>
                <c:pt idx="122">
                  <c:v>0.21103650917234201</c:v>
                </c:pt>
                <c:pt idx="123">
                  <c:v>0.21108289337129099</c:v>
                </c:pt>
                <c:pt idx="124">
                  <c:v>0.211129277570241</c:v>
                </c:pt>
                <c:pt idx="125">
                  <c:v>0.211175661769191</c:v>
                </c:pt>
                <c:pt idx="126">
                  <c:v>0.21122204596814101</c:v>
                </c:pt>
                <c:pt idx="127">
                  <c:v>0.21126843016709099</c:v>
                </c:pt>
                <c:pt idx="128">
                  <c:v>0.21131481436604099</c:v>
                </c:pt>
                <c:pt idx="129">
                  <c:v>0.211361198564991</c:v>
                </c:pt>
                <c:pt idx="130">
                  <c:v>0.211407582763941</c:v>
                </c:pt>
                <c:pt idx="131">
                  <c:v>0.21145396696289101</c:v>
                </c:pt>
                <c:pt idx="132">
                  <c:v>0.21150035116184099</c:v>
                </c:pt>
                <c:pt idx="133">
                  <c:v>0.21154673536079099</c:v>
                </c:pt>
                <c:pt idx="134">
                  <c:v>0.21159311955974</c:v>
                </c:pt>
                <c:pt idx="135">
                  <c:v>0.21163950375869001</c:v>
                </c:pt>
                <c:pt idx="136">
                  <c:v>0.21168588795764001</c:v>
                </c:pt>
                <c:pt idx="137">
                  <c:v>0.21173227215658999</c:v>
                </c:pt>
                <c:pt idx="138">
                  <c:v>0.21177865635554</c:v>
                </c:pt>
                <c:pt idx="139">
                  <c:v>0.21182504055449</c:v>
                </c:pt>
                <c:pt idx="140">
                  <c:v>0.21187142475344001</c:v>
                </c:pt>
                <c:pt idx="141">
                  <c:v>0.21191780895239001</c:v>
                </c:pt>
                <c:pt idx="142">
                  <c:v>0.21196419315133999</c:v>
                </c:pt>
                <c:pt idx="143">
                  <c:v>0.21201057735029</c:v>
                </c:pt>
                <c:pt idx="144">
                  <c:v>0.21205696154924</c:v>
                </c:pt>
                <c:pt idx="145">
                  <c:v>0.21210334574819001</c:v>
                </c:pt>
                <c:pt idx="146">
                  <c:v>0.21214972994713899</c:v>
                </c:pt>
                <c:pt idx="147">
                  <c:v>0.21219611414608899</c:v>
                </c:pt>
                <c:pt idx="148">
                  <c:v>0.212242498345039</c:v>
                </c:pt>
                <c:pt idx="149">
                  <c:v>0.212288882543989</c:v>
                </c:pt>
                <c:pt idx="150">
                  <c:v>0.21233526674293901</c:v>
                </c:pt>
                <c:pt idx="151">
                  <c:v>0.21238165094188899</c:v>
                </c:pt>
                <c:pt idx="152">
                  <c:v>0.21242803514083899</c:v>
                </c:pt>
                <c:pt idx="153">
                  <c:v>0.212474419339789</c:v>
                </c:pt>
                <c:pt idx="154">
                  <c:v>0.21252080353873901</c:v>
                </c:pt>
                <c:pt idx="155">
                  <c:v>0.21256718773768901</c:v>
                </c:pt>
                <c:pt idx="156">
                  <c:v>0.21261357193663899</c:v>
                </c:pt>
                <c:pt idx="157">
                  <c:v>0.212659956135588</c:v>
                </c:pt>
                <c:pt idx="158">
                  <c:v>0.212706340334538</c:v>
                </c:pt>
                <c:pt idx="159">
                  <c:v>0.21275272453348801</c:v>
                </c:pt>
                <c:pt idx="160">
                  <c:v>0.21279910873243801</c:v>
                </c:pt>
                <c:pt idx="161">
                  <c:v>0.21284549293138799</c:v>
                </c:pt>
                <c:pt idx="162">
                  <c:v>0.212891877130338</c:v>
                </c:pt>
                <c:pt idx="163">
                  <c:v>0.212938261329288</c:v>
                </c:pt>
                <c:pt idx="164">
                  <c:v>0.21298464552823801</c:v>
                </c:pt>
                <c:pt idx="165">
                  <c:v>0.21303102972718799</c:v>
                </c:pt>
                <c:pt idx="166">
                  <c:v>0.21307741392613799</c:v>
                </c:pt>
                <c:pt idx="167">
                  <c:v>0.213123798125087</c:v>
                </c:pt>
                <c:pt idx="168">
                  <c:v>0.21317018232403701</c:v>
                </c:pt>
                <c:pt idx="169">
                  <c:v>0.21321656652298701</c:v>
                </c:pt>
                <c:pt idx="170">
                  <c:v>0.21326295072193699</c:v>
                </c:pt>
                <c:pt idx="171">
                  <c:v>0.21330933492088699</c:v>
                </c:pt>
                <c:pt idx="172">
                  <c:v>0.213355719119837</c:v>
                </c:pt>
                <c:pt idx="173">
                  <c:v>0.21340210331878701</c:v>
                </c:pt>
                <c:pt idx="174">
                  <c:v>0.21344848751773701</c:v>
                </c:pt>
                <c:pt idx="175">
                  <c:v>0.21349487171668699</c:v>
                </c:pt>
                <c:pt idx="176">
                  <c:v>0.213541255915637</c:v>
                </c:pt>
                <c:pt idx="177">
                  <c:v>0.213587640114587</c:v>
                </c:pt>
                <c:pt idx="178">
                  <c:v>0.21363402431353601</c:v>
                </c:pt>
                <c:pt idx="179">
                  <c:v>0.21368040851248599</c:v>
                </c:pt>
                <c:pt idx="180">
                  <c:v>0.21372679271143599</c:v>
                </c:pt>
                <c:pt idx="181">
                  <c:v>0.213773176910386</c:v>
                </c:pt>
                <c:pt idx="182">
                  <c:v>0.213819561109336</c:v>
                </c:pt>
                <c:pt idx="183">
                  <c:v>0.21386594530828601</c:v>
                </c:pt>
                <c:pt idx="184">
                  <c:v>0.21391232950723599</c:v>
                </c:pt>
                <c:pt idx="185">
                  <c:v>0.21395871370618599</c:v>
                </c:pt>
                <c:pt idx="186">
                  <c:v>0.214005097905136</c:v>
                </c:pt>
                <c:pt idx="187">
                  <c:v>0.214051482104086</c:v>
                </c:pt>
                <c:pt idx="188">
                  <c:v>0.21409786630303601</c:v>
                </c:pt>
                <c:pt idx="189">
                  <c:v>0.21414425050198499</c:v>
                </c:pt>
                <c:pt idx="190">
                  <c:v>0.214190634700935</c:v>
                </c:pt>
                <c:pt idx="191">
                  <c:v>0.214237018899885</c:v>
                </c:pt>
                <c:pt idx="192">
                  <c:v>0.21428340309883501</c:v>
                </c:pt>
                <c:pt idx="193">
                  <c:v>0.21432978729778501</c:v>
                </c:pt>
                <c:pt idx="194">
                  <c:v>0.21437617149673499</c:v>
                </c:pt>
                <c:pt idx="195">
                  <c:v>0.214422555695685</c:v>
                </c:pt>
                <c:pt idx="196">
                  <c:v>0.214468939894635</c:v>
                </c:pt>
                <c:pt idx="197">
                  <c:v>0.21451532409358501</c:v>
                </c:pt>
                <c:pt idx="198">
                  <c:v>0.21456170829253501</c:v>
                </c:pt>
                <c:pt idx="199">
                  <c:v>0.21460809249148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5-BCFF-49A2-82BF-581AE8826531}"/>
            </c:ext>
          </c:extLst>
        </c:ser>
        <c:ser>
          <c:idx val="6"/>
          <c:order val="6"/>
          <c:tx>
            <c:strRef>
              <c:f>RawDataTSat!$U$11</c:f>
              <c:strCache>
                <c:ptCount val="1"/>
                <c:pt idx="0">
                  <c:v>WagnerPruß</c:v>
                </c:pt>
              </c:strCache>
            </c:strRef>
          </c:tx>
          <c:spPr>
            <a:ln w="19050" cap="rnd">
              <a:solidFill>
                <a:schemeClr val="accent1"/>
              </a:solidFill>
              <a:prstDash val="sysDash"/>
              <a:round/>
            </a:ln>
            <a:effectLst/>
          </c:spPr>
          <c:marker>
            <c:symbol val="none"/>
          </c:marker>
          <c:dLbls>
            <c:dLbl>
              <c:idx val="0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9-BCFF-49A2-82BF-581AE8826531}"/>
                </c:ext>
              </c:extLst>
            </c:dLbl>
            <c:dLbl>
              <c:idx val="1"/>
              <c:layout>
                <c:manualLayout>
                  <c:x val="-0.12570211207519985"/>
                  <c:y val="-5.7835739282589678E-2"/>
                </c:manualLayout>
              </c:layout>
              <c:tx>
                <c:rich>
                  <a:bodyPr/>
                  <a:lstStyle/>
                  <a:p>
                    <a:fld id="{5412CE19-9980-4FC5-875F-15B2B4355544}" type="CELLRANGE">
                      <a:rPr lang="en-US"/>
                      <a:pPr/>
                      <a:t>[CELLRANGE]</a:t>
                    </a:fld>
                    <a:endParaRPr lang="en-GB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C-BCFF-49A2-82BF-581AE8826531}"/>
                </c:ext>
              </c:extLst>
            </c:dLbl>
            <c:dLbl>
              <c:idx val="2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D-BCFF-49A2-82BF-581AE8826531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t"/>
            <c:showLegendKey val="0"/>
            <c:showVal val="0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DataLabelsRange val="1"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xVal>
            <c:numRef>
              <c:f>(RawDataTSat!$U$13,RawDataTSat!$U$13,RawDataTSat!$U$13)</c:f>
              <c:numCache>
                <c:formatCode>0.0</c:formatCode>
                <c:ptCount val="3"/>
                <c:pt idx="0">
                  <c:v>452.98994974874347</c:v>
                </c:pt>
                <c:pt idx="1">
                  <c:v>452.98994974874347</c:v>
                </c:pt>
                <c:pt idx="2">
                  <c:v>452.98994974874347</c:v>
                </c:pt>
              </c:numCache>
            </c:numRef>
          </c:xVal>
          <c:yVal>
            <c:numRef>
              <c:f>RawDataTSat!$U$16:$U$18</c:f>
              <c:numCache>
                <c:formatCode>General</c:formatCode>
                <c:ptCount val="3"/>
                <c:pt idx="0">
                  <c:v>1.1271099259244099E-3</c:v>
                </c:pt>
                <c:pt idx="1">
                  <c:v>9.7748205417240205E-2</c:v>
                </c:pt>
                <c:pt idx="2">
                  <c:v>0.194369300908556</c:v>
                </c:pt>
              </c:numCache>
            </c:numRef>
          </c:yVal>
          <c:smooth val="1"/>
          <c:extLst>
            <c:ext xmlns:c15="http://schemas.microsoft.com/office/drawing/2012/chart" uri="{02D57815-91ED-43cb-92C2-25804820EDAC}">
              <c15:datalabelsRange>
                <c15:f>RawDataTSat!$U$20:$U$23</c15:f>
                <c15:dlblRangeCache>
                  <c:ptCount val="4"/>
                  <c:pt idx="0">
                    <c:v>453.0K</c:v>
                  </c:pt>
                  <c:pt idx="1">
                    <c:v>453.0K</c:v>
                  </c:pt>
                  <c:pt idx="2">
                    <c:v>453.0K</c:v>
                  </c:pt>
                </c15:dlblRangeCache>
              </c15:datalabelsRange>
            </c:ext>
            <c:ext xmlns:c16="http://schemas.microsoft.com/office/drawing/2014/chart" uri="{C3380CC4-5D6E-409C-BE32-E72D297353CC}">
              <c16:uniqueId val="{00000006-BCFF-49A2-82BF-581AE8826531}"/>
            </c:ext>
          </c:extLst>
        </c:ser>
        <c:ser>
          <c:idx val="7"/>
          <c:order val="7"/>
          <c:tx>
            <c:strRef>
              <c:f>RawDataTSat!$W$11</c:f>
              <c:strCache>
                <c:ptCount val="1"/>
                <c:pt idx="0">
                  <c:v>SRK AM</c:v>
                </c:pt>
              </c:strCache>
            </c:strRef>
          </c:tx>
          <c:spPr>
            <a:ln w="19050" cap="rnd">
              <a:solidFill>
                <a:schemeClr val="accent2"/>
              </a:solidFill>
              <a:prstDash val="sysDash"/>
              <a:round/>
            </a:ln>
            <a:effectLst/>
          </c:spPr>
          <c:marker>
            <c:symbol val="none"/>
          </c:marker>
          <c:dLbls>
            <c:dLbl>
              <c:idx val="0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A-BCFF-49A2-82BF-581AE8826531}"/>
                </c:ext>
              </c:extLst>
            </c:dLbl>
            <c:dLbl>
              <c:idx val="1"/>
              <c:layout>
                <c:manualLayout>
                  <c:x val="-7.737994928471814E-3"/>
                  <c:y val="-0.17357648002333043"/>
                </c:manualLayout>
              </c:layout>
              <c:tx>
                <c:rich>
                  <a:bodyPr/>
                  <a:lstStyle/>
                  <a:p>
                    <a:fld id="{1028A828-E7F6-4279-8191-BFAF8A92BE55}" type="CELLRANGE">
                      <a:rPr lang="en-US"/>
                      <a:pPr/>
                      <a:t>[CELLRANGE]</a:t>
                    </a:fld>
                    <a:endParaRPr lang="en-GB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B-BCFF-49A2-82BF-581AE8826531}"/>
                </c:ext>
              </c:extLst>
            </c:dLbl>
            <c:dLbl>
              <c:idx val="2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1-BCFF-49A2-82BF-581AE8826531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t"/>
            <c:showLegendKey val="0"/>
            <c:showVal val="0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DataLabelsRange val="1"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xVal>
            <c:numRef>
              <c:f>(RawDataTSat!$W$13,RawDataTSat!$W$13,RawDataTSat!$W$13)</c:f>
              <c:numCache>
                <c:formatCode>0.0</c:formatCode>
                <c:ptCount val="3"/>
                <c:pt idx="0">
                  <c:v>454.69849246231098</c:v>
                </c:pt>
                <c:pt idx="1">
                  <c:v>454.69849246231098</c:v>
                </c:pt>
                <c:pt idx="2">
                  <c:v>454.69849246231098</c:v>
                </c:pt>
              </c:numCache>
            </c:numRef>
          </c:xVal>
          <c:yVal>
            <c:numRef>
              <c:f>RawDataTSat!$W$16:$W$18</c:f>
              <c:numCache>
                <c:formatCode>General</c:formatCode>
                <c:ptCount val="3"/>
                <c:pt idx="0">
                  <c:v>1.1294739628085E-3</c:v>
                </c:pt>
                <c:pt idx="1">
                  <c:v>0.10030712409127575</c:v>
                </c:pt>
                <c:pt idx="2">
                  <c:v>0.19948477421974301</c:v>
                </c:pt>
              </c:numCache>
            </c:numRef>
          </c:yVal>
          <c:smooth val="1"/>
          <c:extLst>
            <c:ext xmlns:c15="http://schemas.microsoft.com/office/drawing/2012/chart" uri="{02D57815-91ED-43cb-92C2-25804820EDAC}">
              <c15:datalabelsRange>
                <c15:f>RawDataTSat!$W$20:$W$22</c15:f>
                <c15:dlblRangeCache>
                  <c:ptCount val="3"/>
                  <c:pt idx="0">
                    <c:v>454.7K</c:v>
                  </c:pt>
                  <c:pt idx="1">
                    <c:v>454.7K</c:v>
                  </c:pt>
                  <c:pt idx="2">
                    <c:v>454.7K</c:v>
                  </c:pt>
                </c15:dlblRangeCache>
              </c15:datalabelsRange>
            </c:ext>
            <c:ext xmlns:c16="http://schemas.microsoft.com/office/drawing/2014/chart" uri="{C3380CC4-5D6E-409C-BE32-E72D297353CC}">
              <c16:uniqueId val="{00000007-BCFF-49A2-82BF-581AE8826531}"/>
            </c:ext>
          </c:extLst>
        </c:ser>
        <c:ser>
          <c:idx val="8"/>
          <c:order val="8"/>
          <c:tx>
            <c:strRef>
              <c:f>RawDataTSat!$V$11</c:f>
              <c:strCache>
                <c:ptCount val="1"/>
                <c:pt idx="0">
                  <c:v>IdealGas AM</c:v>
                </c:pt>
              </c:strCache>
            </c:strRef>
          </c:tx>
          <c:spPr>
            <a:ln w="19050" cap="rnd">
              <a:solidFill>
                <a:schemeClr val="accent6"/>
              </a:solidFill>
              <a:prstDash val="sysDash"/>
              <a:round/>
            </a:ln>
            <a:effectLst/>
          </c:spPr>
          <c:marker>
            <c:symbol val="none"/>
          </c:marker>
          <c:dLbls>
            <c:dLbl>
              <c:idx val="0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E-BCFF-49A2-82BF-581AE8826531}"/>
                </c:ext>
              </c:extLst>
            </c:dLbl>
            <c:dLbl>
              <c:idx val="1"/>
              <c:layout>
                <c:manualLayout>
                  <c:x val="2.315736908614742E-2"/>
                  <c:y val="-5.7835739282589761E-2"/>
                </c:manualLayout>
              </c:layout>
              <c:tx>
                <c:rich>
                  <a:bodyPr/>
                  <a:lstStyle/>
                  <a:p>
                    <a:fld id="{3803174F-DF3E-438B-A97F-D939D1BC9EE6}" type="CELLRANGE">
                      <a:rPr lang="en-US"/>
                      <a:pPr/>
                      <a:t>[CELLRANGE]</a:t>
                    </a:fld>
                    <a:endParaRPr lang="en-GB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F-BCFF-49A2-82BF-581AE8826531}"/>
                </c:ext>
              </c:extLst>
            </c:dLbl>
            <c:dLbl>
              <c:idx val="2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0-BCFF-49A2-82BF-581AE8826531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t"/>
            <c:showLegendKey val="0"/>
            <c:showVal val="0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DataLabelsRange val="1"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xVal>
            <c:numRef>
              <c:f>(RawDataTSat!$V$13,RawDataTSat!$V$13,RawDataTSat!$V$13)</c:f>
              <c:numCache>
                <c:formatCode>0.0</c:formatCode>
                <c:ptCount val="3"/>
                <c:pt idx="0">
                  <c:v>456.90954773869299</c:v>
                </c:pt>
                <c:pt idx="1">
                  <c:v>456.90954773869299</c:v>
                </c:pt>
                <c:pt idx="2">
                  <c:v>456.90954773869299</c:v>
                </c:pt>
              </c:numCache>
            </c:numRef>
          </c:xVal>
          <c:yVal>
            <c:numRef>
              <c:f>RawDataTSat!$V$16:$V$18</c:f>
              <c:numCache>
                <c:formatCode>General</c:formatCode>
                <c:ptCount val="3"/>
                <c:pt idx="0">
                  <c:v>1.13257814408748E-3</c:v>
                </c:pt>
                <c:pt idx="1">
                  <c:v>0.10601496735978824</c:v>
                </c:pt>
                <c:pt idx="2">
                  <c:v>0.210897356575489</c:v>
                </c:pt>
              </c:numCache>
            </c:numRef>
          </c:yVal>
          <c:smooth val="1"/>
          <c:extLst>
            <c:ext xmlns:c15="http://schemas.microsoft.com/office/drawing/2012/chart" uri="{02D57815-91ED-43cb-92C2-25804820EDAC}">
              <c15:datalabelsRange>
                <c15:f>RawDataTSat!$V$20:$V$22</c15:f>
                <c15:dlblRangeCache>
                  <c:ptCount val="3"/>
                  <c:pt idx="0">
                    <c:v>456.9K</c:v>
                  </c:pt>
                  <c:pt idx="1">
                    <c:v>456.9K</c:v>
                  </c:pt>
                  <c:pt idx="2">
                    <c:v>456.9K</c:v>
                  </c:pt>
                </c15:dlblRangeCache>
              </c15:datalabelsRange>
            </c:ext>
            <c:ext xmlns:c16="http://schemas.microsoft.com/office/drawing/2014/chart" uri="{C3380CC4-5D6E-409C-BE32-E72D297353CC}">
              <c16:uniqueId val="{00000008-BCFF-49A2-82BF-581AE8826531}"/>
            </c:ext>
          </c:extLst>
        </c:ser>
        <c:dLbls>
          <c:dLblPos val="t"/>
          <c:showLegendKey val="0"/>
          <c:showVal val="1"/>
          <c:showCatName val="0"/>
          <c:showSerName val="0"/>
          <c:showPercent val="0"/>
          <c:showBubbleSize val="0"/>
        </c:dLbls>
        <c:axId val="7770191"/>
        <c:axId val="421284960"/>
      </c:scatterChart>
      <c:valAx>
        <c:axId val="7770191"/>
        <c:scaling>
          <c:orientation val="minMax"/>
          <c:max val="465"/>
          <c:min val="445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DE"/>
                  <a:t>Temperature, K</a:t>
                </a:r>
                <a:endParaRPr lang="en-GB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21284960"/>
        <c:crosses val="autoZero"/>
        <c:crossBetween val="midCat"/>
      </c:valAx>
      <c:valAx>
        <c:axId val="42128496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Specific Volume, m3/kg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770191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legendEntry>
        <c:idx val="3"/>
        <c:delete val="1"/>
      </c:legendEntry>
      <c:legendEntry>
        <c:idx val="4"/>
        <c:delete val="1"/>
      </c:legendEntry>
      <c:legendEntry>
        <c:idx val="5"/>
        <c:delete val="1"/>
      </c:legendEntry>
      <c:legendEntry>
        <c:idx val="6"/>
        <c:delete val="1"/>
      </c:legendEntry>
      <c:legendEntry>
        <c:idx val="7"/>
        <c:delete val="1"/>
      </c:legendEntry>
      <c:legendEntry>
        <c:idx val="8"/>
        <c:delete val="1"/>
      </c:legendEntry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smoothMarker"/>
        <c:varyColors val="0"/>
        <c:ser>
          <c:idx val="4"/>
          <c:order val="0"/>
          <c:tx>
            <c:v>Absolute Diff</c:v>
          </c:tx>
          <c:spPr>
            <a:ln w="19050" cap="rnd">
              <a:solidFill>
                <a:schemeClr val="tx1"/>
              </a:solidFill>
              <a:round/>
            </a:ln>
            <a:effectLst/>
          </c:spPr>
          <c:marker>
            <c:symbol val="none"/>
          </c:marker>
          <c:xVal>
            <c:numLit>
              <c:formatCode>General</c:formatCode>
              <c:ptCount val="1"/>
              <c:pt idx="0">
                <c:v>0.1</c:v>
              </c:pt>
            </c:numLit>
          </c:xVal>
          <c:yVal>
            <c:numLit>
              <c:formatCode>General</c:formatCode>
              <c:ptCount val="1"/>
              <c:pt idx="0">
                <c:v>1</c:v>
              </c:pt>
            </c:numLit>
          </c:yVal>
          <c:smooth val="1"/>
          <c:extLst>
            <c:ext xmlns:c16="http://schemas.microsoft.com/office/drawing/2014/chart" uri="{C3380CC4-5D6E-409C-BE32-E72D297353CC}">
              <c16:uniqueId val="{00000004-8C9F-4F69-ADBA-77E8BD316C8B}"/>
            </c:ext>
          </c:extLst>
        </c:ser>
        <c:ser>
          <c:idx val="5"/>
          <c:order val="1"/>
          <c:tx>
            <c:v>Percentage Diff</c:v>
          </c:tx>
          <c:spPr>
            <a:ln w="19050" cap="rnd">
              <a:solidFill>
                <a:schemeClr val="tx1"/>
              </a:solidFill>
              <a:prstDash val="sysDash"/>
              <a:round/>
            </a:ln>
            <a:effectLst/>
          </c:spPr>
          <c:marker>
            <c:symbol val="none"/>
          </c:marker>
          <c:xVal>
            <c:numLit>
              <c:formatCode>General</c:formatCode>
              <c:ptCount val="1"/>
              <c:pt idx="0">
                <c:v>0.1</c:v>
              </c:pt>
            </c:numLit>
          </c:xVal>
          <c:yVal>
            <c:numLit>
              <c:formatCode>General</c:formatCode>
              <c:ptCount val="1"/>
              <c:pt idx="0">
                <c:v>1</c:v>
              </c:pt>
            </c:numLit>
          </c:yVal>
          <c:smooth val="1"/>
          <c:extLst>
            <c:ext xmlns:c16="http://schemas.microsoft.com/office/drawing/2014/chart" uri="{C3380CC4-5D6E-409C-BE32-E72D297353CC}">
              <c16:uniqueId val="{00000005-8C9F-4F69-ADBA-77E8BD316C8B}"/>
            </c:ext>
          </c:extLst>
        </c:ser>
        <c:ser>
          <c:idx val="0"/>
          <c:order val="2"/>
          <c:tx>
            <c:v>SRK AM</c:v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triang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RawDataSetTSatProfile!$J$9:$J$15</c:f>
              <c:numCache>
                <c:formatCode>0.00</c:formatCode>
                <c:ptCount val="7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8</c:v>
                </c:pt>
                <c:pt idx="4">
                  <c:v>16</c:v>
                </c:pt>
                <c:pt idx="5">
                  <c:v>32</c:v>
                </c:pt>
                <c:pt idx="6">
                  <c:v>64</c:v>
                </c:pt>
              </c:numCache>
            </c:numRef>
          </c:xVal>
          <c:yVal>
            <c:numRef>
              <c:f>RawDataSetTSatProfile!$K$9:$K$15</c:f>
              <c:numCache>
                <c:formatCode>General</c:formatCode>
                <c:ptCount val="7"/>
                <c:pt idx="0">
                  <c:v>2.6000000000000227</c:v>
                </c:pt>
                <c:pt idx="1">
                  <c:v>1.9000000000010004</c:v>
                </c:pt>
                <c:pt idx="2">
                  <c:v>1.2999999999999545</c:v>
                </c:pt>
                <c:pt idx="3">
                  <c:v>1.6000000000009891</c:v>
                </c:pt>
                <c:pt idx="4">
                  <c:v>2.1000000000000227</c:v>
                </c:pt>
                <c:pt idx="5">
                  <c:v>2.7000000000010118</c:v>
                </c:pt>
                <c:pt idx="6">
                  <c:v>3.7000000007599283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8C9F-4F69-ADBA-77E8BD316C8B}"/>
            </c:ext>
          </c:extLst>
        </c:ser>
        <c:ser>
          <c:idx val="1"/>
          <c:order val="3"/>
          <c:tx>
            <c:v>Ideal Gas AM</c:v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squar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RawDataSetTSatProfile!$J$9:$J$15</c:f>
              <c:numCache>
                <c:formatCode>0.00</c:formatCode>
                <c:ptCount val="7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8</c:v>
                </c:pt>
                <c:pt idx="4">
                  <c:v>16</c:v>
                </c:pt>
                <c:pt idx="5">
                  <c:v>32</c:v>
                </c:pt>
                <c:pt idx="6">
                  <c:v>64</c:v>
                </c:pt>
              </c:numCache>
            </c:numRef>
          </c:xVal>
          <c:yVal>
            <c:numRef>
              <c:f>RawDataSetTSatProfile!$L$9:$L$15</c:f>
              <c:numCache>
                <c:formatCode>General</c:formatCode>
                <c:ptCount val="7"/>
                <c:pt idx="0">
                  <c:v>1.1000000000000227</c:v>
                </c:pt>
                <c:pt idx="1">
                  <c:v>1.5000000000009663</c:v>
                </c:pt>
                <c:pt idx="2">
                  <c:v>2.1999999999999886</c:v>
                </c:pt>
                <c:pt idx="3">
                  <c:v>3.4000000000010004</c:v>
                </c:pt>
                <c:pt idx="4">
                  <c:v>5.6000000000009891</c:v>
                </c:pt>
                <c:pt idx="5">
                  <c:v>9.9000000000019668</c:v>
                </c:pt>
                <c:pt idx="6">
                  <c:v>18.400000000759974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8C9F-4F69-ADBA-77E8BD316C8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63087776"/>
        <c:axId val="1290509552"/>
      </c:scatterChart>
      <c:scatterChart>
        <c:scatterStyle val="smoothMarker"/>
        <c:varyColors val="0"/>
        <c:ser>
          <c:idx val="2"/>
          <c:order val="4"/>
          <c:spPr>
            <a:ln w="19050" cap="rnd">
              <a:solidFill>
                <a:schemeClr val="accent3"/>
              </a:solidFill>
              <a:prstDash val="sysDash"/>
              <a:round/>
            </a:ln>
            <a:effectLst/>
          </c:spPr>
          <c:marker>
            <c:symbol val="triang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RawDataSetTSatProfile!$J$9:$J$15</c:f>
              <c:numCache>
                <c:formatCode>0.00</c:formatCode>
                <c:ptCount val="7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8</c:v>
                </c:pt>
                <c:pt idx="4">
                  <c:v>16</c:v>
                </c:pt>
                <c:pt idx="5">
                  <c:v>32</c:v>
                </c:pt>
                <c:pt idx="6">
                  <c:v>64</c:v>
                </c:pt>
              </c:numCache>
            </c:numRef>
          </c:xVal>
          <c:yVal>
            <c:numRef>
              <c:f>RawDataSetTSatProfile!$M$9:$M$15</c:f>
              <c:numCache>
                <c:formatCode>0.00%</c:formatCode>
                <c:ptCount val="7"/>
                <c:pt idx="0">
                  <c:v>6.9750734956588638E-3</c:v>
                </c:pt>
                <c:pt idx="1">
                  <c:v>4.8301798832379294E-3</c:v>
                </c:pt>
                <c:pt idx="2">
                  <c:v>3.1193135569578165E-3</c:v>
                </c:pt>
                <c:pt idx="3">
                  <c:v>3.6072068437568699E-3</c:v>
                </c:pt>
                <c:pt idx="4">
                  <c:v>4.4255203404592897E-3</c:v>
                </c:pt>
                <c:pt idx="5">
                  <c:v>5.2877982739662956E-3</c:v>
                </c:pt>
                <c:pt idx="6">
                  <c:v>6.6910377067049024E-3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8C9F-4F69-ADBA-77E8BD316C8B}"/>
            </c:ext>
          </c:extLst>
        </c:ser>
        <c:ser>
          <c:idx val="3"/>
          <c:order val="5"/>
          <c:spPr>
            <a:ln w="19050" cap="rnd">
              <a:solidFill>
                <a:schemeClr val="accent2"/>
              </a:solidFill>
              <a:prstDash val="sysDash"/>
              <a:round/>
            </a:ln>
            <a:effectLst/>
          </c:spPr>
          <c:marker>
            <c:symbol val="squar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RawDataSetTSatProfile!$J$9:$J$15</c:f>
              <c:numCache>
                <c:formatCode>0.00</c:formatCode>
                <c:ptCount val="7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8</c:v>
                </c:pt>
                <c:pt idx="4">
                  <c:v>16</c:v>
                </c:pt>
                <c:pt idx="5">
                  <c:v>32</c:v>
                </c:pt>
                <c:pt idx="6">
                  <c:v>64</c:v>
                </c:pt>
              </c:numCache>
            </c:numRef>
          </c:xVal>
          <c:yVal>
            <c:numRef>
              <c:f>RawDataSetTSatProfile!$N$9:$N$15</c:f>
              <c:numCache>
                <c:formatCode>0.00%</c:formatCode>
                <c:ptCount val="7"/>
                <c:pt idx="0">
                  <c:v>2.9509926327787855E-3</c:v>
                </c:pt>
                <c:pt idx="1">
                  <c:v>3.8132999078198671E-3</c:v>
                </c:pt>
                <c:pt idx="2">
                  <c:v>5.2788383271595391E-3</c:v>
                </c:pt>
                <c:pt idx="3">
                  <c:v>7.6653145429808663E-3</c:v>
                </c:pt>
                <c:pt idx="4">
                  <c:v>1.1801387574560061E-2</c:v>
                </c:pt>
                <c:pt idx="5">
                  <c:v>1.9388593671206336E-2</c:v>
                </c:pt>
                <c:pt idx="6">
                  <c:v>3.3274349671126781E-2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8C9F-4F69-ADBA-77E8BD316C8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290508064"/>
        <c:axId val="418009104"/>
      </c:scatterChart>
      <c:valAx>
        <c:axId val="2063087776"/>
        <c:scaling>
          <c:logBase val="4"/>
          <c:orientation val="minMax"/>
          <c:min val="1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DE"/>
                  <a:t>Pressure,</a:t>
                </a:r>
                <a:r>
                  <a:rPr lang="en-DE" baseline="0"/>
                  <a:t> bar</a:t>
                </a:r>
                <a:endParaRPr lang="en-GB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90509552"/>
        <c:crosses val="autoZero"/>
        <c:crossBetween val="midCat"/>
      </c:valAx>
      <c:valAx>
        <c:axId val="129050955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DE"/>
                  <a:t>Saturation Temperature Deviation, K</a:t>
                </a:r>
                <a:endParaRPr lang="en-GB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63087776"/>
        <c:crosses val="autoZero"/>
        <c:crossBetween val="midCat"/>
      </c:valAx>
      <c:valAx>
        <c:axId val="418009104"/>
        <c:scaling>
          <c:orientation val="minMax"/>
          <c:max val="5.000000000000001E-2"/>
        </c:scaling>
        <c:delete val="0"/>
        <c:axPos val="r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DE"/>
                  <a:t>%Saturation</a:t>
                </a:r>
                <a:r>
                  <a:rPr lang="en-DE" baseline="0"/>
                  <a:t> Temperature Deviation, %</a:t>
                </a:r>
                <a:endParaRPr lang="en-GB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%" sourceLinked="0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90508064"/>
        <c:crosses val="max"/>
        <c:crossBetween val="midCat"/>
      </c:valAx>
      <c:valAx>
        <c:axId val="1290508064"/>
        <c:scaling>
          <c:logBase val="4"/>
          <c:orientation val="minMax"/>
        </c:scaling>
        <c:delete val="1"/>
        <c:axPos val="b"/>
        <c:numFmt formatCode="0.00" sourceLinked="1"/>
        <c:majorTickMark val="out"/>
        <c:minorTickMark val="none"/>
        <c:tickLblPos val="nextTo"/>
        <c:crossAx val="41800910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legendEntry>
        <c:idx val="4"/>
        <c:delete val="1"/>
      </c:legendEntry>
      <c:legendEntry>
        <c:idx val="5"/>
        <c:delete val="1"/>
      </c:legendEntry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smoothMarker"/>
        <c:varyColors val="0"/>
        <c:ser>
          <c:idx val="0"/>
          <c:order val="0"/>
          <c:tx>
            <c:v>MITSW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RawData_Seawater!$F$26:$F$30</c:f>
              <c:numCache>
                <c:formatCode>General</c:formatCode>
                <c:ptCount val="5"/>
                <c:pt idx="0">
                  <c:v>298</c:v>
                </c:pt>
                <c:pt idx="1">
                  <c:v>316</c:v>
                </c:pt>
                <c:pt idx="2">
                  <c:v>334</c:v>
                </c:pt>
                <c:pt idx="3">
                  <c:v>352</c:v>
                </c:pt>
                <c:pt idx="4">
                  <c:v>370</c:v>
                </c:pt>
              </c:numCache>
            </c:numRef>
          </c:xVal>
          <c:yVal>
            <c:numRef>
              <c:f>RawData_Seawater!$G$26:$G$30</c:f>
              <c:numCache>
                <c:formatCode>General</c:formatCode>
                <c:ptCount val="5"/>
                <c:pt idx="0">
                  <c:v>1.0731097000305299</c:v>
                </c:pt>
                <c:pt idx="1">
                  <c:v>1.06559879934607</c:v>
                </c:pt>
                <c:pt idx="2">
                  <c:v>1.05642161428395</c:v>
                </c:pt>
                <c:pt idx="3">
                  <c:v>1.0458723503833001</c:v>
                </c:pt>
                <c:pt idx="4">
                  <c:v>1.0342452131832298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3A3E-4ACC-AE6F-03FDA04A8F64}"/>
            </c:ext>
          </c:extLst>
        </c:ser>
        <c:ser>
          <c:idx val="1"/>
          <c:order val="1"/>
          <c:tx>
            <c:v>MITSW_GeoProp</c:v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RawData_Seawater!$L$26:$L$30</c:f>
              <c:numCache>
                <c:formatCode>General</c:formatCode>
                <c:ptCount val="5"/>
                <c:pt idx="0">
                  <c:v>298</c:v>
                </c:pt>
                <c:pt idx="1">
                  <c:v>316</c:v>
                </c:pt>
                <c:pt idx="2">
                  <c:v>334</c:v>
                </c:pt>
                <c:pt idx="3">
                  <c:v>352</c:v>
                </c:pt>
                <c:pt idx="4">
                  <c:v>370</c:v>
                </c:pt>
              </c:numCache>
            </c:numRef>
          </c:xVal>
          <c:yVal>
            <c:numRef>
              <c:f>RawData_Seawater!$M$26:$M$30</c:f>
              <c:numCache>
                <c:formatCode>General</c:formatCode>
                <c:ptCount val="5"/>
                <c:pt idx="0">
                  <c:v>1.0717970675063</c:v>
                </c:pt>
                <c:pt idx="1">
                  <c:v>1.0639803087342099</c:v>
                </c:pt>
                <c:pt idx="2">
                  <c:v>1.05478552357265</c:v>
                </c:pt>
                <c:pt idx="3">
                  <c:v>1.0443263716647</c:v>
                </c:pt>
                <c:pt idx="4">
                  <c:v>1.032725496529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3A3E-4ACC-AE6F-03FDA04A8F64}"/>
            </c:ext>
          </c:extLst>
        </c:ser>
        <c:ser>
          <c:idx val="2"/>
          <c:order val="2"/>
          <c:tx>
            <c:v>MITSW_ASPEN</c:v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xVal>
            <c:numRef>
              <c:f>RawData_Seawater!$X$26:$X$40</c:f>
              <c:numCache>
                <c:formatCode>General</c:formatCode>
                <c:ptCount val="15"/>
                <c:pt idx="0">
                  <c:v>298.14999999999998</c:v>
                </c:pt>
                <c:pt idx="1">
                  <c:v>303.14999999999998</c:v>
                </c:pt>
                <c:pt idx="2">
                  <c:v>308.14999999999998</c:v>
                </c:pt>
                <c:pt idx="3">
                  <c:v>313.14999999999998</c:v>
                </c:pt>
                <c:pt idx="4">
                  <c:v>318.14999999999998</c:v>
                </c:pt>
                <c:pt idx="5">
                  <c:v>323.14999999999998</c:v>
                </c:pt>
                <c:pt idx="6">
                  <c:v>328.15</c:v>
                </c:pt>
                <c:pt idx="7">
                  <c:v>333.15</c:v>
                </c:pt>
                <c:pt idx="8">
                  <c:v>338.15</c:v>
                </c:pt>
                <c:pt idx="9">
                  <c:v>343.15</c:v>
                </c:pt>
                <c:pt idx="10">
                  <c:v>348.15</c:v>
                </c:pt>
                <c:pt idx="11">
                  <c:v>353.15</c:v>
                </c:pt>
                <c:pt idx="12">
                  <c:v>358.15</c:v>
                </c:pt>
                <c:pt idx="13">
                  <c:v>363.15</c:v>
                </c:pt>
                <c:pt idx="14">
                  <c:v>373.15</c:v>
                </c:pt>
              </c:numCache>
            </c:numRef>
          </c:xVal>
          <c:yVal>
            <c:numRef>
              <c:f>RawData_Seawater!$Y$26:$Y$40</c:f>
              <c:numCache>
                <c:formatCode>General</c:formatCode>
                <c:ptCount val="15"/>
                <c:pt idx="0">
                  <c:v>1.0626696600000001</c:v>
                </c:pt>
                <c:pt idx="1">
                  <c:v>1.0611698200000002</c:v>
                </c:pt>
                <c:pt idx="2">
                  <c:v>1.0594335699999999</c:v>
                </c:pt>
                <c:pt idx="3">
                  <c:v>1.0574801399999998</c:v>
                </c:pt>
                <c:pt idx="4">
                  <c:v>1.0553251299999999</c:v>
                </c:pt>
                <c:pt idx="5">
                  <c:v>1.05298147</c:v>
                </c:pt>
                <c:pt idx="6">
                  <c:v>1.05046025</c:v>
                </c:pt>
                <c:pt idx="7">
                  <c:v>1.04777111</c:v>
                </c:pt>
                <c:pt idx="8">
                  <c:v>1.04492268</c:v>
                </c:pt>
                <c:pt idx="9">
                  <c:v>1.0419226100000001</c:v>
                </c:pt>
                <c:pt idx="10">
                  <c:v>1.0387777599999999</c:v>
                </c:pt>
                <c:pt idx="11">
                  <c:v>1.03549417</c:v>
                </c:pt>
                <c:pt idx="12">
                  <c:v>1.0320771</c:v>
                </c:pt>
                <c:pt idx="13">
                  <c:v>1.02853108</c:v>
                </c:pt>
                <c:pt idx="14">
                  <c:v>1.021066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3A3E-4ACC-AE6F-03FDA04A8F6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144723456"/>
        <c:axId val="213349023"/>
      </c:scatterChart>
      <c:valAx>
        <c:axId val="114472345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3349023"/>
        <c:crosses val="autoZero"/>
        <c:crossBetween val="midCat"/>
      </c:valAx>
      <c:valAx>
        <c:axId val="21334902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4472345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smooth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RawData_Seawater!$F$26:$F$30</c:f>
              <c:numCache>
                <c:formatCode>General</c:formatCode>
                <c:ptCount val="5"/>
                <c:pt idx="0">
                  <c:v>298</c:v>
                </c:pt>
                <c:pt idx="1">
                  <c:v>316</c:v>
                </c:pt>
                <c:pt idx="2">
                  <c:v>334</c:v>
                </c:pt>
                <c:pt idx="3">
                  <c:v>352</c:v>
                </c:pt>
                <c:pt idx="4">
                  <c:v>370</c:v>
                </c:pt>
              </c:numCache>
            </c:numRef>
          </c:xVal>
          <c:yVal>
            <c:numRef>
              <c:f>RawData_Seawater!$H$26:$H$30</c:f>
              <c:numCache>
                <c:formatCode>General</c:formatCode>
                <c:ptCount val="5"/>
                <c:pt idx="0">
                  <c:v>0</c:v>
                </c:pt>
                <c:pt idx="1">
                  <c:v>66.883594091733897</c:v>
                </c:pt>
                <c:pt idx="2">
                  <c:v>133.99207998754099</c:v>
                </c:pt>
                <c:pt idx="3">
                  <c:v>201.257991469627</c:v>
                </c:pt>
                <c:pt idx="4">
                  <c:v>268.68181384866699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D0CB-47F1-835C-E7466C11407A}"/>
            </c:ext>
          </c:extLst>
        </c:ser>
        <c:ser>
          <c:idx val="1"/>
          <c:order val="1"/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RawData_Seawater!$L$26:$L$30</c:f>
              <c:numCache>
                <c:formatCode>General</c:formatCode>
                <c:ptCount val="5"/>
                <c:pt idx="0">
                  <c:v>298</c:v>
                </c:pt>
                <c:pt idx="1">
                  <c:v>316</c:v>
                </c:pt>
                <c:pt idx="2">
                  <c:v>334</c:v>
                </c:pt>
                <c:pt idx="3">
                  <c:v>352</c:v>
                </c:pt>
                <c:pt idx="4">
                  <c:v>370</c:v>
                </c:pt>
              </c:numCache>
            </c:numRef>
          </c:xVal>
          <c:yVal>
            <c:numRef>
              <c:f>RawData_Seawater!$N$26:$N$30</c:f>
              <c:numCache>
                <c:formatCode>General</c:formatCode>
                <c:ptCount val="5"/>
                <c:pt idx="0">
                  <c:v>0</c:v>
                </c:pt>
                <c:pt idx="1">
                  <c:v>66.772600818232206</c:v>
                </c:pt>
                <c:pt idx="2">
                  <c:v>133.896084560801</c:v>
                </c:pt>
                <c:pt idx="3">
                  <c:v>201.203260619003</c:v>
                </c:pt>
                <c:pt idx="4">
                  <c:v>268.6274844678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D0CB-47F1-835C-E7466C11407A}"/>
            </c:ext>
          </c:extLst>
        </c:ser>
        <c:ser>
          <c:idx val="2"/>
          <c:order val="2"/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xVal>
            <c:numRef>
              <c:f>RawData_Seawater!$X$26:$X$40</c:f>
              <c:numCache>
                <c:formatCode>General</c:formatCode>
                <c:ptCount val="15"/>
                <c:pt idx="0">
                  <c:v>298.14999999999998</c:v>
                </c:pt>
                <c:pt idx="1">
                  <c:v>303.14999999999998</c:v>
                </c:pt>
                <c:pt idx="2">
                  <c:v>308.14999999999998</c:v>
                </c:pt>
                <c:pt idx="3">
                  <c:v>313.14999999999998</c:v>
                </c:pt>
                <c:pt idx="4">
                  <c:v>318.14999999999998</c:v>
                </c:pt>
                <c:pt idx="5">
                  <c:v>323.14999999999998</c:v>
                </c:pt>
                <c:pt idx="6">
                  <c:v>328.15</c:v>
                </c:pt>
                <c:pt idx="7">
                  <c:v>333.15</c:v>
                </c:pt>
                <c:pt idx="8">
                  <c:v>338.15</c:v>
                </c:pt>
                <c:pt idx="9">
                  <c:v>343.15</c:v>
                </c:pt>
                <c:pt idx="10">
                  <c:v>348.15</c:v>
                </c:pt>
                <c:pt idx="11">
                  <c:v>353.15</c:v>
                </c:pt>
                <c:pt idx="12">
                  <c:v>358.15</c:v>
                </c:pt>
                <c:pt idx="13">
                  <c:v>363.15</c:v>
                </c:pt>
                <c:pt idx="14">
                  <c:v>373.15</c:v>
                </c:pt>
              </c:numCache>
            </c:numRef>
          </c:xVal>
          <c:yVal>
            <c:numRef>
              <c:f>RawData_Seawater!$Z$26:$Z$40</c:f>
              <c:numCache>
                <c:formatCode>General</c:formatCode>
                <c:ptCount val="15"/>
                <c:pt idx="0">
                  <c:v>0</c:v>
                </c:pt>
                <c:pt idx="1">
                  <c:v>18.763558100000001</c:v>
                </c:pt>
                <c:pt idx="2">
                  <c:v>37.519905000000001</c:v>
                </c:pt>
                <c:pt idx="3">
                  <c:v>56.274164399999997</c:v>
                </c:pt>
                <c:pt idx="4">
                  <c:v>75.030399000000003</c:v>
                </c:pt>
                <c:pt idx="5">
                  <c:v>93.791937500000003</c:v>
                </c:pt>
                <c:pt idx="6">
                  <c:v>112.561633</c:v>
                </c:pt>
                <c:pt idx="7">
                  <c:v>131.342073</c:v>
                </c:pt>
                <c:pt idx="8">
                  <c:v>150.13574499999999</c:v>
                </c:pt>
                <c:pt idx="9">
                  <c:v>168.94516300000001</c:v>
                </c:pt>
                <c:pt idx="10">
                  <c:v>187.77295100000001</c:v>
                </c:pt>
                <c:pt idx="11">
                  <c:v>206.62189900000001</c:v>
                </c:pt>
                <c:pt idx="12">
                  <c:v>225.49498700000001</c:v>
                </c:pt>
                <c:pt idx="13">
                  <c:v>244.39540500000001</c:v>
                </c:pt>
                <c:pt idx="14">
                  <c:v>282.28649999999999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D0CB-47F1-835C-E7466C11407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144723456"/>
        <c:axId val="213349023"/>
      </c:scatterChart>
      <c:valAx>
        <c:axId val="114472345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3349023"/>
        <c:crosses val="autoZero"/>
        <c:crossBetween val="midCat"/>
      </c:valAx>
      <c:valAx>
        <c:axId val="21334902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4472345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smoothMarker"/>
        <c:varyColors val="0"/>
        <c:ser>
          <c:idx val="0"/>
          <c:order val="0"/>
          <c:tx>
            <c:v>MITSW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RawData_LiBr!$F$26:$F$30</c:f>
              <c:numCache>
                <c:formatCode>General</c:formatCode>
                <c:ptCount val="5"/>
                <c:pt idx="0">
                  <c:v>298</c:v>
                </c:pt>
                <c:pt idx="1">
                  <c:v>316</c:v>
                </c:pt>
                <c:pt idx="2">
                  <c:v>334</c:v>
                </c:pt>
                <c:pt idx="3">
                  <c:v>352</c:v>
                </c:pt>
                <c:pt idx="4">
                  <c:v>370</c:v>
                </c:pt>
              </c:numCache>
            </c:numRef>
          </c:xVal>
          <c:yVal>
            <c:numRef>
              <c:f>RawData_LiBr!$G$26:$G$30</c:f>
              <c:numCache>
                <c:formatCode>General</c:formatCode>
                <c:ptCount val="5"/>
                <c:pt idx="0">
                  <c:v>1.1593183727509599</c:v>
                </c:pt>
                <c:pt idx="1">
                  <c:v>1.15276843641963</c:v>
                </c:pt>
                <c:pt idx="2">
                  <c:v>1.1441541747260602</c:v>
                </c:pt>
                <c:pt idx="3">
                  <c:v>1.1336155172453199</c:v>
                </c:pt>
                <c:pt idx="4">
                  <c:v>1.1212923935524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751E-4E63-AFC4-5D9CBC0C806A}"/>
            </c:ext>
          </c:extLst>
        </c:ser>
        <c:ser>
          <c:idx val="1"/>
          <c:order val="1"/>
          <c:tx>
            <c:v>MITSW_GeoProp</c:v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RawData_LiBr!$L$26:$L$30</c:f>
              <c:numCache>
                <c:formatCode>General</c:formatCode>
                <c:ptCount val="5"/>
                <c:pt idx="0">
                  <c:v>298</c:v>
                </c:pt>
                <c:pt idx="1">
                  <c:v>316</c:v>
                </c:pt>
                <c:pt idx="2">
                  <c:v>334</c:v>
                </c:pt>
                <c:pt idx="3">
                  <c:v>352</c:v>
                </c:pt>
                <c:pt idx="4">
                  <c:v>370</c:v>
                </c:pt>
              </c:numCache>
            </c:numRef>
          </c:xVal>
          <c:yVal>
            <c:numRef>
              <c:f>RawData_LiBr!$M$26:$M$30</c:f>
              <c:numCache>
                <c:formatCode>General</c:formatCode>
                <c:ptCount val="5"/>
                <c:pt idx="0">
                  <c:v>1.1344052508780802</c:v>
                </c:pt>
                <c:pt idx="1">
                  <c:v>1.12724218502812</c:v>
                </c:pt>
                <c:pt idx="2">
                  <c:v>1.11874694356994</c:v>
                </c:pt>
                <c:pt idx="3">
                  <c:v>1.1090877173900502</c:v>
                </c:pt>
                <c:pt idx="4">
                  <c:v>1.09844065464923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751E-4E63-AFC4-5D9CBC0C806A}"/>
            </c:ext>
          </c:extLst>
        </c:ser>
        <c:ser>
          <c:idx val="2"/>
          <c:order val="2"/>
          <c:tx>
            <c:v>MITSW_ASPEN</c:v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xVal>
            <c:numRef>
              <c:f>RawData_LiBr!$X$26:$X$40</c:f>
              <c:numCache>
                <c:formatCode>General</c:formatCode>
                <c:ptCount val="15"/>
                <c:pt idx="0">
                  <c:v>298.14999999999998</c:v>
                </c:pt>
                <c:pt idx="1">
                  <c:v>303.14999999999998</c:v>
                </c:pt>
                <c:pt idx="2">
                  <c:v>308.14999999999998</c:v>
                </c:pt>
                <c:pt idx="3">
                  <c:v>313.14999999999998</c:v>
                </c:pt>
                <c:pt idx="4">
                  <c:v>318.14999999999998</c:v>
                </c:pt>
                <c:pt idx="5">
                  <c:v>323.14999999999998</c:v>
                </c:pt>
                <c:pt idx="6">
                  <c:v>328.15</c:v>
                </c:pt>
                <c:pt idx="7">
                  <c:v>333.15</c:v>
                </c:pt>
                <c:pt idx="8">
                  <c:v>338.15</c:v>
                </c:pt>
                <c:pt idx="9">
                  <c:v>343.15</c:v>
                </c:pt>
                <c:pt idx="10">
                  <c:v>348.15</c:v>
                </c:pt>
                <c:pt idx="11">
                  <c:v>353.15</c:v>
                </c:pt>
                <c:pt idx="12">
                  <c:v>358.15</c:v>
                </c:pt>
                <c:pt idx="13">
                  <c:v>363.15</c:v>
                </c:pt>
                <c:pt idx="14">
                  <c:v>373.15</c:v>
                </c:pt>
              </c:numCache>
            </c:numRef>
          </c:xVal>
          <c:yVal>
            <c:numRef>
              <c:f>RawData_LiBr!$Y$26:$Y$40</c:f>
              <c:numCache>
                <c:formatCode>General</c:formatCode>
                <c:ptCount val="15"/>
                <c:pt idx="0">
                  <c:v>1.1259419100000001</c:v>
                </c:pt>
                <c:pt idx="1">
                  <c:v>1.1243527600000001</c:v>
                </c:pt>
                <c:pt idx="2">
                  <c:v>1.1225131400000001</c:v>
                </c:pt>
                <c:pt idx="3">
                  <c:v>1.12044341</c:v>
                </c:pt>
                <c:pt idx="4">
                  <c:v>1.11816008</c:v>
                </c:pt>
                <c:pt idx="5">
                  <c:v>1.1156768800000001</c:v>
                </c:pt>
                <c:pt idx="6">
                  <c:v>1.1130055400000001</c:v>
                </c:pt>
                <c:pt idx="7">
                  <c:v>1.1101562899999999</c:v>
                </c:pt>
                <c:pt idx="8">
                  <c:v>1.1071382599999999</c:v>
                </c:pt>
                <c:pt idx="9">
                  <c:v>1.10395957</c:v>
                </c:pt>
                <c:pt idx="10">
                  <c:v>1.1006274699999998</c:v>
                </c:pt>
                <c:pt idx="11">
                  <c:v>1.0971483700000002</c:v>
                </c:pt>
                <c:pt idx="12">
                  <c:v>1.0935278399999999</c:v>
                </c:pt>
                <c:pt idx="13">
                  <c:v>1.0897707000000001</c:v>
                </c:pt>
                <c:pt idx="14">
                  <c:v>1.0818620000000001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751E-4E63-AFC4-5D9CBC0C806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144723456"/>
        <c:axId val="213349023"/>
      </c:scatterChart>
      <c:valAx>
        <c:axId val="114472345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3349023"/>
        <c:crosses val="autoZero"/>
        <c:crossBetween val="midCat"/>
      </c:valAx>
      <c:valAx>
        <c:axId val="21334902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4472345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smooth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RawData_LiBr!$F$26:$F$30</c:f>
              <c:numCache>
                <c:formatCode>General</c:formatCode>
                <c:ptCount val="5"/>
                <c:pt idx="0">
                  <c:v>298</c:v>
                </c:pt>
                <c:pt idx="1">
                  <c:v>316</c:v>
                </c:pt>
                <c:pt idx="2">
                  <c:v>334</c:v>
                </c:pt>
                <c:pt idx="3">
                  <c:v>352</c:v>
                </c:pt>
                <c:pt idx="4">
                  <c:v>370</c:v>
                </c:pt>
              </c:numCache>
            </c:numRef>
          </c:xVal>
          <c:yVal>
            <c:numRef>
              <c:f>RawData_LiBr!$H$26:$H$30</c:f>
              <c:numCache>
                <c:formatCode>General</c:formatCode>
                <c:ptCount val="5"/>
                <c:pt idx="0">
                  <c:v>0</c:v>
                </c:pt>
                <c:pt idx="1">
                  <c:v>58.611090616415602</c:v>
                </c:pt>
                <c:pt idx="2">
                  <c:v>117.730676689277</c:v>
                </c:pt>
                <c:pt idx="3">
                  <c:v>177.20588015668301</c:v>
                </c:pt>
                <c:pt idx="4">
                  <c:v>236.95129516468401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4731-42FD-BFE5-EBE6CDD2F70A}"/>
            </c:ext>
          </c:extLst>
        </c:ser>
        <c:ser>
          <c:idx val="1"/>
          <c:order val="1"/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RawData_LiBr!$L$26:$L$30</c:f>
              <c:numCache>
                <c:formatCode>General</c:formatCode>
                <c:ptCount val="5"/>
                <c:pt idx="0">
                  <c:v>298</c:v>
                </c:pt>
                <c:pt idx="1">
                  <c:v>316</c:v>
                </c:pt>
                <c:pt idx="2">
                  <c:v>334</c:v>
                </c:pt>
                <c:pt idx="3">
                  <c:v>352</c:v>
                </c:pt>
                <c:pt idx="4">
                  <c:v>370</c:v>
                </c:pt>
              </c:numCache>
            </c:numRef>
          </c:xVal>
          <c:yVal>
            <c:numRef>
              <c:f>RawData_LiBr!$N$26:$N$30</c:f>
              <c:numCache>
                <c:formatCode>General</c:formatCode>
                <c:ptCount val="5"/>
                <c:pt idx="0">
                  <c:v>0</c:v>
                </c:pt>
                <c:pt idx="1">
                  <c:v>60.733634563355899</c:v>
                </c:pt>
                <c:pt idx="2">
                  <c:v>121.83559485916</c:v>
                </c:pt>
                <c:pt idx="3">
                  <c:v>183.04809631390901</c:v>
                </c:pt>
                <c:pt idx="4">
                  <c:v>244.24262008382399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4731-42FD-BFE5-EBE6CDD2F70A}"/>
            </c:ext>
          </c:extLst>
        </c:ser>
        <c:ser>
          <c:idx val="2"/>
          <c:order val="2"/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xVal>
            <c:numRef>
              <c:f>RawData_LiBr!$X$26:$X$40</c:f>
              <c:numCache>
                <c:formatCode>General</c:formatCode>
                <c:ptCount val="15"/>
                <c:pt idx="0">
                  <c:v>298.14999999999998</c:v>
                </c:pt>
                <c:pt idx="1">
                  <c:v>303.14999999999998</c:v>
                </c:pt>
                <c:pt idx="2">
                  <c:v>308.14999999999998</c:v>
                </c:pt>
                <c:pt idx="3">
                  <c:v>313.14999999999998</c:v>
                </c:pt>
                <c:pt idx="4">
                  <c:v>318.14999999999998</c:v>
                </c:pt>
                <c:pt idx="5">
                  <c:v>323.14999999999998</c:v>
                </c:pt>
                <c:pt idx="6">
                  <c:v>328.15</c:v>
                </c:pt>
                <c:pt idx="7">
                  <c:v>333.15</c:v>
                </c:pt>
                <c:pt idx="8">
                  <c:v>338.15</c:v>
                </c:pt>
                <c:pt idx="9">
                  <c:v>343.15</c:v>
                </c:pt>
                <c:pt idx="10">
                  <c:v>348.15</c:v>
                </c:pt>
                <c:pt idx="11">
                  <c:v>353.15</c:v>
                </c:pt>
                <c:pt idx="12">
                  <c:v>358.15</c:v>
                </c:pt>
                <c:pt idx="13">
                  <c:v>363.15</c:v>
                </c:pt>
                <c:pt idx="14">
                  <c:v>373.15</c:v>
                </c:pt>
              </c:numCache>
            </c:numRef>
          </c:xVal>
          <c:yVal>
            <c:numRef>
              <c:f>RawData_LiBr!$Z$26:$Z$40</c:f>
              <c:numCache>
                <c:formatCode>General</c:formatCode>
                <c:ptCount val="15"/>
                <c:pt idx="0">
                  <c:v>0</c:v>
                </c:pt>
                <c:pt idx="1">
                  <c:v>16.870996000000002</c:v>
                </c:pt>
                <c:pt idx="2">
                  <c:v>33.747186900000003</c:v>
                </c:pt>
                <c:pt idx="3">
                  <c:v>50.632565499999998</c:v>
                </c:pt>
                <c:pt idx="4">
                  <c:v>67.530208299999998</c:v>
                </c:pt>
                <c:pt idx="5">
                  <c:v>84.4425636</c:v>
                </c:pt>
                <c:pt idx="6">
                  <c:v>101.371684</c:v>
                </c:pt>
                <c:pt idx="7">
                  <c:v>118.319424</c:v>
                </c:pt>
                <c:pt idx="8">
                  <c:v>135.28759500000001</c:v>
                </c:pt>
                <c:pt idx="9">
                  <c:v>152.27809500000001</c:v>
                </c:pt>
                <c:pt idx="10">
                  <c:v>169.29298199999999</c:v>
                </c:pt>
                <c:pt idx="11">
                  <c:v>186.334529</c:v>
                </c:pt>
                <c:pt idx="12">
                  <c:v>203.40524199999999</c:v>
                </c:pt>
                <c:pt idx="13">
                  <c:v>220.50787700000001</c:v>
                </c:pt>
                <c:pt idx="14">
                  <c:v>254.81299999999999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4731-42FD-BFE5-EBE6CDD2F70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144723456"/>
        <c:axId val="213349023"/>
      </c:scatterChart>
      <c:valAx>
        <c:axId val="114472345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3349023"/>
        <c:crosses val="autoZero"/>
        <c:crossBetween val="midCat"/>
      </c:valAx>
      <c:valAx>
        <c:axId val="21334902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4472345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smoothMarker"/>
        <c:varyColors val="0"/>
        <c:ser>
          <c:idx val="0"/>
          <c:order val="0"/>
          <c:tx>
            <c:v>No129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RawData_SampleNo129!$D$15:$D$21</c:f>
              <c:numCache>
                <c:formatCode>General</c:formatCode>
                <c:ptCount val="7"/>
                <c:pt idx="0">
                  <c:v>277.14999999999998</c:v>
                </c:pt>
                <c:pt idx="1">
                  <c:v>283.14999999999998</c:v>
                </c:pt>
                <c:pt idx="2">
                  <c:v>293.14999999999998</c:v>
                </c:pt>
                <c:pt idx="3">
                  <c:v>303.14999999999998</c:v>
                </c:pt>
                <c:pt idx="4">
                  <c:v>313.14999999999998</c:v>
                </c:pt>
                <c:pt idx="5">
                  <c:v>323.14999999999998</c:v>
                </c:pt>
                <c:pt idx="6">
                  <c:v>333</c:v>
                </c:pt>
              </c:numCache>
            </c:numRef>
          </c:xVal>
          <c:yVal>
            <c:numRef>
              <c:f>RawData_SampleNo129!$E$15:$E$21</c:f>
              <c:numCache>
                <c:formatCode>General</c:formatCode>
                <c:ptCount val="7"/>
                <c:pt idx="0">
                  <c:v>1.00204</c:v>
                </c:pt>
                <c:pt idx="1">
                  <c:v>1.00169</c:v>
                </c:pt>
                <c:pt idx="2">
                  <c:v>1.00017</c:v>
                </c:pt>
                <c:pt idx="3">
                  <c:v>0.99754999999999994</c:v>
                </c:pt>
                <c:pt idx="4">
                  <c:v>0.99404999999999999</c:v>
                </c:pt>
                <c:pt idx="5">
                  <c:v>0.98960000000000004</c:v>
                </c:pt>
                <c:pt idx="6">
                  <c:v>0.98399999999999999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1B39-4B3A-8A75-1858EA2D01BD}"/>
            </c:ext>
          </c:extLst>
        </c:ser>
        <c:ser>
          <c:idx val="1"/>
          <c:order val="1"/>
          <c:tx>
            <c:v>No129_GeoProp</c:v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RawData_SampleNo129!$K$15:$K$27</c:f>
              <c:numCache>
                <c:formatCode>General</c:formatCode>
                <c:ptCount val="13"/>
                <c:pt idx="0">
                  <c:v>273.2</c:v>
                </c:pt>
                <c:pt idx="1">
                  <c:v>278.19583333333298</c:v>
                </c:pt>
                <c:pt idx="2">
                  <c:v>283.19166666666598</c:v>
                </c:pt>
                <c:pt idx="3">
                  <c:v>288.1875</c:v>
                </c:pt>
                <c:pt idx="4">
                  <c:v>293.183333333333</c:v>
                </c:pt>
                <c:pt idx="5">
                  <c:v>298.17916666666599</c:v>
                </c:pt>
                <c:pt idx="6">
                  <c:v>303.17499999999899</c:v>
                </c:pt>
                <c:pt idx="7">
                  <c:v>308.17083333333301</c:v>
                </c:pt>
                <c:pt idx="8">
                  <c:v>313.166666666666</c:v>
                </c:pt>
                <c:pt idx="9">
                  <c:v>318.162499999999</c:v>
                </c:pt>
                <c:pt idx="10">
                  <c:v>323.15833333333302</c:v>
                </c:pt>
                <c:pt idx="11">
                  <c:v>328.15416666666601</c:v>
                </c:pt>
                <c:pt idx="12">
                  <c:v>333</c:v>
                </c:pt>
              </c:numCache>
            </c:numRef>
          </c:xVal>
          <c:yVal>
            <c:numRef>
              <c:f>RawData_SampleNo129!$L$15:$L$27</c:f>
              <c:numCache>
                <c:formatCode>General</c:formatCode>
                <c:ptCount val="13"/>
                <c:pt idx="0">
                  <c:v>1.0006468639117199</c:v>
                </c:pt>
                <c:pt idx="1">
                  <c:v>1.00074012971223</c:v>
                </c:pt>
                <c:pt idx="2">
                  <c:v>1.0004522667985001</c:v>
                </c:pt>
                <c:pt idx="3">
                  <c:v>0.99983378114868304</c:v>
                </c:pt>
                <c:pt idx="4">
                  <c:v>0.99892367654946501</c:v>
                </c:pt>
                <c:pt idx="5">
                  <c:v>0.99775277083635694</c:v>
                </c:pt>
                <c:pt idx="6">
                  <c:v>0.99634587543710496</c:v>
                </c:pt>
                <c:pt idx="7">
                  <c:v>0.99472327926351001</c:v>
                </c:pt>
                <c:pt idx="8">
                  <c:v>0.99290178998539702</c:v>
                </c:pt>
                <c:pt idx="9">
                  <c:v>0.99089548365967506</c:v>
                </c:pt>
                <c:pt idx="10">
                  <c:v>0.98871625617885295</c:v>
                </c:pt>
                <c:pt idx="11">
                  <c:v>0.98637423638974597</c:v>
                </c:pt>
                <c:pt idx="12">
                  <c:v>0.98387810038900003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1B39-4B3A-8A75-1858EA2D01B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144723456"/>
        <c:axId val="213349023"/>
      </c:scatterChart>
      <c:valAx>
        <c:axId val="114472345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3349023"/>
        <c:crosses val="autoZero"/>
        <c:crossBetween val="midCat"/>
      </c:valAx>
      <c:valAx>
        <c:axId val="21334902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4472345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smooth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RawData_SampleNo129!$G$15:$G$22</c:f>
              <c:numCache>
                <c:formatCode>General</c:formatCode>
                <c:ptCount val="8"/>
                <c:pt idx="0">
                  <c:v>273.2</c:v>
                </c:pt>
                <c:pt idx="1">
                  <c:v>278.14999999999998</c:v>
                </c:pt>
                <c:pt idx="2">
                  <c:v>283.14999999999998</c:v>
                </c:pt>
                <c:pt idx="3">
                  <c:v>293.14999999999998</c:v>
                </c:pt>
                <c:pt idx="4">
                  <c:v>303.14999999999998</c:v>
                </c:pt>
                <c:pt idx="5">
                  <c:v>313.14999999999998</c:v>
                </c:pt>
                <c:pt idx="6">
                  <c:v>323.14999999999998</c:v>
                </c:pt>
                <c:pt idx="7">
                  <c:v>333</c:v>
                </c:pt>
              </c:numCache>
            </c:numRef>
          </c:xVal>
          <c:yVal>
            <c:numRef>
              <c:f>RawData_SampleNo129!$H$15:$H$22</c:f>
              <c:numCache>
                <c:formatCode>General</c:formatCode>
                <c:ptCount val="8"/>
                <c:pt idx="0">
                  <c:v>-106.65600000000001</c:v>
                </c:pt>
                <c:pt idx="1">
                  <c:v>-85.225999999999999</c:v>
                </c:pt>
                <c:pt idx="2">
                  <c:v>-63.729000000000006</c:v>
                </c:pt>
                <c:pt idx="3">
                  <c:v>-21.164000000000001</c:v>
                </c:pt>
                <c:pt idx="4">
                  <c:v>21.163999999999987</c:v>
                </c:pt>
                <c:pt idx="5">
                  <c:v>63.373999999999995</c:v>
                </c:pt>
                <c:pt idx="6">
                  <c:v>105.59399999999999</c:v>
                </c:pt>
                <c:pt idx="7">
                  <c:v>147.34399999999999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8BB6-4280-9BC7-D66766ED6F34}"/>
            </c:ext>
          </c:extLst>
        </c:ser>
        <c:ser>
          <c:idx val="1"/>
          <c:order val="1"/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RawData_SampleNo129!$K$15:$K$27</c:f>
              <c:numCache>
                <c:formatCode>General</c:formatCode>
                <c:ptCount val="13"/>
                <c:pt idx="0">
                  <c:v>273.2</c:v>
                </c:pt>
                <c:pt idx="1">
                  <c:v>278.19583333333298</c:v>
                </c:pt>
                <c:pt idx="2">
                  <c:v>283.19166666666598</c:v>
                </c:pt>
                <c:pt idx="3">
                  <c:v>288.1875</c:v>
                </c:pt>
                <c:pt idx="4">
                  <c:v>293.183333333333</c:v>
                </c:pt>
                <c:pt idx="5">
                  <c:v>298.17916666666599</c:v>
                </c:pt>
                <c:pt idx="6">
                  <c:v>303.17499999999899</c:v>
                </c:pt>
                <c:pt idx="7">
                  <c:v>308.17083333333301</c:v>
                </c:pt>
                <c:pt idx="8">
                  <c:v>313.166666666666</c:v>
                </c:pt>
                <c:pt idx="9">
                  <c:v>318.162499999999</c:v>
                </c:pt>
                <c:pt idx="10">
                  <c:v>323.15833333333302</c:v>
                </c:pt>
                <c:pt idx="11">
                  <c:v>328.15416666666601</c:v>
                </c:pt>
                <c:pt idx="12">
                  <c:v>333</c:v>
                </c:pt>
              </c:numCache>
            </c:numRef>
          </c:xVal>
          <c:yVal>
            <c:numRef>
              <c:f>RawData_SampleNo129!$M$15:$M$27</c:f>
              <c:numCache>
                <c:formatCode>General</c:formatCode>
                <c:ptCount val="13"/>
                <c:pt idx="0">
                  <c:v>-104.53500875212799</c:v>
                </c:pt>
                <c:pt idx="1">
                  <c:v>-83.546595614045401</c:v>
                </c:pt>
                <c:pt idx="2">
                  <c:v>-62.614468892335694</c:v>
                </c:pt>
                <c:pt idx="3">
                  <c:v>-41.720624764067594</c:v>
                </c:pt>
                <c:pt idx="4">
                  <c:v>-20.852239229917586</c:v>
                </c:pt>
                <c:pt idx="5">
                  <c:v>0</c:v>
                </c:pt>
                <c:pt idx="6">
                  <c:v>20.842949263684005</c:v>
                </c:pt>
                <c:pt idx="7">
                  <c:v>41.681724924926016</c:v>
                </c:pt>
                <c:pt idx="8">
                  <c:v>62.520213970138997</c:v>
                </c:pt>
                <c:pt idx="9">
                  <c:v>83.361449661400002</c:v>
                </c:pt>
                <c:pt idx="10">
                  <c:v>104.20789221384501</c:v>
                </c:pt>
                <c:pt idx="11">
                  <c:v>125.06163934561502</c:v>
                </c:pt>
                <c:pt idx="12">
                  <c:v>145.924583577785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8BB6-4280-9BC7-D66766ED6F3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144723456"/>
        <c:axId val="213349023"/>
      </c:scatterChart>
      <c:valAx>
        <c:axId val="114472345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3349023"/>
        <c:crosses val="autoZero"/>
        <c:crossBetween val="midCat"/>
      </c:valAx>
      <c:valAx>
        <c:axId val="21334902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4472345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smoothMarker"/>
        <c:varyColors val="0"/>
        <c:ser>
          <c:idx val="0"/>
          <c:order val="0"/>
          <c:tx>
            <c:v>No68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RawData_SampleNo68!$D$15:$D$21</c:f>
              <c:numCache>
                <c:formatCode>General</c:formatCode>
                <c:ptCount val="7"/>
                <c:pt idx="0">
                  <c:v>277.14999999999998</c:v>
                </c:pt>
                <c:pt idx="1">
                  <c:v>283.14999999999998</c:v>
                </c:pt>
                <c:pt idx="2">
                  <c:v>293.14999999999998</c:v>
                </c:pt>
                <c:pt idx="3">
                  <c:v>303.14999999999998</c:v>
                </c:pt>
                <c:pt idx="4">
                  <c:v>313.14999999999998</c:v>
                </c:pt>
                <c:pt idx="5">
                  <c:v>323.14999999999998</c:v>
                </c:pt>
                <c:pt idx="6">
                  <c:v>333</c:v>
                </c:pt>
              </c:numCache>
            </c:numRef>
          </c:xVal>
          <c:yVal>
            <c:numRef>
              <c:f>RawData_SampleNo68!$E$15:$E$21</c:f>
              <c:numCache>
                <c:formatCode>General</c:formatCode>
                <c:ptCount val="7"/>
                <c:pt idx="0">
                  <c:v>1.00078</c:v>
                </c:pt>
                <c:pt idx="1">
                  <c:v>1.0005500000000001</c:v>
                </c:pt>
                <c:pt idx="2">
                  <c:v>0.99900999999999995</c:v>
                </c:pt>
                <c:pt idx="3">
                  <c:v>0.99639999999999995</c:v>
                </c:pt>
                <c:pt idx="4">
                  <c:v>0.99291999999999991</c:v>
                </c:pt>
                <c:pt idx="5">
                  <c:v>0.98870000000000002</c:v>
                </c:pt>
                <c:pt idx="6">
                  <c:v>0.98299999999999998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7028-4A2C-BFD8-2839BB0C600F}"/>
            </c:ext>
          </c:extLst>
        </c:ser>
        <c:ser>
          <c:idx val="1"/>
          <c:order val="1"/>
          <c:tx>
            <c:v>No68_GeoProp</c:v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RawData_SampleNo68!$K$15:$K$27</c:f>
              <c:numCache>
                <c:formatCode>General</c:formatCode>
                <c:ptCount val="13"/>
                <c:pt idx="0">
                  <c:v>273.2</c:v>
                </c:pt>
                <c:pt idx="1">
                  <c:v>278.19583333333298</c:v>
                </c:pt>
                <c:pt idx="2">
                  <c:v>283.19166666666598</c:v>
                </c:pt>
                <c:pt idx="3">
                  <c:v>288.1875</c:v>
                </c:pt>
                <c:pt idx="4">
                  <c:v>293.183333333333</c:v>
                </c:pt>
                <c:pt idx="5">
                  <c:v>298.17916666666599</c:v>
                </c:pt>
                <c:pt idx="6">
                  <c:v>303.17499999999899</c:v>
                </c:pt>
                <c:pt idx="7">
                  <c:v>308.17083333333301</c:v>
                </c:pt>
                <c:pt idx="8">
                  <c:v>313.166666666666</c:v>
                </c:pt>
                <c:pt idx="9">
                  <c:v>318.162499999999</c:v>
                </c:pt>
                <c:pt idx="10">
                  <c:v>323.15833333333302</c:v>
                </c:pt>
                <c:pt idx="11">
                  <c:v>328.15416666666601</c:v>
                </c:pt>
                <c:pt idx="12">
                  <c:v>333</c:v>
                </c:pt>
              </c:numCache>
            </c:numRef>
          </c:xVal>
          <c:yVal>
            <c:numRef>
              <c:f>RawData_SampleNo68!$L$15:$L$27</c:f>
              <c:numCache>
                <c:formatCode>General</c:formatCode>
                <c:ptCount val="13"/>
                <c:pt idx="0">
                  <c:v>1.0006205730440301</c:v>
                </c:pt>
                <c:pt idx="1">
                  <c:v>1.0007166978839399</c:v>
                </c:pt>
                <c:pt idx="2">
                  <c:v>1.00043123130762</c:v>
                </c:pt>
                <c:pt idx="3">
                  <c:v>0.99981479362017001</c:v>
                </c:pt>
                <c:pt idx="4">
                  <c:v>0.99890646877949596</c:v>
                </c:pt>
                <c:pt idx="5">
                  <c:v>0.99773713257702601</c:v>
                </c:pt>
                <c:pt idx="6">
                  <c:v>0.99633163944539394</c:v>
                </c:pt>
                <c:pt idx="7">
                  <c:v>0.99471031094270401</c:v>
                </c:pt>
                <c:pt idx="8">
                  <c:v>0.99288998002750894</c:v>
                </c:pt>
                <c:pt idx="9">
                  <c:v>0.99088474270624205</c:v>
                </c:pt>
                <c:pt idx="10">
                  <c:v>0.988706510873959</c:v>
                </c:pt>
                <c:pt idx="11">
                  <c:v>0.98636542641517</c:v>
                </c:pt>
                <c:pt idx="12">
                  <c:v>0.98387017620647998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7028-4A2C-BFD8-2839BB0C600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144723456"/>
        <c:axId val="213349023"/>
      </c:scatterChart>
      <c:valAx>
        <c:axId val="114472345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3349023"/>
        <c:crosses val="autoZero"/>
        <c:crossBetween val="midCat"/>
      </c:valAx>
      <c:valAx>
        <c:axId val="21334902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4472345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smooth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RawData_SampleNo68!$G$15:$G$22</c:f>
              <c:numCache>
                <c:formatCode>General</c:formatCode>
                <c:ptCount val="8"/>
                <c:pt idx="0">
                  <c:v>273.2</c:v>
                </c:pt>
                <c:pt idx="1">
                  <c:v>278.14999999999998</c:v>
                </c:pt>
                <c:pt idx="2">
                  <c:v>283.14999999999998</c:v>
                </c:pt>
                <c:pt idx="3">
                  <c:v>293.14999999999998</c:v>
                </c:pt>
                <c:pt idx="4">
                  <c:v>303.14999999999998</c:v>
                </c:pt>
                <c:pt idx="5">
                  <c:v>313.14999999999998</c:v>
                </c:pt>
                <c:pt idx="6">
                  <c:v>323.14999999999998</c:v>
                </c:pt>
                <c:pt idx="7">
                  <c:v>333</c:v>
                </c:pt>
              </c:numCache>
            </c:numRef>
          </c:xVal>
          <c:yVal>
            <c:numRef>
              <c:f>RawData_SampleNo68!$H$15:$H$22</c:f>
              <c:numCache>
                <c:formatCode>General</c:formatCode>
                <c:ptCount val="8"/>
                <c:pt idx="0">
                  <c:v>-105.0635</c:v>
                </c:pt>
                <c:pt idx="1">
                  <c:v>-83.8125</c:v>
                </c:pt>
                <c:pt idx="2">
                  <c:v>-62.702500000000008</c:v>
                </c:pt>
                <c:pt idx="3">
                  <c:v>-20.8065</c:v>
                </c:pt>
                <c:pt idx="4">
                  <c:v>20.8065</c:v>
                </c:pt>
                <c:pt idx="5">
                  <c:v>62.336500000000001</c:v>
                </c:pt>
                <c:pt idx="6">
                  <c:v>103.95650000000001</c:v>
                </c:pt>
                <c:pt idx="7">
                  <c:v>144.9365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A283-4993-A169-4C311C9CB8C5}"/>
            </c:ext>
          </c:extLst>
        </c:ser>
        <c:ser>
          <c:idx val="1"/>
          <c:order val="1"/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RawData_SampleNo68!$K$15:$K$27</c:f>
              <c:numCache>
                <c:formatCode>General</c:formatCode>
                <c:ptCount val="13"/>
                <c:pt idx="0">
                  <c:v>273.2</c:v>
                </c:pt>
                <c:pt idx="1">
                  <c:v>278.19583333333298</c:v>
                </c:pt>
                <c:pt idx="2">
                  <c:v>283.19166666666598</c:v>
                </c:pt>
                <c:pt idx="3">
                  <c:v>288.1875</c:v>
                </c:pt>
                <c:pt idx="4">
                  <c:v>293.183333333333</c:v>
                </c:pt>
                <c:pt idx="5">
                  <c:v>298.17916666666599</c:v>
                </c:pt>
                <c:pt idx="6">
                  <c:v>303.17499999999899</c:v>
                </c:pt>
                <c:pt idx="7">
                  <c:v>308.17083333333301</c:v>
                </c:pt>
                <c:pt idx="8">
                  <c:v>313.166666666666</c:v>
                </c:pt>
                <c:pt idx="9">
                  <c:v>318.162499999999</c:v>
                </c:pt>
                <c:pt idx="10">
                  <c:v>323.15833333333302</c:v>
                </c:pt>
                <c:pt idx="11">
                  <c:v>328.15416666666601</c:v>
                </c:pt>
                <c:pt idx="12">
                  <c:v>333</c:v>
                </c:pt>
              </c:numCache>
            </c:numRef>
          </c:xVal>
          <c:yVal>
            <c:numRef>
              <c:f>RawData_SampleNo68!$M$15:$M$27</c:f>
              <c:numCache>
                <c:formatCode>General</c:formatCode>
                <c:ptCount val="13"/>
                <c:pt idx="0">
                  <c:v>-104.51883167384</c:v>
                </c:pt>
                <c:pt idx="1">
                  <c:v>-83.533757303999806</c:v>
                </c:pt>
                <c:pt idx="2">
                  <c:v>-62.604899024337399</c:v>
                </c:pt>
                <c:pt idx="3">
                  <c:v>-41.714274766699695</c:v>
                </c:pt>
                <c:pt idx="4">
                  <c:v>-20.849075579611892</c:v>
                </c:pt>
                <c:pt idx="5">
                  <c:v>0</c:v>
                </c:pt>
                <c:pt idx="6">
                  <c:v>20.839800265093999</c:v>
                </c:pt>
                <c:pt idx="7">
                  <c:v>41.675435435143015</c:v>
                </c:pt>
                <c:pt idx="8">
                  <c:v>62.510787687139015</c:v>
                </c:pt>
                <c:pt idx="9">
                  <c:v>83.348886429896993</c:v>
                </c:pt>
                <c:pt idx="10">
                  <c:v>104.19218871868802</c:v>
                </c:pt>
                <c:pt idx="11">
                  <c:v>125.04278961722</c:v>
                </c:pt>
                <c:pt idx="12">
                  <c:v>145.90257935954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A283-4993-A169-4C311C9CB8C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144723456"/>
        <c:axId val="213349023"/>
      </c:scatterChart>
      <c:valAx>
        <c:axId val="114472345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3349023"/>
        <c:crosses val="autoZero"/>
        <c:crossBetween val="midCat"/>
      </c:valAx>
      <c:valAx>
        <c:axId val="21334902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4472345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smoothMarker"/>
        <c:varyColors val="0"/>
        <c:ser>
          <c:idx val="0"/>
          <c:order val="0"/>
          <c:tx>
            <c:v>No27T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RawData_SampleNo27T!$D$15:$D$21</c:f>
              <c:numCache>
                <c:formatCode>General</c:formatCode>
                <c:ptCount val="7"/>
                <c:pt idx="0">
                  <c:v>277.14999999999998</c:v>
                </c:pt>
                <c:pt idx="1">
                  <c:v>283.14999999999998</c:v>
                </c:pt>
                <c:pt idx="2">
                  <c:v>293.14999999999998</c:v>
                </c:pt>
                <c:pt idx="3">
                  <c:v>303.14999999999998</c:v>
                </c:pt>
                <c:pt idx="4">
                  <c:v>313.14999999999998</c:v>
                </c:pt>
                <c:pt idx="5">
                  <c:v>323.14999999999998</c:v>
                </c:pt>
                <c:pt idx="6">
                  <c:v>333</c:v>
                </c:pt>
              </c:numCache>
            </c:numRef>
          </c:xVal>
          <c:yVal>
            <c:numRef>
              <c:f>RawData_SampleNo27T!$E$15:$E$21</c:f>
              <c:numCache>
                <c:formatCode>General</c:formatCode>
                <c:ptCount val="7"/>
                <c:pt idx="0">
                  <c:v>1.0164</c:v>
                </c:pt>
                <c:pt idx="1">
                  <c:v>1.0158700000000001</c:v>
                </c:pt>
                <c:pt idx="2">
                  <c:v>1.01373</c:v>
                </c:pt>
                <c:pt idx="3">
                  <c:v>1.01078</c:v>
                </c:pt>
                <c:pt idx="4">
                  <c:v>1.0070299999999999</c:v>
                </c:pt>
                <c:pt idx="5">
                  <c:v>1.00281</c:v>
                </c:pt>
                <c:pt idx="6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3D47-4D3C-AD02-0610DA3CEB74}"/>
            </c:ext>
          </c:extLst>
        </c:ser>
        <c:ser>
          <c:idx val="1"/>
          <c:order val="1"/>
          <c:tx>
            <c:v>No27T_GeoProp</c:v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RawData_SampleNo27T!$K$15:$K$27</c:f>
              <c:numCache>
                <c:formatCode>General</c:formatCode>
                <c:ptCount val="13"/>
                <c:pt idx="0">
                  <c:v>273.2</c:v>
                </c:pt>
                <c:pt idx="1">
                  <c:v>278.19583333333298</c:v>
                </c:pt>
                <c:pt idx="2">
                  <c:v>283.19166666666598</c:v>
                </c:pt>
                <c:pt idx="3">
                  <c:v>288.1875</c:v>
                </c:pt>
                <c:pt idx="4">
                  <c:v>293.183333333333</c:v>
                </c:pt>
                <c:pt idx="5">
                  <c:v>298.17916666666599</c:v>
                </c:pt>
                <c:pt idx="6">
                  <c:v>303.17499999999899</c:v>
                </c:pt>
                <c:pt idx="7">
                  <c:v>308.17083333333301</c:v>
                </c:pt>
                <c:pt idx="8">
                  <c:v>313.166666666666</c:v>
                </c:pt>
                <c:pt idx="9">
                  <c:v>318.162499999999</c:v>
                </c:pt>
                <c:pt idx="10">
                  <c:v>323.15833333333302</c:v>
                </c:pt>
                <c:pt idx="11">
                  <c:v>328.15416666666601</c:v>
                </c:pt>
                <c:pt idx="12">
                  <c:v>333</c:v>
                </c:pt>
              </c:numCache>
            </c:numRef>
          </c:xVal>
          <c:yVal>
            <c:numRef>
              <c:f>RawData_SampleNo27T!$L$15:$L$27</c:f>
              <c:numCache>
                <c:formatCode>General</c:formatCode>
                <c:ptCount val="13"/>
                <c:pt idx="0">
                  <c:v>1.0143580860644601</c:v>
                </c:pt>
                <c:pt idx="1">
                  <c:v>1.0141714375898701</c:v>
                </c:pt>
                <c:pt idx="2">
                  <c:v>1.0136571775521102</c:v>
                </c:pt>
                <c:pt idx="3">
                  <c:v>1.0128526993140201</c:v>
                </c:pt>
                <c:pt idx="4">
                  <c:v>1.0117879607698199</c:v>
                </c:pt>
                <c:pt idx="5">
                  <c:v>1.01048734340021</c:v>
                </c:pt>
                <c:pt idx="6">
                  <c:v>1.00897096122962</c:v>
                </c:pt>
                <c:pt idx="7">
                  <c:v>1.00725560209117</c:v>
                </c:pt>
                <c:pt idx="8">
                  <c:v>1.00535541846804</c:v>
                </c:pt>
                <c:pt idx="9">
                  <c:v>1.0032824438674099</c:v>
                </c:pt>
                <c:pt idx="10">
                  <c:v>1.0010469849102599</c:v>
                </c:pt>
                <c:pt idx="11">
                  <c:v>0.99865792307576495</c:v>
                </c:pt>
                <c:pt idx="12">
                  <c:v>0.99612294958567993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3D47-4D3C-AD02-0610DA3CEB7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144723456"/>
        <c:axId val="213349023"/>
      </c:scatterChart>
      <c:valAx>
        <c:axId val="114472345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3349023"/>
        <c:crosses val="autoZero"/>
        <c:crossBetween val="midCat"/>
      </c:valAx>
      <c:valAx>
        <c:axId val="21334902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4472345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smooth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RawData_SampleNo27T!$G$15:$G$22</c:f>
              <c:numCache>
                <c:formatCode>General</c:formatCode>
                <c:ptCount val="8"/>
                <c:pt idx="0">
                  <c:v>273.2</c:v>
                </c:pt>
                <c:pt idx="1">
                  <c:v>278.14999999999998</c:v>
                </c:pt>
                <c:pt idx="2">
                  <c:v>283.14999999999998</c:v>
                </c:pt>
                <c:pt idx="3">
                  <c:v>293.14999999999998</c:v>
                </c:pt>
                <c:pt idx="4">
                  <c:v>303.14999999999998</c:v>
                </c:pt>
                <c:pt idx="5">
                  <c:v>313.14999999999998</c:v>
                </c:pt>
                <c:pt idx="6">
                  <c:v>323.14999999999998</c:v>
                </c:pt>
                <c:pt idx="7">
                  <c:v>333</c:v>
                </c:pt>
              </c:numCache>
            </c:numRef>
          </c:xVal>
          <c:yVal>
            <c:numRef>
              <c:f>RawData_SampleNo27T!$H$15:$H$22</c:f>
              <c:numCache>
                <c:formatCode>General</c:formatCode>
                <c:ptCount val="8"/>
                <c:pt idx="0">
                  <c:v>-105.94399999999999</c:v>
                </c:pt>
                <c:pt idx="1">
                  <c:v>-84.579999999999984</c:v>
                </c:pt>
                <c:pt idx="2">
                  <c:v>-63.246999999999986</c:v>
                </c:pt>
                <c:pt idx="3">
                  <c:v>-21.015999999999991</c:v>
                </c:pt>
                <c:pt idx="4">
                  <c:v>21.016000000000005</c:v>
                </c:pt>
                <c:pt idx="5">
                  <c:v>62.886000000000024</c:v>
                </c:pt>
                <c:pt idx="6">
                  <c:v>104.52600000000001</c:v>
                </c:pt>
                <c:pt idx="7">
                  <c:v>146.756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FEB9-4B53-9E4A-354C3D200E65}"/>
            </c:ext>
          </c:extLst>
        </c:ser>
        <c:ser>
          <c:idx val="1"/>
          <c:order val="1"/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RawData_SampleNo27T!$K$15:$K$27</c:f>
              <c:numCache>
                <c:formatCode>General</c:formatCode>
                <c:ptCount val="13"/>
                <c:pt idx="0">
                  <c:v>273.2</c:v>
                </c:pt>
                <c:pt idx="1">
                  <c:v>278.19583333333298</c:v>
                </c:pt>
                <c:pt idx="2">
                  <c:v>283.19166666666598</c:v>
                </c:pt>
                <c:pt idx="3">
                  <c:v>288.1875</c:v>
                </c:pt>
                <c:pt idx="4">
                  <c:v>293.183333333333</c:v>
                </c:pt>
                <c:pt idx="5">
                  <c:v>298.17916666666599</c:v>
                </c:pt>
                <c:pt idx="6">
                  <c:v>303.17499999999899</c:v>
                </c:pt>
                <c:pt idx="7">
                  <c:v>308.17083333333301</c:v>
                </c:pt>
                <c:pt idx="8">
                  <c:v>313.166666666666</c:v>
                </c:pt>
                <c:pt idx="9">
                  <c:v>318.162499999999</c:v>
                </c:pt>
                <c:pt idx="10">
                  <c:v>323.15833333333302</c:v>
                </c:pt>
                <c:pt idx="11">
                  <c:v>328.15416666666601</c:v>
                </c:pt>
                <c:pt idx="12">
                  <c:v>333</c:v>
                </c:pt>
              </c:numCache>
            </c:numRef>
          </c:xVal>
          <c:yVal>
            <c:numRef>
              <c:f>RawData_SampleNo27T!$M$15:$M$27</c:f>
              <c:numCache>
                <c:formatCode>General</c:formatCode>
                <c:ptCount val="13"/>
                <c:pt idx="0">
                  <c:v>-102.39525846852599</c:v>
                </c:pt>
                <c:pt idx="1">
                  <c:v>-81.887596169564489</c:v>
                </c:pt>
                <c:pt idx="2">
                  <c:v>-61.401857804530295</c:v>
                </c:pt>
                <c:pt idx="3">
                  <c:v>-40.929322011262393</c:v>
                </c:pt>
                <c:pt idx="4">
                  <c:v>-20.46360146092799</c:v>
                </c:pt>
                <c:pt idx="5">
                  <c:v>0</c:v>
                </c:pt>
                <c:pt idx="6">
                  <c:v>20.464934364593006</c:v>
                </c:pt>
                <c:pt idx="7">
                  <c:v>40.933746492151997</c:v>
                </c:pt>
                <c:pt idx="8">
                  <c:v>61.408339140333013</c:v>
                </c:pt>
                <c:pt idx="9">
                  <c:v>81.890183946541995</c:v>
                </c:pt>
                <c:pt idx="10">
                  <c:v>102.38048840272602</c:v>
                </c:pt>
                <c:pt idx="11">
                  <c:v>122.880325913314</c:v>
                </c:pt>
                <c:pt idx="12">
                  <c:v>143.39073489022201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FEB9-4B53-9E4A-354C3D200E6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144723456"/>
        <c:axId val="213349023"/>
      </c:scatterChart>
      <c:valAx>
        <c:axId val="114472345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3349023"/>
        <c:crosses val="autoZero"/>
        <c:crossBetween val="midCat"/>
      </c:valAx>
      <c:valAx>
        <c:axId val="21334902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4472345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smoothMarker"/>
        <c:varyColors val="0"/>
        <c:ser>
          <c:idx val="0"/>
          <c:order val="1"/>
          <c:tx>
            <c:v>Water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RawData_CoolingCurves!$D$22:$D$72</c:f>
              <c:numCache>
                <c:formatCode>General</c:formatCode>
                <c:ptCount val="51"/>
                <c:pt idx="0">
                  <c:v>1135.9255221851699</c:v>
                </c:pt>
                <c:pt idx="1">
                  <c:v>1112.743368671187</c:v>
                </c:pt>
                <c:pt idx="2">
                  <c:v>1089.5612151572038</c:v>
                </c:pt>
                <c:pt idx="3">
                  <c:v>1066.3790616432207</c:v>
                </c:pt>
                <c:pt idx="4">
                  <c:v>1043.1969081292377</c:v>
                </c:pt>
                <c:pt idx="5">
                  <c:v>1020.0147546152549</c:v>
                </c:pt>
                <c:pt idx="6">
                  <c:v>996.83260110127196</c:v>
                </c:pt>
                <c:pt idx="7">
                  <c:v>973.65044758728891</c:v>
                </c:pt>
                <c:pt idx="8">
                  <c:v>950.46829407330597</c:v>
                </c:pt>
                <c:pt idx="9">
                  <c:v>927.28614055932292</c:v>
                </c:pt>
                <c:pt idx="10">
                  <c:v>904.10398704533998</c:v>
                </c:pt>
                <c:pt idx="11">
                  <c:v>880.92183353135692</c:v>
                </c:pt>
                <c:pt idx="12">
                  <c:v>857.73968001737398</c:v>
                </c:pt>
                <c:pt idx="13">
                  <c:v>834.55752650339093</c:v>
                </c:pt>
                <c:pt idx="14">
                  <c:v>811.37537298940788</c:v>
                </c:pt>
                <c:pt idx="15">
                  <c:v>788.19321947542392</c:v>
                </c:pt>
                <c:pt idx="16">
                  <c:v>765.01106596144086</c:v>
                </c:pt>
                <c:pt idx="17">
                  <c:v>741.82891244745792</c:v>
                </c:pt>
                <c:pt idx="18">
                  <c:v>718.64675893347498</c:v>
                </c:pt>
                <c:pt idx="19">
                  <c:v>695.46460541949193</c:v>
                </c:pt>
                <c:pt idx="20">
                  <c:v>672.28245190550888</c:v>
                </c:pt>
                <c:pt idx="21">
                  <c:v>649.10029839152594</c:v>
                </c:pt>
                <c:pt idx="22">
                  <c:v>625.918144877543</c:v>
                </c:pt>
                <c:pt idx="23">
                  <c:v>602.73599136355995</c:v>
                </c:pt>
                <c:pt idx="24">
                  <c:v>579.55383784957689</c:v>
                </c:pt>
                <c:pt idx="25">
                  <c:v>556.37168433559395</c:v>
                </c:pt>
                <c:pt idx="26">
                  <c:v>533.1895308216109</c:v>
                </c:pt>
                <c:pt idx="27">
                  <c:v>510.00737730762796</c:v>
                </c:pt>
                <c:pt idx="28">
                  <c:v>486.82522379364491</c:v>
                </c:pt>
                <c:pt idx="29">
                  <c:v>463.64307027966095</c:v>
                </c:pt>
                <c:pt idx="30">
                  <c:v>440.46091676567789</c:v>
                </c:pt>
                <c:pt idx="31">
                  <c:v>417.27876325169495</c:v>
                </c:pt>
                <c:pt idx="32">
                  <c:v>394.0966097377119</c:v>
                </c:pt>
                <c:pt idx="33">
                  <c:v>387.94714563330797</c:v>
                </c:pt>
                <c:pt idx="34">
                  <c:v>370.91445622372896</c:v>
                </c:pt>
                <c:pt idx="35">
                  <c:v>347.73230270974591</c:v>
                </c:pt>
                <c:pt idx="36">
                  <c:v>324.55014919576297</c:v>
                </c:pt>
                <c:pt idx="37">
                  <c:v>301.36799568177992</c:v>
                </c:pt>
                <c:pt idx="38">
                  <c:v>278.18584216779698</c:v>
                </c:pt>
                <c:pt idx="39">
                  <c:v>255.00368865381392</c:v>
                </c:pt>
                <c:pt idx="40">
                  <c:v>231.82153513983098</c:v>
                </c:pt>
                <c:pt idx="41">
                  <c:v>208.63938162584793</c:v>
                </c:pt>
                <c:pt idx="42">
                  <c:v>185.45722811186499</c:v>
                </c:pt>
                <c:pt idx="43">
                  <c:v>162.27507459788092</c:v>
                </c:pt>
                <c:pt idx="44">
                  <c:v>139.09292108389798</c:v>
                </c:pt>
                <c:pt idx="45">
                  <c:v>115.91076756991993</c:v>
                </c:pt>
                <c:pt idx="46">
                  <c:v>92.728614055939943</c:v>
                </c:pt>
                <c:pt idx="47">
                  <c:v>69.546460541949955</c:v>
                </c:pt>
                <c:pt idx="48">
                  <c:v>46.364307027969971</c:v>
                </c:pt>
                <c:pt idx="49">
                  <c:v>23.182153513989988</c:v>
                </c:pt>
                <c:pt idx="50">
                  <c:v>0</c:v>
                </c:pt>
              </c:numCache>
            </c:numRef>
          </c:xVal>
          <c:yVal>
            <c:numRef>
              <c:f>RawData_CoolingCurves!$E$22:$E$72</c:f>
              <c:numCache>
                <c:formatCode>General</c:formatCode>
                <c:ptCount val="51"/>
                <c:pt idx="0">
                  <c:v>297.67779990376903</c:v>
                </c:pt>
                <c:pt idx="1">
                  <c:v>303.22844177292001</c:v>
                </c:pt>
                <c:pt idx="2">
                  <c:v>308.78021611536701</c:v>
                </c:pt>
                <c:pt idx="3">
                  <c:v>314.33187915967301</c:v>
                </c:pt>
                <c:pt idx="4">
                  <c:v>319.88248406128503</c:v>
                </c:pt>
                <c:pt idx="5">
                  <c:v>325.431274147561</c:v>
                </c:pt>
                <c:pt idx="6">
                  <c:v>330.977605000675</c:v>
                </c:pt>
                <c:pt idx="7">
                  <c:v>336.520888322264</c:v>
                </c:pt>
                <c:pt idx="8">
                  <c:v>342.06055232365202</c:v>
                </c:pt>
                <c:pt idx="9">
                  <c:v>347.59601457876602</c:v>
                </c:pt>
                <c:pt idx="10">
                  <c:v>353.126664158111</c:v>
                </c:pt>
                <c:pt idx="11">
                  <c:v>358.65185055418402</c:v>
                </c:pt>
                <c:pt idx="12">
                  <c:v>364.170877464201</c:v>
                </c:pt>
                <c:pt idx="13">
                  <c:v>369.68299994312503</c:v>
                </c:pt>
                <c:pt idx="14">
                  <c:v>375.18742379752899</c:v>
                </c:pt>
                <c:pt idx="15">
                  <c:v>380.683306374322</c:v>
                </c:pt>
                <c:pt idx="16">
                  <c:v>386.16975812017699</c:v>
                </c:pt>
                <c:pt idx="17">
                  <c:v>391.64584445929597</c:v>
                </c:pt>
                <c:pt idx="18">
                  <c:v>397.11058766851801</c:v>
                </c:pt>
                <c:pt idx="19">
                  <c:v>402.56296852776399</c:v>
                </c:pt>
                <c:pt idx="20">
                  <c:v>408.001927597151</c:v>
                </c:pt>
                <c:pt idx="21">
                  <c:v>413.42636602549601</c:v>
                </c:pt>
                <c:pt idx="22">
                  <c:v>418.835145832379</c:v>
                </c:pt>
                <c:pt idx="23">
                  <c:v>424.22708963143202</c:v>
                </c:pt>
                <c:pt idx="24">
                  <c:v>429.60097977830202</c:v>
                </c:pt>
                <c:pt idx="25">
                  <c:v>434.95555693541098</c:v>
                </c:pt>
                <c:pt idx="26">
                  <c:v>440.28951804846503</c:v>
                </c:pt>
                <c:pt idx="27">
                  <c:v>445.60151372793501</c:v>
                </c:pt>
                <c:pt idx="28">
                  <c:v>450.89014502354502</c:v>
                </c:pt>
                <c:pt idx="29">
                  <c:v>456.15395957120597</c:v>
                </c:pt>
                <c:pt idx="30">
                  <c:v>461.39144708074099</c:v>
                </c:pt>
                <c:pt idx="31">
                  <c:v>466.601034118759</c:v>
                </c:pt>
                <c:pt idx="32">
                  <c:v>471.78107812439202</c:v>
                </c:pt>
                <c:pt idx="33">
                  <c:v>473.15000000001498</c:v>
                </c:pt>
                <c:pt idx="34">
                  <c:v>473.15000000001498</c:v>
                </c:pt>
                <c:pt idx="35">
                  <c:v>473.15000000001498</c:v>
                </c:pt>
                <c:pt idx="36">
                  <c:v>473.15000000001498</c:v>
                </c:pt>
                <c:pt idx="37">
                  <c:v>473.15000000001498</c:v>
                </c:pt>
                <c:pt idx="38">
                  <c:v>473.15000000001498</c:v>
                </c:pt>
                <c:pt idx="39">
                  <c:v>473.15000000001498</c:v>
                </c:pt>
                <c:pt idx="40">
                  <c:v>473.15000000001498</c:v>
                </c:pt>
                <c:pt idx="41">
                  <c:v>473.15000000001498</c:v>
                </c:pt>
                <c:pt idx="42">
                  <c:v>473.15000000001498</c:v>
                </c:pt>
                <c:pt idx="43">
                  <c:v>473.15000000001498</c:v>
                </c:pt>
                <c:pt idx="44">
                  <c:v>473.15000000001498</c:v>
                </c:pt>
                <c:pt idx="45">
                  <c:v>473.15000000001498</c:v>
                </c:pt>
                <c:pt idx="46">
                  <c:v>473.15000000001498</c:v>
                </c:pt>
                <c:pt idx="47">
                  <c:v>473.15000000001498</c:v>
                </c:pt>
                <c:pt idx="48">
                  <c:v>473.15000000001498</c:v>
                </c:pt>
                <c:pt idx="49">
                  <c:v>473.15000000001498</c:v>
                </c:pt>
                <c:pt idx="50">
                  <c:v>473.15000000000998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E397-42CA-91CE-BDDB9F1651C1}"/>
            </c:ext>
          </c:extLst>
        </c:ser>
        <c:ser>
          <c:idx val="6"/>
          <c:order val="2"/>
          <c:tx>
            <c:strRef>
              <c:f>RawData_CoolingCurves!$P$19</c:f>
              <c:strCache>
                <c:ptCount val="1"/>
                <c:pt idx="0">
                  <c:v>Brine</c:v>
                </c:pt>
              </c:strCache>
            </c:strRef>
          </c:tx>
          <c:spPr>
            <a:ln w="19050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RawData_CoolingCurves!$O$22:$O$81</c:f>
              <c:numCache>
                <c:formatCode>General</c:formatCode>
                <c:ptCount val="60"/>
                <c:pt idx="0">
                  <c:v>1134.7572710172597</c:v>
                </c:pt>
                <c:pt idx="1">
                  <c:v>1099.3179498052655</c:v>
                </c:pt>
                <c:pt idx="2">
                  <c:v>1063.7939272275673</c:v>
                </c:pt>
                <c:pt idx="3">
                  <c:v>1028.1989336653419</c:v>
                </c:pt>
                <c:pt idx="4">
                  <c:v>992.54100416925996</c:v>
                </c:pt>
                <c:pt idx="5">
                  <c:v>956.82352864379595</c:v>
                </c:pt>
                <c:pt idx="6">
                  <c:v>921.04584794146399</c:v>
                </c:pt>
                <c:pt idx="7">
                  <c:v>885.20369498286198</c:v>
                </c:pt>
                <c:pt idx="8">
                  <c:v>849.28955334418492</c:v>
                </c:pt>
                <c:pt idx="9">
                  <c:v>813.29293121933688</c:v>
                </c:pt>
                <c:pt idx="10">
                  <c:v>777.20053314881795</c:v>
                </c:pt>
                <c:pt idx="11">
                  <c:v>740.99631725533595</c:v>
                </c:pt>
                <c:pt idx="12">
                  <c:v>704.66143636453194</c:v>
                </c:pt>
                <c:pt idx="13">
                  <c:v>668.17407093714291</c:v>
                </c:pt>
                <c:pt idx="14">
                  <c:v>631.50916746373593</c:v>
                </c:pt>
                <c:pt idx="15">
                  <c:v>594.6381396885979</c:v>
                </c:pt>
                <c:pt idx="16">
                  <c:v>557.52984789931895</c:v>
                </c:pt>
                <c:pt idx="17">
                  <c:v>520.15223260305993</c:v>
                </c:pt>
                <c:pt idx="18">
                  <c:v>482.47099683981594</c:v>
                </c:pt>
                <c:pt idx="19">
                  <c:v>444.44954311834397</c:v>
                </c:pt>
                <c:pt idx="20">
                  <c:v>444.44954311834397</c:v>
                </c:pt>
                <c:pt idx="21">
                  <c:v>440.12564308868593</c:v>
                </c:pt>
                <c:pt idx="22">
                  <c:v>435.80192821372395</c:v>
                </c:pt>
                <c:pt idx="23">
                  <c:v>71.581673032149865</c:v>
                </c:pt>
                <c:pt idx="24">
                  <c:v>-557.61599809192012</c:v>
                </c:pt>
                <c:pt idx="25">
                  <c:v>-832.31425178611016</c:v>
                </c:pt>
                <c:pt idx="26">
                  <c:v>-979.10969707222011</c:v>
                </c:pt>
                <c:pt idx="27">
                  <c:v>-1071.6511681468701</c:v>
                </c:pt>
                <c:pt idx="28">
                  <c:v>-1135.4442568106901</c:v>
                </c:pt>
                <c:pt idx="29">
                  <c:v>-1182.2448207043399</c:v>
                </c:pt>
                <c:pt idx="30">
                  <c:v>-1218.1981686241902</c:v>
                </c:pt>
                <c:pt idx="31">
                  <c:v>-1246.8191769784103</c:v>
                </c:pt>
                <c:pt idx="32">
                  <c:v>-1270.2591475080599</c:v>
                </c:pt>
                <c:pt idx="33">
                  <c:v>-1289.9064137550299</c:v>
                </c:pt>
                <c:pt idx="34">
                  <c:v>-1306.6959108340102</c:v>
                </c:pt>
                <c:pt idx="35">
                  <c:v>-1321.2796823539002</c:v>
                </c:pt>
                <c:pt idx="36">
                  <c:v>-1334.12600526196</c:v>
                </c:pt>
                <c:pt idx="37">
                  <c:v>-1345.5796634682301</c:v>
                </c:pt>
                <c:pt idx="38">
                  <c:v>-1355.9000149655299</c:v>
                </c:pt>
                <c:pt idx="39">
                  <c:v>-1365.2858290498102</c:v>
                </c:pt>
                <c:pt idx="40">
                  <c:v>-1373.8919539485501</c:v>
                </c:pt>
                <c:pt idx="41">
                  <c:v>-1381.8407820553102</c:v>
                </c:pt>
                <c:pt idx="42">
                  <c:v>-1389.2303099137403</c:v>
                </c:pt>
                <c:pt idx="43">
                  <c:v>-1396.1399152480299</c:v>
                </c:pt>
                <c:pt idx="44">
                  <c:v>-1402.6345701374403</c:v>
                </c:pt>
                <c:pt idx="45">
                  <c:v>-1408.7679620675299</c:v>
                </c:pt>
                <c:pt idx="46">
                  <c:v>-1414.5848389041898</c:v>
                </c:pt>
                <c:pt idx="47">
                  <c:v>-1420.1227936007799</c:v>
                </c:pt>
                <c:pt idx="48">
                  <c:v>-1425.41363857429</c:v>
                </c:pt>
                <c:pt idx="49">
                  <c:v>-1430.4844755772801</c:v>
                </c:pt>
                <c:pt idx="50">
                  <c:v>-1435.3585368495201</c:v>
                </c:pt>
                <c:pt idx="51">
                  <c:v>-1440.0558525449401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</c:numCache>
            </c:numRef>
          </c:xVal>
          <c:yVal>
            <c:numRef>
              <c:f>RawData_CoolingCurves!$P$22:$P$81</c:f>
              <c:numCache>
                <c:formatCode>General</c:formatCode>
                <c:ptCount val="60"/>
                <c:pt idx="0">
                  <c:v>298</c:v>
                </c:pt>
                <c:pt idx="1">
                  <c:v>307.052631578947</c:v>
                </c:pt>
                <c:pt idx="2">
                  <c:v>316.105263157894</c:v>
                </c:pt>
                <c:pt idx="3">
                  <c:v>325.15789473684202</c:v>
                </c:pt>
                <c:pt idx="4">
                  <c:v>334.21052631578902</c:v>
                </c:pt>
                <c:pt idx="5">
                  <c:v>343.26315789473603</c:v>
                </c:pt>
                <c:pt idx="6">
                  <c:v>352.31578947368399</c:v>
                </c:pt>
                <c:pt idx="7">
                  <c:v>361.36842105263099</c:v>
                </c:pt>
                <c:pt idx="8">
                  <c:v>370.42105263157799</c:v>
                </c:pt>
                <c:pt idx="9">
                  <c:v>379.47368421052602</c:v>
                </c:pt>
                <c:pt idx="10">
                  <c:v>388.52631578947302</c:v>
                </c:pt>
                <c:pt idx="11">
                  <c:v>397.57894736842098</c:v>
                </c:pt>
                <c:pt idx="12">
                  <c:v>406.63157894736798</c:v>
                </c:pt>
                <c:pt idx="13">
                  <c:v>415.68421052631498</c:v>
                </c:pt>
                <c:pt idx="14">
                  <c:v>424.73684210526301</c:v>
                </c:pt>
                <c:pt idx="15">
                  <c:v>433.78947368421001</c:v>
                </c:pt>
                <c:pt idx="16">
                  <c:v>442.84210526315701</c:v>
                </c:pt>
                <c:pt idx="17">
                  <c:v>451.89473684210498</c:v>
                </c:pt>
                <c:pt idx="18">
                  <c:v>460.94736842105198</c:v>
                </c:pt>
                <c:pt idx="19">
                  <c:v>470</c:v>
                </c:pt>
                <c:pt idx="20">
                  <c:v>470</c:v>
                </c:pt>
                <c:pt idx="21">
                  <c:v>471.02564102564099</c:v>
                </c:pt>
                <c:pt idx="22">
                  <c:v>472.05128205128199</c:v>
                </c:pt>
                <c:pt idx="23">
                  <c:v>473.07692307692298</c:v>
                </c:pt>
                <c:pt idx="24">
                  <c:v>474.10256410256397</c:v>
                </c:pt>
                <c:pt idx="25">
                  <c:v>475.12820512820502</c:v>
                </c:pt>
                <c:pt idx="26">
                  <c:v>476.15384615384602</c:v>
                </c:pt>
                <c:pt idx="27">
                  <c:v>477.17948717948701</c:v>
                </c:pt>
                <c:pt idx="28">
                  <c:v>478.20512820512801</c:v>
                </c:pt>
                <c:pt idx="29">
                  <c:v>479.230769230769</c:v>
                </c:pt>
                <c:pt idx="30">
                  <c:v>480.25641025640999</c:v>
                </c:pt>
                <c:pt idx="31">
                  <c:v>481.28205128205099</c:v>
                </c:pt>
                <c:pt idx="32">
                  <c:v>482.30769230769198</c:v>
                </c:pt>
                <c:pt idx="33">
                  <c:v>483.33333333333297</c:v>
                </c:pt>
                <c:pt idx="34">
                  <c:v>484.35897435897402</c:v>
                </c:pt>
                <c:pt idx="35">
                  <c:v>485.38461538461502</c:v>
                </c:pt>
                <c:pt idx="36">
                  <c:v>486.41025641025601</c:v>
                </c:pt>
                <c:pt idx="37">
                  <c:v>487.435897435897</c:v>
                </c:pt>
                <c:pt idx="38">
                  <c:v>488.461538461538</c:v>
                </c:pt>
                <c:pt idx="39">
                  <c:v>489.48717948717899</c:v>
                </c:pt>
                <c:pt idx="40">
                  <c:v>490.51282051281999</c:v>
                </c:pt>
                <c:pt idx="41">
                  <c:v>491.53846153846098</c:v>
                </c:pt>
                <c:pt idx="42">
                  <c:v>492.56410256410197</c:v>
                </c:pt>
                <c:pt idx="43">
                  <c:v>493.58974358974302</c:v>
                </c:pt>
                <c:pt idx="44">
                  <c:v>494.61538461538402</c:v>
                </c:pt>
                <c:pt idx="45">
                  <c:v>495.64102564102501</c:v>
                </c:pt>
                <c:pt idx="46">
                  <c:v>496.666666666666</c:v>
                </c:pt>
                <c:pt idx="47">
                  <c:v>497.692307692307</c:v>
                </c:pt>
                <c:pt idx="48">
                  <c:v>498.71794871794799</c:v>
                </c:pt>
                <c:pt idx="49">
                  <c:v>499.74358974358898</c:v>
                </c:pt>
                <c:pt idx="50">
                  <c:v>500.76923076922998</c:v>
                </c:pt>
                <c:pt idx="51">
                  <c:v>501.79487179487103</c:v>
                </c:pt>
                <c:pt idx="52">
                  <c:v>502.82051282051202</c:v>
                </c:pt>
                <c:pt idx="53">
                  <c:v>503.84615384615302</c:v>
                </c:pt>
                <c:pt idx="54">
                  <c:v>504.87179487179401</c:v>
                </c:pt>
                <c:pt idx="55">
                  <c:v>505.897435897435</c:v>
                </c:pt>
                <c:pt idx="56">
                  <c:v>506.923076923076</c:v>
                </c:pt>
                <c:pt idx="57">
                  <c:v>507.94871794871699</c:v>
                </c:pt>
                <c:pt idx="58">
                  <c:v>508.97435897435798</c:v>
                </c:pt>
                <c:pt idx="59">
                  <c:v>510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6-E397-42CA-91CE-BDDB9F1651C1}"/>
            </c:ext>
          </c:extLst>
        </c:ser>
        <c:ser>
          <c:idx val="1"/>
          <c:order val="3"/>
          <c:tx>
            <c:v>Water &amp; NCG</c:v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RawData_CoolingCurves!$D$22:$D$72</c:f>
              <c:numCache>
                <c:formatCode>General</c:formatCode>
                <c:ptCount val="51"/>
                <c:pt idx="0">
                  <c:v>1135.9255221851699</c:v>
                </c:pt>
                <c:pt idx="1">
                  <c:v>1112.743368671187</c:v>
                </c:pt>
                <c:pt idx="2">
                  <c:v>1089.5612151572038</c:v>
                </c:pt>
                <c:pt idx="3">
                  <c:v>1066.3790616432207</c:v>
                </c:pt>
                <c:pt idx="4">
                  <c:v>1043.1969081292377</c:v>
                </c:pt>
                <c:pt idx="5">
                  <c:v>1020.0147546152549</c:v>
                </c:pt>
                <c:pt idx="6">
                  <c:v>996.83260110127196</c:v>
                </c:pt>
                <c:pt idx="7">
                  <c:v>973.65044758728891</c:v>
                </c:pt>
                <c:pt idx="8">
                  <c:v>950.46829407330597</c:v>
                </c:pt>
                <c:pt idx="9">
                  <c:v>927.28614055932292</c:v>
                </c:pt>
                <c:pt idx="10">
                  <c:v>904.10398704533998</c:v>
                </c:pt>
                <c:pt idx="11">
                  <c:v>880.92183353135692</c:v>
                </c:pt>
                <c:pt idx="12">
                  <c:v>857.73968001737398</c:v>
                </c:pt>
                <c:pt idx="13">
                  <c:v>834.55752650339093</c:v>
                </c:pt>
                <c:pt idx="14">
                  <c:v>811.37537298940788</c:v>
                </c:pt>
                <c:pt idx="15">
                  <c:v>788.19321947542392</c:v>
                </c:pt>
                <c:pt idx="16">
                  <c:v>765.01106596144086</c:v>
                </c:pt>
                <c:pt idx="17">
                  <c:v>741.82891244745792</c:v>
                </c:pt>
                <c:pt idx="18">
                  <c:v>718.64675893347498</c:v>
                </c:pt>
                <c:pt idx="19">
                  <c:v>695.46460541949193</c:v>
                </c:pt>
                <c:pt idx="20">
                  <c:v>672.28245190550888</c:v>
                </c:pt>
                <c:pt idx="21">
                  <c:v>649.10029839152594</c:v>
                </c:pt>
                <c:pt idx="22">
                  <c:v>625.918144877543</c:v>
                </c:pt>
                <c:pt idx="23">
                  <c:v>602.73599136355995</c:v>
                </c:pt>
                <c:pt idx="24">
                  <c:v>579.55383784957689</c:v>
                </c:pt>
                <c:pt idx="25">
                  <c:v>556.37168433559395</c:v>
                </c:pt>
                <c:pt idx="26">
                  <c:v>533.1895308216109</c:v>
                </c:pt>
                <c:pt idx="27">
                  <c:v>510.00737730762796</c:v>
                </c:pt>
                <c:pt idx="28">
                  <c:v>486.82522379364491</c:v>
                </c:pt>
                <c:pt idx="29">
                  <c:v>463.64307027966095</c:v>
                </c:pt>
                <c:pt idx="30">
                  <c:v>440.46091676567789</c:v>
                </c:pt>
                <c:pt idx="31">
                  <c:v>417.27876325169495</c:v>
                </c:pt>
                <c:pt idx="32">
                  <c:v>394.0966097377119</c:v>
                </c:pt>
                <c:pt idx="33">
                  <c:v>387.94714563330797</c:v>
                </c:pt>
                <c:pt idx="34">
                  <c:v>370.91445622372896</c:v>
                </c:pt>
                <c:pt idx="35">
                  <c:v>347.73230270974591</c:v>
                </c:pt>
                <c:pt idx="36">
                  <c:v>324.55014919576297</c:v>
                </c:pt>
                <c:pt idx="37">
                  <c:v>301.36799568177992</c:v>
                </c:pt>
                <c:pt idx="38">
                  <c:v>278.18584216779698</c:v>
                </c:pt>
                <c:pt idx="39">
                  <c:v>255.00368865381392</c:v>
                </c:pt>
                <c:pt idx="40">
                  <c:v>231.82153513983098</c:v>
                </c:pt>
                <c:pt idx="41">
                  <c:v>208.63938162584793</c:v>
                </c:pt>
                <c:pt idx="42">
                  <c:v>185.45722811186499</c:v>
                </c:pt>
                <c:pt idx="43">
                  <c:v>162.27507459788092</c:v>
                </c:pt>
                <c:pt idx="44">
                  <c:v>139.09292108389798</c:v>
                </c:pt>
                <c:pt idx="45">
                  <c:v>115.91076756991993</c:v>
                </c:pt>
                <c:pt idx="46">
                  <c:v>92.728614055939943</c:v>
                </c:pt>
                <c:pt idx="47">
                  <c:v>69.546460541949955</c:v>
                </c:pt>
                <c:pt idx="48">
                  <c:v>46.364307027969971</c:v>
                </c:pt>
                <c:pt idx="49">
                  <c:v>23.182153513989988</c:v>
                </c:pt>
                <c:pt idx="50">
                  <c:v>0</c:v>
                </c:pt>
              </c:numCache>
            </c:numRef>
          </c:xVal>
          <c:yVal>
            <c:numRef>
              <c:f>RawData_CoolingCurves!$F$22:$F$72</c:f>
              <c:numCache>
                <c:formatCode>General</c:formatCode>
                <c:ptCount val="51"/>
                <c:pt idx="0">
                  <c:v>297.78631743498403</c:v>
                </c:pt>
                <c:pt idx="1">
                  <c:v>303.45199895227103</c:v>
                </c:pt>
                <c:pt idx="2">
                  <c:v>309.14842515864399</c:v>
                </c:pt>
                <c:pt idx="3">
                  <c:v>314.86602780370498</c:v>
                </c:pt>
                <c:pt idx="4">
                  <c:v>320.59788217123503</c:v>
                </c:pt>
                <c:pt idx="5">
                  <c:v>326.33894656922598</c:v>
                </c:pt>
                <c:pt idx="6">
                  <c:v>332.085513989753</c:v>
                </c:pt>
                <c:pt idx="7">
                  <c:v>337.83482140656997</c:v>
                </c:pt>
                <c:pt idx="8">
                  <c:v>343.58477438193597</c:v>
                </c:pt>
                <c:pt idx="9">
                  <c:v>349.33375577113202</c:v>
                </c:pt>
                <c:pt idx="10">
                  <c:v>355.08049613884202</c:v>
                </c:pt>
                <c:pt idx="11">
                  <c:v>360.70452682864402</c:v>
                </c:pt>
                <c:pt idx="12">
                  <c:v>366.332409190357</c:v>
                </c:pt>
                <c:pt idx="13">
                  <c:v>371.932322241733</c:v>
                </c:pt>
                <c:pt idx="14">
                  <c:v>377.49863875275997</c:v>
                </c:pt>
                <c:pt idx="15">
                  <c:v>383.01404612939001</c:v>
                </c:pt>
                <c:pt idx="16">
                  <c:v>388.497394588693</c:v>
                </c:pt>
                <c:pt idx="17">
                  <c:v>393.93250346679099</c:v>
                </c:pt>
                <c:pt idx="18">
                  <c:v>399.31150940358901</c:v>
                </c:pt>
                <c:pt idx="19">
                  <c:v>404.62510643655298</c:v>
                </c:pt>
                <c:pt idx="20">
                  <c:v>409.86218937559102</c:v>
                </c:pt>
                <c:pt idx="21">
                  <c:v>415.00942063664502</c:v>
                </c:pt>
                <c:pt idx="22">
                  <c:v>420.05072424760903</c:v>
                </c:pt>
                <c:pt idx="23">
                  <c:v>424.96673348856598</c:v>
                </c:pt>
                <c:pt idx="24">
                  <c:v>429.73373401243498</c:v>
                </c:pt>
                <c:pt idx="25">
                  <c:v>434.31116799118797</c:v>
                </c:pt>
                <c:pt idx="26">
                  <c:v>438.69320764084199</c:v>
                </c:pt>
                <c:pt idx="27">
                  <c:v>442.85258548315699</c:v>
                </c:pt>
                <c:pt idx="28">
                  <c:v>446.71686266830301</c:v>
                </c:pt>
                <c:pt idx="29">
                  <c:v>450.26954396388197</c:v>
                </c:pt>
                <c:pt idx="30">
                  <c:v>453.48409885058902</c:v>
                </c:pt>
                <c:pt idx="31">
                  <c:v>456.34583712820398</c:v>
                </c:pt>
                <c:pt idx="32">
                  <c:v>458.85505524519499</c:v>
                </c:pt>
                <c:pt idx="33">
                  <c:v>459.46314517094498</c:v>
                </c:pt>
                <c:pt idx="34">
                  <c:v>461.02717007050597</c:v>
                </c:pt>
                <c:pt idx="35">
                  <c:v>462.88975628228002</c:v>
                </c:pt>
                <c:pt idx="36">
                  <c:v>464.477761296663</c:v>
                </c:pt>
                <c:pt idx="37">
                  <c:v>465.82863249653798</c:v>
                </c:pt>
                <c:pt idx="38">
                  <c:v>466.97857631211298</c:v>
                </c:pt>
                <c:pt idx="39">
                  <c:v>467.96032510132301</c:v>
                </c:pt>
                <c:pt idx="40">
                  <c:v>468.80219232928999</c:v>
                </c:pt>
                <c:pt idx="41">
                  <c:v>469.52798486470698</c:v>
                </c:pt>
                <c:pt idx="42">
                  <c:v>470.15737714130802</c:v>
                </c:pt>
                <c:pt idx="43">
                  <c:v>470.70647327161799</c:v>
                </c:pt>
                <c:pt idx="44">
                  <c:v>471.18839876572702</c:v>
                </c:pt>
                <c:pt idx="45">
                  <c:v>471.61384458580699</c:v>
                </c:pt>
                <c:pt idx="46">
                  <c:v>471.99153435704397</c:v>
                </c:pt>
                <c:pt idx="47">
                  <c:v>472.32861060531297</c:v>
                </c:pt>
                <c:pt idx="48">
                  <c:v>472.63094717931801</c:v>
                </c:pt>
                <c:pt idx="49">
                  <c:v>472.90339892320998</c:v>
                </c:pt>
                <c:pt idx="50">
                  <c:v>473.14999999998997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E397-42CA-91CE-BDDB9F1651C1}"/>
            </c:ext>
          </c:extLst>
        </c:ser>
        <c:ser>
          <c:idx val="2"/>
          <c:order val="4"/>
          <c:tx>
            <c:v>Brine &amp; NCG</c:v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xVal>
            <c:numRef>
              <c:f>RawData_CoolingCurves!$D$22:$D$72</c:f>
              <c:numCache>
                <c:formatCode>General</c:formatCode>
                <c:ptCount val="51"/>
                <c:pt idx="0">
                  <c:v>1135.9255221851699</c:v>
                </c:pt>
                <c:pt idx="1">
                  <c:v>1112.743368671187</c:v>
                </c:pt>
                <c:pt idx="2">
                  <c:v>1089.5612151572038</c:v>
                </c:pt>
                <c:pt idx="3">
                  <c:v>1066.3790616432207</c:v>
                </c:pt>
                <c:pt idx="4">
                  <c:v>1043.1969081292377</c:v>
                </c:pt>
                <c:pt idx="5">
                  <c:v>1020.0147546152549</c:v>
                </c:pt>
                <c:pt idx="6">
                  <c:v>996.83260110127196</c:v>
                </c:pt>
                <c:pt idx="7">
                  <c:v>973.65044758728891</c:v>
                </c:pt>
                <c:pt idx="8">
                  <c:v>950.46829407330597</c:v>
                </c:pt>
                <c:pt idx="9">
                  <c:v>927.28614055932292</c:v>
                </c:pt>
                <c:pt idx="10">
                  <c:v>904.10398704533998</c:v>
                </c:pt>
                <c:pt idx="11">
                  <c:v>880.92183353135692</c:v>
                </c:pt>
                <c:pt idx="12">
                  <c:v>857.73968001737398</c:v>
                </c:pt>
                <c:pt idx="13">
                  <c:v>834.55752650339093</c:v>
                </c:pt>
                <c:pt idx="14">
                  <c:v>811.37537298940788</c:v>
                </c:pt>
                <c:pt idx="15">
                  <c:v>788.19321947542392</c:v>
                </c:pt>
                <c:pt idx="16">
                  <c:v>765.01106596144086</c:v>
                </c:pt>
                <c:pt idx="17">
                  <c:v>741.82891244745792</c:v>
                </c:pt>
                <c:pt idx="18">
                  <c:v>718.64675893347498</c:v>
                </c:pt>
                <c:pt idx="19">
                  <c:v>695.46460541949193</c:v>
                </c:pt>
                <c:pt idx="20">
                  <c:v>672.28245190550888</c:v>
                </c:pt>
                <c:pt idx="21">
                  <c:v>649.10029839152594</c:v>
                </c:pt>
                <c:pt idx="22">
                  <c:v>625.918144877543</c:v>
                </c:pt>
                <c:pt idx="23">
                  <c:v>602.73599136355995</c:v>
                </c:pt>
                <c:pt idx="24">
                  <c:v>579.55383784957689</c:v>
                </c:pt>
                <c:pt idx="25">
                  <c:v>556.37168433559395</c:v>
                </c:pt>
                <c:pt idx="26">
                  <c:v>533.1895308216109</c:v>
                </c:pt>
                <c:pt idx="27">
                  <c:v>510.00737730762796</c:v>
                </c:pt>
                <c:pt idx="28">
                  <c:v>486.82522379364491</c:v>
                </c:pt>
                <c:pt idx="29">
                  <c:v>463.64307027966095</c:v>
                </c:pt>
                <c:pt idx="30">
                  <c:v>440.46091676567789</c:v>
                </c:pt>
                <c:pt idx="31">
                  <c:v>417.27876325169495</c:v>
                </c:pt>
                <c:pt idx="32">
                  <c:v>394.0966097377119</c:v>
                </c:pt>
                <c:pt idx="33">
                  <c:v>387.94714563330797</c:v>
                </c:pt>
                <c:pt idx="34">
                  <c:v>370.91445622372896</c:v>
                </c:pt>
                <c:pt idx="35">
                  <c:v>347.73230270974591</c:v>
                </c:pt>
                <c:pt idx="36">
                  <c:v>324.55014919576297</c:v>
                </c:pt>
                <c:pt idx="37">
                  <c:v>301.36799568177992</c:v>
                </c:pt>
                <c:pt idx="38">
                  <c:v>278.18584216779698</c:v>
                </c:pt>
                <c:pt idx="39">
                  <c:v>255.00368865381392</c:v>
                </c:pt>
                <c:pt idx="40">
                  <c:v>231.82153513983098</c:v>
                </c:pt>
                <c:pt idx="41">
                  <c:v>208.63938162584793</c:v>
                </c:pt>
                <c:pt idx="42">
                  <c:v>185.45722811186499</c:v>
                </c:pt>
                <c:pt idx="43">
                  <c:v>162.27507459788092</c:v>
                </c:pt>
                <c:pt idx="44">
                  <c:v>139.09292108389798</c:v>
                </c:pt>
                <c:pt idx="45">
                  <c:v>115.91076756991993</c:v>
                </c:pt>
                <c:pt idx="46">
                  <c:v>92.728614055939943</c:v>
                </c:pt>
                <c:pt idx="47">
                  <c:v>69.546460541949955</c:v>
                </c:pt>
                <c:pt idx="48">
                  <c:v>46.364307027969971</c:v>
                </c:pt>
                <c:pt idx="49">
                  <c:v>23.182153513989988</c:v>
                </c:pt>
                <c:pt idx="50">
                  <c:v>0</c:v>
                </c:pt>
              </c:numCache>
            </c:numRef>
          </c:xVal>
          <c:yVal>
            <c:numRef>
              <c:f>RawData_CoolingCurves!$G$22:$G$72</c:f>
              <c:numCache>
                <c:formatCode>General</c:formatCode>
                <c:ptCount val="51"/>
                <c:pt idx="0">
                  <c:v>297.81843905913399</c:v>
                </c:pt>
                <c:pt idx="1">
                  <c:v>303.91977657901799</c:v>
                </c:pt>
                <c:pt idx="2">
                  <c:v>310.03880552519399</c:v>
                </c:pt>
                <c:pt idx="3">
                  <c:v>316.16897206150298</c:v>
                </c:pt>
                <c:pt idx="4">
                  <c:v>322.30592274847203</c:v>
                </c:pt>
                <c:pt idx="5">
                  <c:v>328.44677558653399</c:v>
                </c:pt>
                <c:pt idx="6">
                  <c:v>334.58963193627301</c:v>
                </c:pt>
                <c:pt idx="7">
                  <c:v>340.718812666742</c:v>
                </c:pt>
                <c:pt idx="8">
                  <c:v>346.876848408765</c:v>
                </c:pt>
                <c:pt idx="9">
                  <c:v>353.01994551867602</c:v>
                </c:pt>
                <c:pt idx="10">
                  <c:v>359.070119816697</c:v>
                </c:pt>
                <c:pt idx="11">
                  <c:v>365.08859197938199</c:v>
                </c:pt>
                <c:pt idx="12">
                  <c:v>371.07851224428799</c:v>
                </c:pt>
                <c:pt idx="13">
                  <c:v>377.03375436815998</c:v>
                </c:pt>
                <c:pt idx="14">
                  <c:v>382.94312253850899</c:v>
                </c:pt>
                <c:pt idx="15">
                  <c:v>388.80889498079699</c:v>
                </c:pt>
                <c:pt idx="16">
                  <c:v>394.621421446407</c:v>
                </c:pt>
                <c:pt idx="17">
                  <c:v>400.370728123079</c:v>
                </c:pt>
                <c:pt idx="18">
                  <c:v>406.044682540228</c:v>
                </c:pt>
                <c:pt idx="19">
                  <c:v>411.62842671387398</c:v>
                </c:pt>
                <c:pt idx="20">
                  <c:v>417.10368737861802</c:v>
                </c:pt>
                <c:pt idx="21">
                  <c:v>422.44798338446299</c:v>
                </c:pt>
                <c:pt idx="22">
                  <c:v>427.63380834159301</c:v>
                </c:pt>
                <c:pt idx="23">
                  <c:v>432.60501029198002</c:v>
                </c:pt>
                <c:pt idx="24">
                  <c:v>437.35140507737498</c:v>
                </c:pt>
                <c:pt idx="25">
                  <c:v>441.880890862576</c:v>
                </c:pt>
                <c:pt idx="26">
                  <c:v>446.050176622756</c:v>
                </c:pt>
                <c:pt idx="27">
                  <c:v>449.85667768679599</c:v>
                </c:pt>
                <c:pt idx="28">
                  <c:v>453.26757185200199</c:v>
                </c:pt>
                <c:pt idx="29">
                  <c:v>456.26686875929403</c:v>
                </c:pt>
                <c:pt idx="30">
                  <c:v>458.85937219770102</c:v>
                </c:pt>
                <c:pt idx="31">
                  <c:v>461.069686403373</c:v>
                </c:pt>
                <c:pt idx="32">
                  <c:v>462.93676536401</c:v>
                </c:pt>
                <c:pt idx="33">
                  <c:v>463.38021034229502</c:v>
                </c:pt>
                <c:pt idx="34">
                  <c:v>464.50659666377402</c:v>
                </c:pt>
                <c:pt idx="35">
                  <c:v>465.82573140078802</c:v>
                </c:pt>
                <c:pt idx="36">
                  <c:v>466.93703731256699</c:v>
                </c:pt>
                <c:pt idx="37">
                  <c:v>467.87768417107702</c:v>
                </c:pt>
                <c:pt idx="38">
                  <c:v>468.67870873203202</c:v>
                </c:pt>
                <c:pt idx="39">
                  <c:v>469.36545034020099</c:v>
                </c:pt>
                <c:pt idx="40">
                  <c:v>469.95834635399899</c:v>
                </c:pt>
                <c:pt idx="41">
                  <c:v>470.47379407417401</c:v>
                </c:pt>
                <c:pt idx="42">
                  <c:v>470.92494061614298</c:v>
                </c:pt>
                <c:pt idx="43">
                  <c:v>471.322351580119</c:v>
                </c:pt>
                <c:pt idx="44">
                  <c:v>471.67455371099902</c:v>
                </c:pt>
                <c:pt idx="45">
                  <c:v>471.98846524921203</c:v>
                </c:pt>
                <c:pt idx="46">
                  <c:v>472.26973312544902</c:v>
                </c:pt>
                <c:pt idx="47">
                  <c:v>472.522995757822</c:v>
                </c:pt>
                <c:pt idx="48">
                  <c:v>472.75208764124397</c:v>
                </c:pt>
                <c:pt idx="49">
                  <c:v>472.96019887923302</c:v>
                </c:pt>
                <c:pt idx="50">
                  <c:v>473.15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E397-42CA-91CE-BDDB9F1651C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404129376"/>
        <c:axId val="658232432"/>
      </c:scatterChart>
      <c:scatterChart>
        <c:scatterStyle val="lineMarker"/>
        <c:varyColors val="0"/>
        <c:ser>
          <c:idx val="9"/>
          <c:order val="0"/>
          <c:tx>
            <c:v>Vapour Quality</c:v>
          </c:tx>
          <c:spPr>
            <a:ln w="19050" cap="rnd">
              <a:solidFill>
                <a:schemeClr val="tx1"/>
              </a:solidFill>
              <a:prstDash val="sysDash"/>
              <a:round/>
            </a:ln>
            <a:effectLst/>
          </c:spPr>
          <c:marker>
            <c:symbol val="none"/>
          </c:marker>
          <c:xVal>
            <c:numLit>
              <c:formatCode>General</c:formatCode>
              <c:ptCount val="1"/>
              <c:pt idx="0">
                <c:v>-1</c:v>
              </c:pt>
            </c:numLit>
          </c:xVal>
          <c:yVal>
            <c:numLit>
              <c:formatCode>General</c:formatCode>
              <c:ptCount val="1"/>
              <c:pt idx="0">
                <c:v>1</c:v>
              </c:pt>
            </c:numLit>
          </c:yVal>
          <c:smooth val="0"/>
          <c:extLst>
            <c:ext xmlns:c16="http://schemas.microsoft.com/office/drawing/2014/chart" uri="{C3380CC4-5D6E-409C-BE32-E72D297353CC}">
              <c16:uniqueId val="{0000000B-E397-42CA-91CE-BDDB9F1651C1}"/>
            </c:ext>
          </c:extLst>
        </c:ser>
        <c:ser>
          <c:idx val="8"/>
          <c:order val="9"/>
          <c:tx>
            <c:v>Heat Content</c:v>
          </c:tx>
          <c:spPr>
            <a:ln w="19050" cap="rnd">
              <a:solidFill>
                <a:schemeClr val="tx1"/>
              </a:solidFill>
              <a:round/>
            </a:ln>
            <a:effectLst/>
          </c:spPr>
          <c:marker>
            <c:symbol val="none"/>
          </c:marker>
          <c:xVal>
            <c:numLit>
              <c:formatCode>General</c:formatCode>
              <c:ptCount val="1"/>
              <c:pt idx="0">
                <c:v>-1</c:v>
              </c:pt>
            </c:numLit>
          </c:xVal>
          <c:yVal>
            <c:numLit>
              <c:formatCode>General</c:formatCode>
              <c:ptCount val="1"/>
              <c:pt idx="0">
                <c:v>1</c:v>
              </c:pt>
            </c:numLit>
          </c:yVal>
          <c:smooth val="0"/>
          <c:extLst>
            <c:ext xmlns:c16="http://schemas.microsoft.com/office/drawing/2014/chart" uri="{C3380CC4-5D6E-409C-BE32-E72D297353CC}">
              <c16:uniqueId val="{0000000A-E397-42CA-91CE-BDDB9F1651C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404129376"/>
        <c:axId val="658232432"/>
      </c:scatterChart>
      <c:scatterChart>
        <c:scatterStyle val="smoothMarker"/>
        <c:varyColors val="0"/>
        <c:ser>
          <c:idx val="4"/>
          <c:order val="6"/>
          <c:spPr>
            <a:ln w="19050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xVal>
            <c:numRef>
              <c:f>RawData_CoolingCurves!$D$22:$D$72</c:f>
              <c:numCache>
                <c:formatCode>General</c:formatCode>
                <c:ptCount val="51"/>
                <c:pt idx="0">
                  <c:v>1135.9255221851699</c:v>
                </c:pt>
                <c:pt idx="1">
                  <c:v>1112.743368671187</c:v>
                </c:pt>
                <c:pt idx="2">
                  <c:v>1089.5612151572038</c:v>
                </c:pt>
                <c:pt idx="3">
                  <c:v>1066.3790616432207</c:v>
                </c:pt>
                <c:pt idx="4">
                  <c:v>1043.1969081292377</c:v>
                </c:pt>
                <c:pt idx="5">
                  <c:v>1020.0147546152549</c:v>
                </c:pt>
                <c:pt idx="6">
                  <c:v>996.83260110127196</c:v>
                </c:pt>
                <c:pt idx="7">
                  <c:v>973.65044758728891</c:v>
                </c:pt>
                <c:pt idx="8">
                  <c:v>950.46829407330597</c:v>
                </c:pt>
                <c:pt idx="9">
                  <c:v>927.28614055932292</c:v>
                </c:pt>
                <c:pt idx="10">
                  <c:v>904.10398704533998</c:v>
                </c:pt>
                <c:pt idx="11">
                  <c:v>880.92183353135692</c:v>
                </c:pt>
                <c:pt idx="12">
                  <c:v>857.73968001737398</c:v>
                </c:pt>
                <c:pt idx="13">
                  <c:v>834.55752650339093</c:v>
                </c:pt>
                <c:pt idx="14">
                  <c:v>811.37537298940788</c:v>
                </c:pt>
                <c:pt idx="15">
                  <c:v>788.19321947542392</c:v>
                </c:pt>
                <c:pt idx="16">
                  <c:v>765.01106596144086</c:v>
                </c:pt>
                <c:pt idx="17">
                  <c:v>741.82891244745792</c:v>
                </c:pt>
                <c:pt idx="18">
                  <c:v>718.64675893347498</c:v>
                </c:pt>
                <c:pt idx="19">
                  <c:v>695.46460541949193</c:v>
                </c:pt>
                <c:pt idx="20">
                  <c:v>672.28245190550888</c:v>
                </c:pt>
                <c:pt idx="21">
                  <c:v>649.10029839152594</c:v>
                </c:pt>
                <c:pt idx="22">
                  <c:v>625.918144877543</c:v>
                </c:pt>
                <c:pt idx="23">
                  <c:v>602.73599136355995</c:v>
                </c:pt>
                <c:pt idx="24">
                  <c:v>579.55383784957689</c:v>
                </c:pt>
                <c:pt idx="25">
                  <c:v>556.37168433559395</c:v>
                </c:pt>
                <c:pt idx="26">
                  <c:v>533.1895308216109</c:v>
                </c:pt>
                <c:pt idx="27">
                  <c:v>510.00737730762796</c:v>
                </c:pt>
                <c:pt idx="28">
                  <c:v>486.82522379364491</c:v>
                </c:pt>
                <c:pt idx="29">
                  <c:v>463.64307027966095</c:v>
                </c:pt>
                <c:pt idx="30">
                  <c:v>440.46091676567789</c:v>
                </c:pt>
                <c:pt idx="31">
                  <c:v>417.27876325169495</c:v>
                </c:pt>
                <c:pt idx="32">
                  <c:v>394.0966097377119</c:v>
                </c:pt>
                <c:pt idx="33">
                  <c:v>387.94714563330797</c:v>
                </c:pt>
                <c:pt idx="34">
                  <c:v>370.91445622372896</c:v>
                </c:pt>
                <c:pt idx="35">
                  <c:v>347.73230270974591</c:v>
                </c:pt>
                <c:pt idx="36">
                  <c:v>324.55014919576297</c:v>
                </c:pt>
                <c:pt idx="37">
                  <c:v>301.36799568177992</c:v>
                </c:pt>
                <c:pt idx="38">
                  <c:v>278.18584216779698</c:v>
                </c:pt>
                <c:pt idx="39">
                  <c:v>255.00368865381392</c:v>
                </c:pt>
                <c:pt idx="40">
                  <c:v>231.82153513983098</c:v>
                </c:pt>
                <c:pt idx="41">
                  <c:v>208.63938162584793</c:v>
                </c:pt>
                <c:pt idx="42">
                  <c:v>185.45722811186499</c:v>
                </c:pt>
                <c:pt idx="43">
                  <c:v>162.27507459788092</c:v>
                </c:pt>
                <c:pt idx="44">
                  <c:v>139.09292108389798</c:v>
                </c:pt>
                <c:pt idx="45">
                  <c:v>115.91076756991993</c:v>
                </c:pt>
                <c:pt idx="46">
                  <c:v>92.728614055939943</c:v>
                </c:pt>
                <c:pt idx="47">
                  <c:v>69.546460541949955</c:v>
                </c:pt>
                <c:pt idx="48">
                  <c:v>46.364307027969971</c:v>
                </c:pt>
                <c:pt idx="49">
                  <c:v>23.182153513989988</c:v>
                </c:pt>
                <c:pt idx="50">
                  <c:v>0</c:v>
                </c:pt>
              </c:numCache>
            </c:numRef>
          </c:xVal>
          <c:yVal>
            <c:numRef>
              <c:f>RawData_CoolingCurves!$I$22:$I$72</c:f>
              <c:numCache>
                <c:formatCode>General</c:formatCode>
                <c:ptCount val="51"/>
                <c:pt idx="0">
                  <c:v>2.9095897446116299E-2</c:v>
                </c:pt>
                <c:pt idx="1">
                  <c:v>3.1617916470920299E-2</c:v>
                </c:pt>
                <c:pt idx="2">
                  <c:v>3.3730702505141E-2</c:v>
                </c:pt>
                <c:pt idx="3">
                  <c:v>3.55068751067125E-2</c:v>
                </c:pt>
                <c:pt idx="4">
                  <c:v>3.7007130355484003E-2</c:v>
                </c:pt>
                <c:pt idx="5">
                  <c:v>3.8281901509286197E-2</c:v>
                </c:pt>
                <c:pt idx="6">
                  <c:v>3.9373076113817303E-2</c:v>
                </c:pt>
                <c:pt idx="7">
                  <c:v>4.0315583662994203E-2</c:v>
                </c:pt>
                <c:pt idx="8">
                  <c:v>4.1138788680645501E-2</c:v>
                </c:pt>
                <c:pt idx="9">
                  <c:v>4.1867685645892203E-2</c:v>
                </c:pt>
                <c:pt idx="10">
                  <c:v>4.2523921573082699E-2</c:v>
                </c:pt>
                <c:pt idx="11">
                  <c:v>4.3114568749297998E-2</c:v>
                </c:pt>
                <c:pt idx="12">
                  <c:v>4.36711665237327E-2</c:v>
                </c:pt>
                <c:pt idx="13">
                  <c:v>4.4206340496373897E-2</c:v>
                </c:pt>
                <c:pt idx="14">
                  <c:v>4.4760129261167798E-2</c:v>
                </c:pt>
                <c:pt idx="15">
                  <c:v>4.5383913325008997E-2</c:v>
                </c:pt>
                <c:pt idx="16">
                  <c:v>4.6012478979928197E-2</c:v>
                </c:pt>
                <c:pt idx="17">
                  <c:v>4.67246774751848E-2</c:v>
                </c:pt>
                <c:pt idx="18">
                  <c:v>4.7537460263759698E-2</c:v>
                </c:pt>
                <c:pt idx="19">
                  <c:v>4.84709293872915E-2</c:v>
                </c:pt>
                <c:pt idx="20">
                  <c:v>4.9549097915517898E-2</c:v>
                </c:pt>
                <c:pt idx="21">
                  <c:v>5.0800811767484098E-2</c:v>
                </c:pt>
                <c:pt idx="22">
                  <c:v>5.2260825316991499E-2</c:v>
                </c:pt>
                <c:pt idx="23">
                  <c:v>5.39709750245288E-2</c:v>
                </c:pt>
                <c:pt idx="24">
                  <c:v>5.5981056630239202E-2</c:v>
                </c:pt>
                <c:pt idx="25">
                  <c:v>5.8342367368327E-2</c:v>
                </c:pt>
                <c:pt idx="26">
                  <c:v>6.11352359651764E-2</c:v>
                </c:pt>
                <c:pt idx="27">
                  <c:v>6.4445869349783996E-2</c:v>
                </c:pt>
                <c:pt idx="28">
                  <c:v>6.8323803472386105E-2</c:v>
                </c:pt>
                <c:pt idx="29">
                  <c:v>7.28538271166876E-2</c:v>
                </c:pt>
                <c:pt idx="30">
                  <c:v>7.8093686401748602E-2</c:v>
                </c:pt>
                <c:pt idx="31">
                  <c:v>8.4076050082654494E-2</c:v>
                </c:pt>
                <c:pt idx="32">
                  <c:v>9.0801774287674594E-2</c:v>
                </c:pt>
                <c:pt idx="33">
                  <c:v>9.2707345353149798E-2</c:v>
                </c:pt>
                <c:pt idx="34">
                  <c:v>9.8239533238423493E-2</c:v>
                </c:pt>
                <c:pt idx="35">
                  <c:v>0.106332025868223</c:v>
                </c:pt>
                <c:pt idx="36">
                  <c:v>0.11500607977340301</c:v>
                </c:pt>
                <c:pt idx="37">
                  <c:v>0.12418297875126599</c:v>
                </c:pt>
                <c:pt idx="38">
                  <c:v>0.13378642107882599</c:v>
                </c:pt>
                <c:pt idx="39">
                  <c:v>0.14374729714620599</c:v>
                </c:pt>
                <c:pt idx="40">
                  <c:v>0.154005738154499</c:v>
                </c:pt>
                <c:pt idx="41">
                  <c:v>0.164511341723969</c:v>
                </c:pt>
                <c:pt idx="42">
                  <c:v>0.175222409366485</c:v>
                </c:pt>
                <c:pt idx="43">
                  <c:v>0.18610477678981999</c:v>
                </c:pt>
                <c:pt idx="44">
                  <c:v>0.197130574363411</c:v>
                </c:pt>
                <c:pt idx="45">
                  <c:v>0.20827708342012</c:v>
                </c:pt>
                <c:pt idx="46">
                  <c:v>0.21952575185739401</c:v>
                </c:pt>
                <c:pt idx="47">
                  <c:v>0.230861378998549</c:v>
                </c:pt>
                <c:pt idx="48">
                  <c:v>0.24227145539492601</c:v>
                </c:pt>
                <c:pt idx="49">
                  <c:v>0.25374563467790601</c:v>
                </c:pt>
                <c:pt idx="50">
                  <c:v>0.26527531366970297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4-E397-42CA-91CE-BDDB9F1651C1}"/>
            </c:ext>
          </c:extLst>
        </c:ser>
        <c:ser>
          <c:idx val="5"/>
          <c:order val="7"/>
          <c:spPr>
            <a:ln w="19050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xVal>
            <c:numRef>
              <c:f>RawData_CoolingCurves!$D$22:$D$72</c:f>
              <c:numCache>
                <c:formatCode>General</c:formatCode>
                <c:ptCount val="51"/>
                <c:pt idx="0">
                  <c:v>1135.9255221851699</c:v>
                </c:pt>
                <c:pt idx="1">
                  <c:v>1112.743368671187</c:v>
                </c:pt>
                <c:pt idx="2">
                  <c:v>1089.5612151572038</c:v>
                </c:pt>
                <c:pt idx="3">
                  <c:v>1066.3790616432207</c:v>
                </c:pt>
                <c:pt idx="4">
                  <c:v>1043.1969081292377</c:v>
                </c:pt>
                <c:pt idx="5">
                  <c:v>1020.0147546152549</c:v>
                </c:pt>
                <c:pt idx="6">
                  <c:v>996.83260110127196</c:v>
                </c:pt>
                <c:pt idx="7">
                  <c:v>973.65044758728891</c:v>
                </c:pt>
                <c:pt idx="8">
                  <c:v>950.46829407330597</c:v>
                </c:pt>
                <c:pt idx="9">
                  <c:v>927.28614055932292</c:v>
                </c:pt>
                <c:pt idx="10">
                  <c:v>904.10398704533998</c:v>
                </c:pt>
                <c:pt idx="11">
                  <c:v>880.92183353135692</c:v>
                </c:pt>
                <c:pt idx="12">
                  <c:v>857.73968001737398</c:v>
                </c:pt>
                <c:pt idx="13">
                  <c:v>834.55752650339093</c:v>
                </c:pt>
                <c:pt idx="14">
                  <c:v>811.37537298940788</c:v>
                </c:pt>
                <c:pt idx="15">
                  <c:v>788.19321947542392</c:v>
                </c:pt>
                <c:pt idx="16">
                  <c:v>765.01106596144086</c:v>
                </c:pt>
                <c:pt idx="17">
                  <c:v>741.82891244745792</c:v>
                </c:pt>
                <c:pt idx="18">
                  <c:v>718.64675893347498</c:v>
                </c:pt>
                <c:pt idx="19">
                  <c:v>695.46460541949193</c:v>
                </c:pt>
                <c:pt idx="20">
                  <c:v>672.28245190550888</c:v>
                </c:pt>
                <c:pt idx="21">
                  <c:v>649.10029839152594</c:v>
                </c:pt>
                <c:pt idx="22">
                  <c:v>625.918144877543</c:v>
                </c:pt>
                <c:pt idx="23">
                  <c:v>602.73599136355995</c:v>
                </c:pt>
                <c:pt idx="24">
                  <c:v>579.55383784957689</c:v>
                </c:pt>
                <c:pt idx="25">
                  <c:v>556.37168433559395</c:v>
                </c:pt>
                <c:pt idx="26">
                  <c:v>533.1895308216109</c:v>
                </c:pt>
                <c:pt idx="27">
                  <c:v>510.00737730762796</c:v>
                </c:pt>
                <c:pt idx="28">
                  <c:v>486.82522379364491</c:v>
                </c:pt>
                <c:pt idx="29">
                  <c:v>463.64307027966095</c:v>
                </c:pt>
                <c:pt idx="30">
                  <c:v>440.46091676567789</c:v>
                </c:pt>
                <c:pt idx="31">
                  <c:v>417.27876325169495</c:v>
                </c:pt>
                <c:pt idx="32">
                  <c:v>394.0966097377119</c:v>
                </c:pt>
                <c:pt idx="33">
                  <c:v>387.94714563330797</c:v>
                </c:pt>
                <c:pt idx="34">
                  <c:v>370.91445622372896</c:v>
                </c:pt>
                <c:pt idx="35">
                  <c:v>347.73230270974591</c:v>
                </c:pt>
                <c:pt idx="36">
                  <c:v>324.55014919576297</c:v>
                </c:pt>
                <c:pt idx="37">
                  <c:v>301.36799568177992</c:v>
                </c:pt>
                <c:pt idx="38">
                  <c:v>278.18584216779698</c:v>
                </c:pt>
                <c:pt idx="39">
                  <c:v>255.00368865381392</c:v>
                </c:pt>
                <c:pt idx="40">
                  <c:v>231.82153513983098</c:v>
                </c:pt>
                <c:pt idx="41">
                  <c:v>208.63938162584793</c:v>
                </c:pt>
                <c:pt idx="42">
                  <c:v>185.45722811186499</c:v>
                </c:pt>
                <c:pt idx="43">
                  <c:v>162.27507459788092</c:v>
                </c:pt>
                <c:pt idx="44">
                  <c:v>139.09292108389798</c:v>
                </c:pt>
                <c:pt idx="45">
                  <c:v>115.91076756991993</c:v>
                </c:pt>
                <c:pt idx="46">
                  <c:v>92.728614055939943</c:v>
                </c:pt>
                <c:pt idx="47">
                  <c:v>69.546460541949955</c:v>
                </c:pt>
                <c:pt idx="48">
                  <c:v>46.364307027969971</c:v>
                </c:pt>
                <c:pt idx="49">
                  <c:v>23.182153513989988</c:v>
                </c:pt>
                <c:pt idx="50">
                  <c:v>0</c:v>
                </c:pt>
              </c:numCache>
            </c:numRef>
          </c:xVal>
          <c:yVal>
            <c:numRef>
              <c:f>RawData_CoolingCurves!$J$22:$J$72</c:f>
              <c:numCache>
                <c:formatCode>General</c:formatCode>
                <c:ptCount val="51"/>
                <c:pt idx="0">
                  <c:v>3.3292696454551303E-2</c:v>
                </c:pt>
                <c:pt idx="1">
                  <c:v>3.5443088183020097E-2</c:v>
                </c:pt>
                <c:pt idx="2">
                  <c:v>3.7222378514711697E-2</c:v>
                </c:pt>
                <c:pt idx="3">
                  <c:v>3.8703531254896298E-2</c:v>
                </c:pt>
                <c:pt idx="4">
                  <c:v>3.9945847530771801E-2</c:v>
                </c:pt>
                <c:pt idx="5">
                  <c:v>4.09976034557629E-2</c:v>
                </c:pt>
                <c:pt idx="6">
                  <c:v>4.1898362944689398E-2</c:v>
                </c:pt>
                <c:pt idx="7">
                  <c:v>4.2679197477069199E-2</c:v>
                </c:pt>
                <c:pt idx="8">
                  <c:v>4.3372908710044497E-2</c:v>
                </c:pt>
                <c:pt idx="9">
                  <c:v>4.3998131753844497E-2</c:v>
                </c:pt>
                <c:pt idx="10">
                  <c:v>4.4569244882450398E-2</c:v>
                </c:pt>
                <c:pt idx="11">
                  <c:v>4.5111894037126399E-2</c:v>
                </c:pt>
                <c:pt idx="12">
                  <c:v>4.5644233833292601E-2</c:v>
                </c:pt>
                <c:pt idx="13">
                  <c:v>4.6200379748521397E-2</c:v>
                </c:pt>
                <c:pt idx="14">
                  <c:v>4.7016030425871699E-2</c:v>
                </c:pt>
                <c:pt idx="15">
                  <c:v>4.7680575249246203E-2</c:v>
                </c:pt>
                <c:pt idx="16">
                  <c:v>4.8448800608743403E-2</c:v>
                </c:pt>
                <c:pt idx="17">
                  <c:v>4.9343011117238197E-2</c:v>
                </c:pt>
                <c:pt idx="18">
                  <c:v>5.0390224923068397E-2</c:v>
                </c:pt>
                <c:pt idx="19">
                  <c:v>5.1623408315573598E-2</c:v>
                </c:pt>
                <c:pt idx="20">
                  <c:v>5.3082975661589003E-2</c:v>
                </c:pt>
                <c:pt idx="21">
                  <c:v>5.4818512305933098E-2</c:v>
                </c:pt>
                <c:pt idx="22">
                  <c:v>5.6890551625595899E-2</c:v>
                </c:pt>
                <c:pt idx="23">
                  <c:v>5.9359249544822003E-2</c:v>
                </c:pt>
                <c:pt idx="24">
                  <c:v>6.2320273446549203E-2</c:v>
                </c:pt>
                <c:pt idx="25">
                  <c:v>6.5916151322115799E-2</c:v>
                </c:pt>
                <c:pt idx="26">
                  <c:v>7.0175790854288295E-2</c:v>
                </c:pt>
                <c:pt idx="27">
                  <c:v>7.5221481965277795E-2</c:v>
                </c:pt>
                <c:pt idx="28">
                  <c:v>8.1125505626277405E-2</c:v>
                </c:pt>
                <c:pt idx="29">
                  <c:v>8.7923296807551302E-2</c:v>
                </c:pt>
                <c:pt idx="30">
                  <c:v>9.5604875374214998E-2</c:v>
                </c:pt>
                <c:pt idx="31">
                  <c:v>0.104117070745037</c:v>
                </c:pt>
                <c:pt idx="32">
                  <c:v>0.113375425891343</c:v>
                </c:pt>
                <c:pt idx="33">
                  <c:v>0.11594405863107</c:v>
                </c:pt>
                <c:pt idx="34">
                  <c:v>0.123280135998563</c:v>
                </c:pt>
                <c:pt idx="35">
                  <c:v>0.13373012797641401</c:v>
                </c:pt>
                <c:pt idx="36">
                  <c:v>0.14463229823842</c:v>
                </c:pt>
                <c:pt idx="37">
                  <c:v>0.15590589717665901</c:v>
                </c:pt>
                <c:pt idx="38">
                  <c:v>0.167483481178784</c:v>
                </c:pt>
                <c:pt idx="39">
                  <c:v>0.179309972386335</c:v>
                </c:pt>
                <c:pt idx="40">
                  <c:v>0.19134093560188101</c:v>
                </c:pt>
                <c:pt idx="41">
                  <c:v>0.203540709430374</c:v>
                </c:pt>
                <c:pt idx="42">
                  <c:v>0.21588069279969199</c:v>
                </c:pt>
                <c:pt idx="43">
                  <c:v>0.22833789387543299</c:v>
                </c:pt>
                <c:pt idx="44">
                  <c:v>0.24089375207071401</c:v>
                </c:pt>
                <c:pt idx="45">
                  <c:v>0.25353320359565401</c:v>
                </c:pt>
                <c:pt idx="46">
                  <c:v>0.26624394909832</c:v>
                </c:pt>
                <c:pt idx="47">
                  <c:v>0.27901588275480499</c:v>
                </c:pt>
                <c:pt idx="48">
                  <c:v>0.291840647710427</c:v>
                </c:pt>
                <c:pt idx="49">
                  <c:v>0.30471128935311598</c:v>
                </c:pt>
                <c:pt idx="50">
                  <c:v>0.31762198397762798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5-E397-42CA-91CE-BDDB9F1651C1}"/>
            </c:ext>
          </c:extLst>
        </c:ser>
        <c:ser>
          <c:idx val="7"/>
          <c:order val="8"/>
          <c:spPr>
            <a:ln w="19050" cap="rnd">
              <a:solidFill>
                <a:schemeClr val="accent2"/>
              </a:solidFill>
              <a:prstDash val="sysDash"/>
              <a:round/>
            </a:ln>
            <a:effectLst/>
          </c:spPr>
          <c:marker>
            <c:symbol val="none"/>
          </c:marker>
          <c:xVal>
            <c:numRef>
              <c:f>RawData_CoolingCurves!$O$22:$O$81</c:f>
              <c:numCache>
                <c:formatCode>General</c:formatCode>
                <c:ptCount val="60"/>
                <c:pt idx="0">
                  <c:v>1134.7572710172597</c:v>
                </c:pt>
                <c:pt idx="1">
                  <c:v>1099.3179498052655</c:v>
                </c:pt>
                <c:pt idx="2">
                  <c:v>1063.7939272275673</c:v>
                </c:pt>
                <c:pt idx="3">
                  <c:v>1028.1989336653419</c:v>
                </c:pt>
                <c:pt idx="4">
                  <c:v>992.54100416925996</c:v>
                </c:pt>
                <c:pt idx="5">
                  <c:v>956.82352864379595</c:v>
                </c:pt>
                <c:pt idx="6">
                  <c:v>921.04584794146399</c:v>
                </c:pt>
                <c:pt idx="7">
                  <c:v>885.20369498286198</c:v>
                </c:pt>
                <c:pt idx="8">
                  <c:v>849.28955334418492</c:v>
                </c:pt>
                <c:pt idx="9">
                  <c:v>813.29293121933688</c:v>
                </c:pt>
                <c:pt idx="10">
                  <c:v>777.20053314881795</c:v>
                </c:pt>
                <c:pt idx="11">
                  <c:v>740.99631725533595</c:v>
                </c:pt>
                <c:pt idx="12">
                  <c:v>704.66143636453194</c:v>
                </c:pt>
                <c:pt idx="13">
                  <c:v>668.17407093714291</c:v>
                </c:pt>
                <c:pt idx="14">
                  <c:v>631.50916746373593</c:v>
                </c:pt>
                <c:pt idx="15">
                  <c:v>594.6381396885979</c:v>
                </c:pt>
                <c:pt idx="16">
                  <c:v>557.52984789931895</c:v>
                </c:pt>
                <c:pt idx="17">
                  <c:v>520.15223260305993</c:v>
                </c:pt>
                <c:pt idx="18">
                  <c:v>482.47099683981594</c:v>
                </c:pt>
                <c:pt idx="19">
                  <c:v>444.44954311834397</c:v>
                </c:pt>
                <c:pt idx="20">
                  <c:v>444.44954311834397</c:v>
                </c:pt>
                <c:pt idx="21">
                  <c:v>440.12564308868593</c:v>
                </c:pt>
                <c:pt idx="22">
                  <c:v>435.80192821372395</c:v>
                </c:pt>
                <c:pt idx="23">
                  <c:v>71.581673032149865</c:v>
                </c:pt>
                <c:pt idx="24">
                  <c:v>-557.61599809192012</c:v>
                </c:pt>
                <c:pt idx="25">
                  <c:v>-832.31425178611016</c:v>
                </c:pt>
                <c:pt idx="26">
                  <c:v>-979.10969707222011</c:v>
                </c:pt>
                <c:pt idx="27">
                  <c:v>-1071.6511681468701</c:v>
                </c:pt>
                <c:pt idx="28">
                  <c:v>-1135.4442568106901</c:v>
                </c:pt>
                <c:pt idx="29">
                  <c:v>-1182.2448207043399</c:v>
                </c:pt>
                <c:pt idx="30">
                  <c:v>-1218.1981686241902</c:v>
                </c:pt>
                <c:pt idx="31">
                  <c:v>-1246.8191769784103</c:v>
                </c:pt>
                <c:pt idx="32">
                  <c:v>-1270.2591475080599</c:v>
                </c:pt>
                <c:pt idx="33">
                  <c:v>-1289.9064137550299</c:v>
                </c:pt>
                <c:pt idx="34">
                  <c:v>-1306.6959108340102</c:v>
                </c:pt>
                <c:pt idx="35">
                  <c:v>-1321.2796823539002</c:v>
                </c:pt>
                <c:pt idx="36">
                  <c:v>-1334.12600526196</c:v>
                </c:pt>
                <c:pt idx="37">
                  <c:v>-1345.5796634682301</c:v>
                </c:pt>
                <c:pt idx="38">
                  <c:v>-1355.9000149655299</c:v>
                </c:pt>
                <c:pt idx="39">
                  <c:v>-1365.2858290498102</c:v>
                </c:pt>
                <c:pt idx="40">
                  <c:v>-1373.8919539485501</c:v>
                </c:pt>
                <c:pt idx="41">
                  <c:v>-1381.8407820553102</c:v>
                </c:pt>
                <c:pt idx="42">
                  <c:v>-1389.2303099137403</c:v>
                </c:pt>
                <c:pt idx="43">
                  <c:v>-1396.1399152480299</c:v>
                </c:pt>
                <c:pt idx="44">
                  <c:v>-1402.6345701374403</c:v>
                </c:pt>
                <c:pt idx="45">
                  <c:v>-1408.7679620675299</c:v>
                </c:pt>
                <c:pt idx="46">
                  <c:v>-1414.5848389041898</c:v>
                </c:pt>
                <c:pt idx="47">
                  <c:v>-1420.1227936007799</c:v>
                </c:pt>
                <c:pt idx="48">
                  <c:v>-1425.41363857429</c:v>
                </c:pt>
                <c:pt idx="49">
                  <c:v>-1430.4844755772801</c:v>
                </c:pt>
                <c:pt idx="50">
                  <c:v>-1435.3585368495201</c:v>
                </c:pt>
                <c:pt idx="51">
                  <c:v>-1440.0558525449401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</c:numCache>
            </c:numRef>
          </c:xVal>
          <c:yVal>
            <c:numRef>
              <c:f>RawData_CoolingCurves!$Q$22:$Q$81</c:f>
              <c:numCache>
                <c:formatCode>General</c:formatCode>
                <c:ptCount val="6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0.18531766278218301</c:v>
                </c:pt>
                <c:pt idx="24">
                  <c:v>0.50797189128535203</c:v>
                </c:pt>
                <c:pt idx="25">
                  <c:v>0.64336536296143598</c:v>
                </c:pt>
                <c:pt idx="26">
                  <c:v>0.716805425771328</c:v>
                </c:pt>
                <c:pt idx="27">
                  <c:v>0.76254353009689801</c:v>
                </c:pt>
                <c:pt idx="28">
                  <c:v>0.79361844583227203</c:v>
                </c:pt>
                <c:pt idx="29">
                  <c:v>0.81603595791580097</c:v>
                </c:pt>
                <c:pt idx="30">
                  <c:v>0.83293353393373404</c:v>
                </c:pt>
                <c:pt idx="31">
                  <c:v>0.84610453364056704</c:v>
                </c:pt>
                <c:pt idx="32">
                  <c:v>0.85664588728185997</c:v>
                </c:pt>
                <c:pt idx="33">
                  <c:v>0.86526503176087199</c:v>
                </c:pt>
                <c:pt idx="34">
                  <c:v>0.87243805299218302</c:v>
                </c:pt>
                <c:pt idx="35">
                  <c:v>0.878496755618278</c:v>
                </c:pt>
                <c:pt idx="36">
                  <c:v>0.88367926246503203</c:v>
                </c:pt>
                <c:pt idx="37">
                  <c:v>0.88816077060014598</c:v>
                </c:pt>
                <c:pt idx="38">
                  <c:v>0.89207296888116405</c:v>
                </c:pt>
                <c:pt idx="39">
                  <c:v>0.89551670247541604</c:v>
                </c:pt>
                <c:pt idx="40">
                  <c:v>0.89857046858390199</c:v>
                </c:pt>
                <c:pt idx="41">
                  <c:v>0.90129625828337501</c:v>
                </c:pt>
                <c:pt idx="42">
                  <c:v>0.90374366177975296</c:v>
                </c:pt>
                <c:pt idx="43">
                  <c:v>0.905952809766564</c:v>
                </c:pt>
                <c:pt idx="44">
                  <c:v>0.90795651773977903</c:v>
                </c:pt>
                <c:pt idx="45">
                  <c:v>0.909781873864415</c:v>
                </c:pt>
                <c:pt idx="46">
                  <c:v>0.91145143154292596</c:v>
                </c:pt>
                <c:pt idx="47">
                  <c:v>0.91298411669750801</c:v>
                </c:pt>
                <c:pt idx="48">
                  <c:v>0.914395926178456</c:v>
                </c:pt>
                <c:pt idx="49">
                  <c:v>0.91570047121741305</c:v>
                </c:pt>
                <c:pt idx="50">
                  <c:v>0.91690940452712799</c:v>
                </c:pt>
                <c:pt idx="51">
                  <c:v>0.91803275905336201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7-E397-42CA-91CE-BDDB9F1651C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32463456"/>
        <c:axId val="1405119920"/>
      </c:scatterChart>
      <c:scatterChart>
        <c:scatterStyle val="lineMarker"/>
        <c:varyColors val="0"/>
        <c:ser>
          <c:idx val="3"/>
          <c:order val="5"/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xVal>
            <c:numRef>
              <c:f>RawData_CoolingCurves!$D$22:$D$72</c:f>
              <c:numCache>
                <c:formatCode>General</c:formatCode>
                <c:ptCount val="51"/>
                <c:pt idx="0">
                  <c:v>1135.9255221851699</c:v>
                </c:pt>
                <c:pt idx="1">
                  <c:v>1112.743368671187</c:v>
                </c:pt>
                <c:pt idx="2">
                  <c:v>1089.5612151572038</c:v>
                </c:pt>
                <c:pt idx="3">
                  <c:v>1066.3790616432207</c:v>
                </c:pt>
                <c:pt idx="4">
                  <c:v>1043.1969081292377</c:v>
                </c:pt>
                <c:pt idx="5">
                  <c:v>1020.0147546152549</c:v>
                </c:pt>
                <c:pt idx="6">
                  <c:v>996.83260110127196</c:v>
                </c:pt>
                <c:pt idx="7">
                  <c:v>973.65044758728891</c:v>
                </c:pt>
                <c:pt idx="8">
                  <c:v>950.46829407330597</c:v>
                </c:pt>
                <c:pt idx="9">
                  <c:v>927.28614055932292</c:v>
                </c:pt>
                <c:pt idx="10">
                  <c:v>904.10398704533998</c:v>
                </c:pt>
                <c:pt idx="11">
                  <c:v>880.92183353135692</c:v>
                </c:pt>
                <c:pt idx="12">
                  <c:v>857.73968001737398</c:v>
                </c:pt>
                <c:pt idx="13">
                  <c:v>834.55752650339093</c:v>
                </c:pt>
                <c:pt idx="14">
                  <c:v>811.37537298940788</c:v>
                </c:pt>
                <c:pt idx="15">
                  <c:v>788.19321947542392</c:v>
                </c:pt>
                <c:pt idx="16">
                  <c:v>765.01106596144086</c:v>
                </c:pt>
                <c:pt idx="17">
                  <c:v>741.82891244745792</c:v>
                </c:pt>
                <c:pt idx="18">
                  <c:v>718.64675893347498</c:v>
                </c:pt>
                <c:pt idx="19">
                  <c:v>695.46460541949193</c:v>
                </c:pt>
                <c:pt idx="20">
                  <c:v>672.28245190550888</c:v>
                </c:pt>
                <c:pt idx="21">
                  <c:v>649.10029839152594</c:v>
                </c:pt>
                <c:pt idx="22">
                  <c:v>625.918144877543</c:v>
                </c:pt>
                <c:pt idx="23">
                  <c:v>602.73599136355995</c:v>
                </c:pt>
                <c:pt idx="24">
                  <c:v>579.55383784957689</c:v>
                </c:pt>
                <c:pt idx="25">
                  <c:v>556.37168433559395</c:v>
                </c:pt>
                <c:pt idx="26">
                  <c:v>533.1895308216109</c:v>
                </c:pt>
                <c:pt idx="27">
                  <c:v>510.00737730762796</c:v>
                </c:pt>
                <c:pt idx="28">
                  <c:v>486.82522379364491</c:v>
                </c:pt>
                <c:pt idx="29">
                  <c:v>463.64307027966095</c:v>
                </c:pt>
                <c:pt idx="30">
                  <c:v>440.46091676567789</c:v>
                </c:pt>
                <c:pt idx="31">
                  <c:v>417.27876325169495</c:v>
                </c:pt>
                <c:pt idx="32">
                  <c:v>394.0966097377119</c:v>
                </c:pt>
                <c:pt idx="33">
                  <c:v>387.94714563330797</c:v>
                </c:pt>
                <c:pt idx="34">
                  <c:v>370.91445622372896</c:v>
                </c:pt>
                <c:pt idx="35">
                  <c:v>347.73230270974591</c:v>
                </c:pt>
                <c:pt idx="36">
                  <c:v>324.55014919576297</c:v>
                </c:pt>
                <c:pt idx="37">
                  <c:v>301.36799568177992</c:v>
                </c:pt>
                <c:pt idx="38">
                  <c:v>278.18584216779698</c:v>
                </c:pt>
                <c:pt idx="39">
                  <c:v>255.00368865381392</c:v>
                </c:pt>
                <c:pt idx="40">
                  <c:v>231.82153513983098</c:v>
                </c:pt>
                <c:pt idx="41">
                  <c:v>208.63938162584793</c:v>
                </c:pt>
                <c:pt idx="42">
                  <c:v>185.45722811186499</c:v>
                </c:pt>
                <c:pt idx="43">
                  <c:v>162.27507459788092</c:v>
                </c:pt>
                <c:pt idx="44">
                  <c:v>139.09292108389798</c:v>
                </c:pt>
                <c:pt idx="45">
                  <c:v>115.91076756991993</c:v>
                </c:pt>
                <c:pt idx="46">
                  <c:v>92.728614055939943</c:v>
                </c:pt>
                <c:pt idx="47">
                  <c:v>69.546460541949955</c:v>
                </c:pt>
                <c:pt idx="48">
                  <c:v>46.364307027969971</c:v>
                </c:pt>
                <c:pt idx="49">
                  <c:v>23.182153513989988</c:v>
                </c:pt>
                <c:pt idx="50">
                  <c:v>0</c:v>
                </c:pt>
              </c:numCache>
            </c:numRef>
          </c:xVal>
          <c:yVal>
            <c:numRef>
              <c:f>RawData_CoolingCurves!$H$22:$H$72</c:f>
              <c:numCache>
                <c:formatCode>General</c:formatCode>
                <c:ptCount val="5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8.7809329704996494E-3</c:v>
                </c:pt>
                <c:pt idx="35">
                  <c:v>2.0732124659841599E-2</c:v>
                </c:pt>
                <c:pt idx="36">
                  <c:v>3.2683316349183499E-2</c:v>
                </c:pt>
                <c:pt idx="37">
                  <c:v>4.4634508038525603E-2</c:v>
                </c:pt>
                <c:pt idx="38">
                  <c:v>5.6585699727867603E-2</c:v>
                </c:pt>
                <c:pt idx="39">
                  <c:v>6.8536891417209603E-2</c:v>
                </c:pt>
                <c:pt idx="40">
                  <c:v>8.0488083106551506E-2</c:v>
                </c:pt>
                <c:pt idx="41">
                  <c:v>9.2439274795893506E-2</c:v>
                </c:pt>
                <c:pt idx="42">
                  <c:v>0.10439046648523501</c:v>
                </c:pt>
                <c:pt idx="43">
                  <c:v>0.11634165817457701</c:v>
                </c:pt>
                <c:pt idx="44">
                  <c:v>0.12829284986391901</c:v>
                </c:pt>
                <c:pt idx="45">
                  <c:v>0.14024404155326101</c:v>
                </c:pt>
                <c:pt idx="46">
                  <c:v>0.15219523324260301</c:v>
                </c:pt>
                <c:pt idx="47">
                  <c:v>0.16414642493194501</c:v>
                </c:pt>
                <c:pt idx="48">
                  <c:v>0.17609761662128701</c:v>
                </c:pt>
                <c:pt idx="49">
                  <c:v>0.18804880831062901</c:v>
                </c:pt>
                <c:pt idx="50">
                  <c:v>0.19999999999997101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E397-42CA-91CE-BDDB9F1651C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32463456"/>
        <c:axId val="1405119920"/>
      </c:scatterChart>
      <c:valAx>
        <c:axId val="1404129376"/>
        <c:scaling>
          <c:orientation val="minMax"/>
          <c:max val="1135"/>
          <c:min val="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58232432"/>
        <c:crosses val="autoZero"/>
        <c:crossBetween val="midCat"/>
      </c:valAx>
      <c:valAx>
        <c:axId val="658232432"/>
        <c:scaling>
          <c:orientation val="minMax"/>
          <c:max val="498"/>
          <c:min val="298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04129376"/>
        <c:crosses val="autoZero"/>
        <c:crossBetween val="midCat"/>
        <c:majorUnit val="40"/>
      </c:valAx>
      <c:valAx>
        <c:axId val="1405119920"/>
        <c:scaling>
          <c:orientation val="minMax"/>
          <c:max val="0.4"/>
          <c:min val="0"/>
        </c:scaling>
        <c:delete val="0"/>
        <c:axPos val="r"/>
        <c:numFmt formatCode="0%" sourceLinked="0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32463456"/>
        <c:crosses val="max"/>
        <c:crossBetween val="midCat"/>
        <c:majorUnit val="0.1"/>
      </c:valAx>
      <c:valAx>
        <c:axId val="832463456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140511992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legendEntry>
        <c:idx val="6"/>
        <c:delete val="1"/>
      </c:legendEntry>
      <c:legendEntry>
        <c:idx val="7"/>
        <c:delete val="1"/>
      </c:legendEntry>
      <c:legendEntry>
        <c:idx val="8"/>
        <c:delete val="1"/>
      </c:legendEntry>
      <c:legendEntry>
        <c:idx val="9"/>
        <c:delete val="1"/>
      </c:legendEntry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smoothMarker"/>
        <c:varyColors val="0"/>
        <c:ser>
          <c:idx val="0"/>
          <c:order val="0"/>
          <c:tx>
            <c:v>Heat Content</c:v>
          </c:tx>
          <c:spPr>
            <a:ln w="19050" cap="rnd">
              <a:solidFill>
                <a:schemeClr val="tx1"/>
              </a:solidFill>
              <a:round/>
            </a:ln>
            <a:effectLst/>
          </c:spPr>
          <c:marker>
            <c:symbol val="none"/>
          </c:marker>
          <c:xVal>
            <c:numLit>
              <c:formatCode>General</c:formatCode>
              <c:ptCount val="1"/>
              <c:pt idx="0">
                <c:v>-1</c:v>
              </c:pt>
            </c:numLit>
          </c:xVal>
          <c:yVal>
            <c:numLit>
              <c:formatCode>General</c:formatCode>
              <c:ptCount val="1"/>
              <c:pt idx="0">
                <c:v>1</c:v>
              </c:pt>
            </c:numLit>
          </c:yVal>
          <c:smooth val="1"/>
          <c:extLst>
            <c:ext xmlns:c16="http://schemas.microsoft.com/office/drawing/2014/chart" uri="{C3380CC4-5D6E-409C-BE32-E72D297353CC}">
              <c16:uniqueId val="{00000000-1DD0-43EC-88DE-1C82BB20C9FF}"/>
            </c:ext>
          </c:extLst>
        </c:ser>
        <c:ser>
          <c:idx val="1"/>
          <c:order val="1"/>
          <c:tx>
            <c:v>Vapour Quality</c:v>
          </c:tx>
          <c:spPr>
            <a:ln w="19050" cap="rnd">
              <a:solidFill>
                <a:schemeClr val="tx1"/>
              </a:solidFill>
              <a:prstDash val="sysDash"/>
              <a:round/>
            </a:ln>
            <a:effectLst/>
          </c:spPr>
          <c:marker>
            <c:symbol val="none"/>
          </c:marker>
          <c:xVal>
            <c:numLit>
              <c:formatCode>General</c:formatCode>
              <c:ptCount val="1"/>
              <c:pt idx="0">
                <c:v>-1</c:v>
              </c:pt>
            </c:numLit>
          </c:xVal>
          <c:yVal>
            <c:numLit>
              <c:formatCode>General</c:formatCode>
              <c:ptCount val="1"/>
              <c:pt idx="0">
                <c:v>1</c:v>
              </c:pt>
            </c:numLit>
          </c:yVal>
          <c:smooth val="1"/>
          <c:extLst>
            <c:ext xmlns:c16="http://schemas.microsoft.com/office/drawing/2014/chart" uri="{C3380CC4-5D6E-409C-BE32-E72D297353CC}">
              <c16:uniqueId val="{00000001-1DD0-43EC-88DE-1C82BB20C9FF}"/>
            </c:ext>
          </c:extLst>
        </c:ser>
        <c:ser>
          <c:idx val="2"/>
          <c:order val="2"/>
          <c:tx>
            <c:strRef>
              <c:f>RawData_CoolingCurves!$E$19</c:f>
              <c:strCache>
                <c:ptCount val="1"/>
                <c:pt idx="0">
                  <c:v>Water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RawData_CoolingCurves!$D$22:$D$72</c:f>
              <c:numCache>
                <c:formatCode>General</c:formatCode>
                <c:ptCount val="51"/>
                <c:pt idx="0">
                  <c:v>1135.9255221851699</c:v>
                </c:pt>
                <c:pt idx="1">
                  <c:v>1112.743368671187</c:v>
                </c:pt>
                <c:pt idx="2">
                  <c:v>1089.5612151572038</c:v>
                </c:pt>
                <c:pt idx="3">
                  <c:v>1066.3790616432207</c:v>
                </c:pt>
                <c:pt idx="4">
                  <c:v>1043.1969081292377</c:v>
                </c:pt>
                <c:pt idx="5">
                  <c:v>1020.0147546152549</c:v>
                </c:pt>
                <c:pt idx="6">
                  <c:v>996.83260110127196</c:v>
                </c:pt>
                <c:pt idx="7">
                  <c:v>973.65044758728891</c:v>
                </c:pt>
                <c:pt idx="8">
                  <c:v>950.46829407330597</c:v>
                </c:pt>
                <c:pt idx="9">
                  <c:v>927.28614055932292</c:v>
                </c:pt>
                <c:pt idx="10">
                  <c:v>904.10398704533998</c:v>
                </c:pt>
                <c:pt idx="11">
                  <c:v>880.92183353135692</c:v>
                </c:pt>
                <c:pt idx="12">
                  <c:v>857.73968001737398</c:v>
                </c:pt>
                <c:pt idx="13">
                  <c:v>834.55752650339093</c:v>
                </c:pt>
                <c:pt idx="14">
                  <c:v>811.37537298940788</c:v>
                </c:pt>
                <c:pt idx="15">
                  <c:v>788.19321947542392</c:v>
                </c:pt>
                <c:pt idx="16">
                  <c:v>765.01106596144086</c:v>
                </c:pt>
                <c:pt idx="17">
                  <c:v>741.82891244745792</c:v>
                </c:pt>
                <c:pt idx="18">
                  <c:v>718.64675893347498</c:v>
                </c:pt>
                <c:pt idx="19">
                  <c:v>695.46460541949193</c:v>
                </c:pt>
                <c:pt idx="20">
                  <c:v>672.28245190550888</c:v>
                </c:pt>
                <c:pt idx="21">
                  <c:v>649.10029839152594</c:v>
                </c:pt>
                <c:pt idx="22">
                  <c:v>625.918144877543</c:v>
                </c:pt>
                <c:pt idx="23">
                  <c:v>602.73599136355995</c:v>
                </c:pt>
                <c:pt idx="24">
                  <c:v>579.55383784957689</c:v>
                </c:pt>
                <c:pt idx="25">
                  <c:v>556.37168433559395</c:v>
                </c:pt>
                <c:pt idx="26">
                  <c:v>533.1895308216109</c:v>
                </c:pt>
                <c:pt idx="27">
                  <c:v>510.00737730762796</c:v>
                </c:pt>
                <c:pt idx="28">
                  <c:v>486.82522379364491</c:v>
                </c:pt>
                <c:pt idx="29">
                  <c:v>463.64307027966095</c:v>
                </c:pt>
                <c:pt idx="30">
                  <c:v>440.46091676567789</c:v>
                </c:pt>
                <c:pt idx="31">
                  <c:v>417.27876325169495</c:v>
                </c:pt>
                <c:pt idx="32">
                  <c:v>394.0966097377119</c:v>
                </c:pt>
                <c:pt idx="33">
                  <c:v>387.94714563330797</c:v>
                </c:pt>
                <c:pt idx="34">
                  <c:v>370.91445622372896</c:v>
                </c:pt>
                <c:pt idx="35">
                  <c:v>347.73230270974591</c:v>
                </c:pt>
                <c:pt idx="36">
                  <c:v>324.55014919576297</c:v>
                </c:pt>
                <c:pt idx="37">
                  <c:v>301.36799568177992</c:v>
                </c:pt>
                <c:pt idx="38">
                  <c:v>278.18584216779698</c:v>
                </c:pt>
                <c:pt idx="39">
                  <c:v>255.00368865381392</c:v>
                </c:pt>
                <c:pt idx="40">
                  <c:v>231.82153513983098</c:v>
                </c:pt>
                <c:pt idx="41">
                  <c:v>208.63938162584793</c:v>
                </c:pt>
                <c:pt idx="42">
                  <c:v>185.45722811186499</c:v>
                </c:pt>
                <c:pt idx="43">
                  <c:v>162.27507459788092</c:v>
                </c:pt>
                <c:pt idx="44">
                  <c:v>139.09292108389798</c:v>
                </c:pt>
                <c:pt idx="45">
                  <c:v>115.91076756991993</c:v>
                </c:pt>
                <c:pt idx="46">
                  <c:v>92.728614055939943</c:v>
                </c:pt>
                <c:pt idx="47">
                  <c:v>69.546460541949955</c:v>
                </c:pt>
                <c:pt idx="48">
                  <c:v>46.364307027969971</c:v>
                </c:pt>
                <c:pt idx="49">
                  <c:v>23.182153513989988</c:v>
                </c:pt>
                <c:pt idx="50">
                  <c:v>0</c:v>
                </c:pt>
              </c:numCache>
            </c:numRef>
          </c:xVal>
          <c:yVal>
            <c:numRef>
              <c:f>RawData_CoolingCurves!$E$22:$E$72</c:f>
              <c:numCache>
                <c:formatCode>General</c:formatCode>
                <c:ptCount val="51"/>
                <c:pt idx="0">
                  <c:v>297.67779990376903</c:v>
                </c:pt>
                <c:pt idx="1">
                  <c:v>303.22844177292001</c:v>
                </c:pt>
                <c:pt idx="2">
                  <c:v>308.78021611536701</c:v>
                </c:pt>
                <c:pt idx="3">
                  <c:v>314.33187915967301</c:v>
                </c:pt>
                <c:pt idx="4">
                  <c:v>319.88248406128503</c:v>
                </c:pt>
                <c:pt idx="5">
                  <c:v>325.431274147561</c:v>
                </c:pt>
                <c:pt idx="6">
                  <c:v>330.977605000675</c:v>
                </c:pt>
                <c:pt idx="7">
                  <c:v>336.520888322264</c:v>
                </c:pt>
                <c:pt idx="8">
                  <c:v>342.06055232365202</c:v>
                </c:pt>
                <c:pt idx="9">
                  <c:v>347.59601457876602</c:v>
                </c:pt>
                <c:pt idx="10">
                  <c:v>353.126664158111</c:v>
                </c:pt>
                <c:pt idx="11">
                  <c:v>358.65185055418402</c:v>
                </c:pt>
                <c:pt idx="12">
                  <c:v>364.170877464201</c:v>
                </c:pt>
                <c:pt idx="13">
                  <c:v>369.68299994312503</c:v>
                </c:pt>
                <c:pt idx="14">
                  <c:v>375.18742379752899</c:v>
                </c:pt>
                <c:pt idx="15">
                  <c:v>380.683306374322</c:v>
                </c:pt>
                <c:pt idx="16">
                  <c:v>386.16975812017699</c:v>
                </c:pt>
                <c:pt idx="17">
                  <c:v>391.64584445929597</c:v>
                </c:pt>
                <c:pt idx="18">
                  <c:v>397.11058766851801</c:v>
                </c:pt>
                <c:pt idx="19">
                  <c:v>402.56296852776399</c:v>
                </c:pt>
                <c:pt idx="20">
                  <c:v>408.001927597151</c:v>
                </c:pt>
                <c:pt idx="21">
                  <c:v>413.42636602549601</c:v>
                </c:pt>
                <c:pt idx="22">
                  <c:v>418.835145832379</c:v>
                </c:pt>
                <c:pt idx="23">
                  <c:v>424.22708963143202</c:v>
                </c:pt>
                <c:pt idx="24">
                  <c:v>429.60097977830202</c:v>
                </c:pt>
                <c:pt idx="25">
                  <c:v>434.95555693541098</c:v>
                </c:pt>
                <c:pt idx="26">
                  <c:v>440.28951804846503</c:v>
                </c:pt>
                <c:pt idx="27">
                  <c:v>445.60151372793501</c:v>
                </c:pt>
                <c:pt idx="28">
                  <c:v>450.89014502354502</c:v>
                </c:pt>
                <c:pt idx="29">
                  <c:v>456.15395957120597</c:v>
                </c:pt>
                <c:pt idx="30">
                  <c:v>461.39144708074099</c:v>
                </c:pt>
                <c:pt idx="31">
                  <c:v>466.601034118759</c:v>
                </c:pt>
                <c:pt idx="32">
                  <c:v>471.78107812439202</c:v>
                </c:pt>
                <c:pt idx="33">
                  <c:v>473.15000000001498</c:v>
                </c:pt>
                <c:pt idx="34">
                  <c:v>473.15000000001498</c:v>
                </c:pt>
                <c:pt idx="35">
                  <c:v>473.15000000001498</c:v>
                </c:pt>
                <c:pt idx="36">
                  <c:v>473.15000000001498</c:v>
                </c:pt>
                <c:pt idx="37">
                  <c:v>473.15000000001498</c:v>
                </c:pt>
                <c:pt idx="38">
                  <c:v>473.15000000001498</c:v>
                </c:pt>
                <c:pt idx="39">
                  <c:v>473.15000000001498</c:v>
                </c:pt>
                <c:pt idx="40">
                  <c:v>473.15000000001498</c:v>
                </c:pt>
                <c:pt idx="41">
                  <c:v>473.15000000001498</c:v>
                </c:pt>
                <c:pt idx="42">
                  <c:v>473.15000000001498</c:v>
                </c:pt>
                <c:pt idx="43">
                  <c:v>473.15000000001498</c:v>
                </c:pt>
                <c:pt idx="44">
                  <c:v>473.15000000001498</c:v>
                </c:pt>
                <c:pt idx="45">
                  <c:v>473.15000000001498</c:v>
                </c:pt>
                <c:pt idx="46">
                  <c:v>473.15000000001498</c:v>
                </c:pt>
                <c:pt idx="47">
                  <c:v>473.15000000001498</c:v>
                </c:pt>
                <c:pt idx="48">
                  <c:v>473.15000000001498</c:v>
                </c:pt>
                <c:pt idx="49">
                  <c:v>473.15000000001498</c:v>
                </c:pt>
                <c:pt idx="50">
                  <c:v>473.15000000000998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1DD0-43EC-88DE-1C82BB20C9FF}"/>
            </c:ext>
          </c:extLst>
        </c:ser>
        <c:ser>
          <c:idx val="3"/>
          <c:order val="3"/>
          <c:tx>
            <c:strRef>
              <c:f>RawData_CoolingCurves!$P$19</c:f>
              <c:strCache>
                <c:ptCount val="1"/>
                <c:pt idx="0">
                  <c:v>Brine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RawData_CoolingCurves!$O$22:$O$81</c:f>
              <c:numCache>
                <c:formatCode>General</c:formatCode>
                <c:ptCount val="60"/>
                <c:pt idx="0">
                  <c:v>1134.7572710172597</c:v>
                </c:pt>
                <c:pt idx="1">
                  <c:v>1099.3179498052655</c:v>
                </c:pt>
                <c:pt idx="2">
                  <c:v>1063.7939272275673</c:v>
                </c:pt>
                <c:pt idx="3">
                  <c:v>1028.1989336653419</c:v>
                </c:pt>
                <c:pt idx="4">
                  <c:v>992.54100416925996</c:v>
                </c:pt>
                <c:pt idx="5">
                  <c:v>956.82352864379595</c:v>
                </c:pt>
                <c:pt idx="6">
                  <c:v>921.04584794146399</c:v>
                </c:pt>
                <c:pt idx="7">
                  <c:v>885.20369498286198</c:v>
                </c:pt>
                <c:pt idx="8">
                  <c:v>849.28955334418492</c:v>
                </c:pt>
                <c:pt idx="9">
                  <c:v>813.29293121933688</c:v>
                </c:pt>
                <c:pt idx="10">
                  <c:v>777.20053314881795</c:v>
                </c:pt>
                <c:pt idx="11">
                  <c:v>740.99631725533595</c:v>
                </c:pt>
                <c:pt idx="12">
                  <c:v>704.66143636453194</c:v>
                </c:pt>
                <c:pt idx="13">
                  <c:v>668.17407093714291</c:v>
                </c:pt>
                <c:pt idx="14">
                  <c:v>631.50916746373593</c:v>
                </c:pt>
                <c:pt idx="15">
                  <c:v>594.6381396885979</c:v>
                </c:pt>
                <c:pt idx="16">
                  <c:v>557.52984789931895</c:v>
                </c:pt>
                <c:pt idx="17">
                  <c:v>520.15223260305993</c:v>
                </c:pt>
                <c:pt idx="18">
                  <c:v>482.47099683981594</c:v>
                </c:pt>
                <c:pt idx="19">
                  <c:v>444.44954311834397</c:v>
                </c:pt>
                <c:pt idx="20">
                  <c:v>444.44954311834397</c:v>
                </c:pt>
                <c:pt idx="21">
                  <c:v>440.12564308868593</c:v>
                </c:pt>
                <c:pt idx="22">
                  <c:v>435.80192821372395</c:v>
                </c:pt>
                <c:pt idx="23">
                  <c:v>71.581673032149865</c:v>
                </c:pt>
                <c:pt idx="24">
                  <c:v>-557.61599809192012</c:v>
                </c:pt>
                <c:pt idx="25">
                  <c:v>-832.31425178611016</c:v>
                </c:pt>
                <c:pt idx="26">
                  <c:v>-979.10969707222011</c:v>
                </c:pt>
                <c:pt idx="27">
                  <c:v>-1071.6511681468701</c:v>
                </c:pt>
                <c:pt idx="28">
                  <c:v>-1135.4442568106901</c:v>
                </c:pt>
                <c:pt idx="29">
                  <c:v>-1182.2448207043399</c:v>
                </c:pt>
                <c:pt idx="30">
                  <c:v>-1218.1981686241902</c:v>
                </c:pt>
                <c:pt idx="31">
                  <c:v>-1246.8191769784103</c:v>
                </c:pt>
                <c:pt idx="32">
                  <c:v>-1270.2591475080599</c:v>
                </c:pt>
                <c:pt idx="33">
                  <c:v>-1289.9064137550299</c:v>
                </c:pt>
                <c:pt idx="34">
                  <c:v>-1306.6959108340102</c:v>
                </c:pt>
                <c:pt idx="35">
                  <c:v>-1321.2796823539002</c:v>
                </c:pt>
                <c:pt idx="36">
                  <c:v>-1334.12600526196</c:v>
                </c:pt>
                <c:pt idx="37">
                  <c:v>-1345.5796634682301</c:v>
                </c:pt>
                <c:pt idx="38">
                  <c:v>-1355.9000149655299</c:v>
                </c:pt>
                <c:pt idx="39">
                  <c:v>-1365.2858290498102</c:v>
                </c:pt>
                <c:pt idx="40">
                  <c:v>-1373.8919539485501</c:v>
                </c:pt>
                <c:pt idx="41">
                  <c:v>-1381.8407820553102</c:v>
                </c:pt>
                <c:pt idx="42">
                  <c:v>-1389.2303099137403</c:v>
                </c:pt>
                <c:pt idx="43">
                  <c:v>-1396.1399152480299</c:v>
                </c:pt>
                <c:pt idx="44">
                  <c:v>-1402.6345701374403</c:v>
                </c:pt>
                <c:pt idx="45">
                  <c:v>-1408.7679620675299</c:v>
                </c:pt>
                <c:pt idx="46">
                  <c:v>-1414.5848389041898</c:v>
                </c:pt>
                <c:pt idx="47">
                  <c:v>-1420.1227936007799</c:v>
                </c:pt>
                <c:pt idx="48">
                  <c:v>-1425.41363857429</c:v>
                </c:pt>
                <c:pt idx="49">
                  <c:v>-1430.4844755772801</c:v>
                </c:pt>
                <c:pt idx="50">
                  <c:v>-1435.3585368495201</c:v>
                </c:pt>
                <c:pt idx="51">
                  <c:v>-1440.0558525449401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</c:numCache>
            </c:numRef>
          </c:xVal>
          <c:yVal>
            <c:numRef>
              <c:f>RawData_CoolingCurves!$P$22:$P$81</c:f>
              <c:numCache>
                <c:formatCode>General</c:formatCode>
                <c:ptCount val="60"/>
                <c:pt idx="0">
                  <c:v>298</c:v>
                </c:pt>
                <c:pt idx="1">
                  <c:v>307.052631578947</c:v>
                </c:pt>
                <c:pt idx="2">
                  <c:v>316.105263157894</c:v>
                </c:pt>
                <c:pt idx="3">
                  <c:v>325.15789473684202</c:v>
                </c:pt>
                <c:pt idx="4">
                  <c:v>334.21052631578902</c:v>
                </c:pt>
                <c:pt idx="5">
                  <c:v>343.26315789473603</c:v>
                </c:pt>
                <c:pt idx="6">
                  <c:v>352.31578947368399</c:v>
                </c:pt>
                <c:pt idx="7">
                  <c:v>361.36842105263099</c:v>
                </c:pt>
                <c:pt idx="8">
                  <c:v>370.42105263157799</c:v>
                </c:pt>
                <c:pt idx="9">
                  <c:v>379.47368421052602</c:v>
                </c:pt>
                <c:pt idx="10">
                  <c:v>388.52631578947302</c:v>
                </c:pt>
                <c:pt idx="11">
                  <c:v>397.57894736842098</c:v>
                </c:pt>
                <c:pt idx="12">
                  <c:v>406.63157894736798</c:v>
                </c:pt>
                <c:pt idx="13">
                  <c:v>415.68421052631498</c:v>
                </c:pt>
                <c:pt idx="14">
                  <c:v>424.73684210526301</c:v>
                </c:pt>
                <c:pt idx="15">
                  <c:v>433.78947368421001</c:v>
                </c:pt>
                <c:pt idx="16">
                  <c:v>442.84210526315701</c:v>
                </c:pt>
                <c:pt idx="17">
                  <c:v>451.89473684210498</c:v>
                </c:pt>
                <c:pt idx="18">
                  <c:v>460.94736842105198</c:v>
                </c:pt>
                <c:pt idx="19">
                  <c:v>470</c:v>
                </c:pt>
                <c:pt idx="20">
                  <c:v>470</c:v>
                </c:pt>
                <c:pt idx="21">
                  <c:v>471.02564102564099</c:v>
                </c:pt>
                <c:pt idx="22">
                  <c:v>472.05128205128199</c:v>
                </c:pt>
                <c:pt idx="23">
                  <c:v>473.07692307692298</c:v>
                </c:pt>
                <c:pt idx="24">
                  <c:v>474.10256410256397</c:v>
                </c:pt>
                <c:pt idx="25">
                  <c:v>475.12820512820502</c:v>
                </c:pt>
                <c:pt idx="26">
                  <c:v>476.15384615384602</c:v>
                </c:pt>
                <c:pt idx="27">
                  <c:v>477.17948717948701</c:v>
                </c:pt>
                <c:pt idx="28">
                  <c:v>478.20512820512801</c:v>
                </c:pt>
                <c:pt idx="29">
                  <c:v>479.230769230769</c:v>
                </c:pt>
                <c:pt idx="30">
                  <c:v>480.25641025640999</c:v>
                </c:pt>
                <c:pt idx="31">
                  <c:v>481.28205128205099</c:v>
                </c:pt>
                <c:pt idx="32">
                  <c:v>482.30769230769198</c:v>
                </c:pt>
                <c:pt idx="33">
                  <c:v>483.33333333333297</c:v>
                </c:pt>
                <c:pt idx="34">
                  <c:v>484.35897435897402</c:v>
                </c:pt>
                <c:pt idx="35">
                  <c:v>485.38461538461502</c:v>
                </c:pt>
                <c:pt idx="36">
                  <c:v>486.41025641025601</c:v>
                </c:pt>
                <c:pt idx="37">
                  <c:v>487.435897435897</c:v>
                </c:pt>
                <c:pt idx="38">
                  <c:v>488.461538461538</c:v>
                </c:pt>
                <c:pt idx="39">
                  <c:v>489.48717948717899</c:v>
                </c:pt>
                <c:pt idx="40">
                  <c:v>490.51282051281999</c:v>
                </c:pt>
                <c:pt idx="41">
                  <c:v>491.53846153846098</c:v>
                </c:pt>
                <c:pt idx="42">
                  <c:v>492.56410256410197</c:v>
                </c:pt>
                <c:pt idx="43">
                  <c:v>493.58974358974302</c:v>
                </c:pt>
                <c:pt idx="44">
                  <c:v>494.61538461538402</c:v>
                </c:pt>
                <c:pt idx="45">
                  <c:v>495.64102564102501</c:v>
                </c:pt>
                <c:pt idx="46">
                  <c:v>496.666666666666</c:v>
                </c:pt>
                <c:pt idx="47">
                  <c:v>497.692307692307</c:v>
                </c:pt>
                <c:pt idx="48">
                  <c:v>498.71794871794799</c:v>
                </c:pt>
                <c:pt idx="49">
                  <c:v>499.74358974358898</c:v>
                </c:pt>
                <c:pt idx="50">
                  <c:v>500.76923076922998</c:v>
                </c:pt>
                <c:pt idx="51">
                  <c:v>501.79487179487103</c:v>
                </c:pt>
                <c:pt idx="52">
                  <c:v>502.82051282051202</c:v>
                </c:pt>
                <c:pt idx="53">
                  <c:v>503.84615384615302</c:v>
                </c:pt>
                <c:pt idx="54">
                  <c:v>504.87179487179401</c:v>
                </c:pt>
                <c:pt idx="55">
                  <c:v>505.897435897435</c:v>
                </c:pt>
                <c:pt idx="56">
                  <c:v>506.923076923076</c:v>
                </c:pt>
                <c:pt idx="57">
                  <c:v>507.94871794871699</c:v>
                </c:pt>
                <c:pt idx="58">
                  <c:v>508.97435897435798</c:v>
                </c:pt>
                <c:pt idx="59">
                  <c:v>510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1DD0-43EC-88DE-1C82BB20C9FF}"/>
            </c:ext>
          </c:extLst>
        </c:ser>
        <c:ser>
          <c:idx val="4"/>
          <c:order val="4"/>
          <c:tx>
            <c:strRef>
              <c:f>RawData_CoolingCurves!$F$19</c:f>
              <c:strCache>
                <c:ptCount val="1"/>
                <c:pt idx="0">
                  <c:v>WaterNCG</c:v>
                </c:pt>
              </c:strCache>
            </c:strRef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xVal>
            <c:numRef>
              <c:f>RawData_CoolingCurves!$D$22:$D$72</c:f>
              <c:numCache>
                <c:formatCode>General</c:formatCode>
                <c:ptCount val="51"/>
                <c:pt idx="0">
                  <c:v>1135.9255221851699</c:v>
                </c:pt>
                <c:pt idx="1">
                  <c:v>1112.743368671187</c:v>
                </c:pt>
                <c:pt idx="2">
                  <c:v>1089.5612151572038</c:v>
                </c:pt>
                <c:pt idx="3">
                  <c:v>1066.3790616432207</c:v>
                </c:pt>
                <c:pt idx="4">
                  <c:v>1043.1969081292377</c:v>
                </c:pt>
                <c:pt idx="5">
                  <c:v>1020.0147546152549</c:v>
                </c:pt>
                <c:pt idx="6">
                  <c:v>996.83260110127196</c:v>
                </c:pt>
                <c:pt idx="7">
                  <c:v>973.65044758728891</c:v>
                </c:pt>
                <c:pt idx="8">
                  <c:v>950.46829407330597</c:v>
                </c:pt>
                <c:pt idx="9">
                  <c:v>927.28614055932292</c:v>
                </c:pt>
                <c:pt idx="10">
                  <c:v>904.10398704533998</c:v>
                </c:pt>
                <c:pt idx="11">
                  <c:v>880.92183353135692</c:v>
                </c:pt>
                <c:pt idx="12">
                  <c:v>857.73968001737398</c:v>
                </c:pt>
                <c:pt idx="13">
                  <c:v>834.55752650339093</c:v>
                </c:pt>
                <c:pt idx="14">
                  <c:v>811.37537298940788</c:v>
                </c:pt>
                <c:pt idx="15">
                  <c:v>788.19321947542392</c:v>
                </c:pt>
                <c:pt idx="16">
                  <c:v>765.01106596144086</c:v>
                </c:pt>
                <c:pt idx="17">
                  <c:v>741.82891244745792</c:v>
                </c:pt>
                <c:pt idx="18">
                  <c:v>718.64675893347498</c:v>
                </c:pt>
                <c:pt idx="19">
                  <c:v>695.46460541949193</c:v>
                </c:pt>
                <c:pt idx="20">
                  <c:v>672.28245190550888</c:v>
                </c:pt>
                <c:pt idx="21">
                  <c:v>649.10029839152594</c:v>
                </c:pt>
                <c:pt idx="22">
                  <c:v>625.918144877543</c:v>
                </c:pt>
                <c:pt idx="23">
                  <c:v>602.73599136355995</c:v>
                </c:pt>
                <c:pt idx="24">
                  <c:v>579.55383784957689</c:v>
                </c:pt>
                <c:pt idx="25">
                  <c:v>556.37168433559395</c:v>
                </c:pt>
                <c:pt idx="26">
                  <c:v>533.1895308216109</c:v>
                </c:pt>
                <c:pt idx="27">
                  <c:v>510.00737730762796</c:v>
                </c:pt>
                <c:pt idx="28">
                  <c:v>486.82522379364491</c:v>
                </c:pt>
                <c:pt idx="29">
                  <c:v>463.64307027966095</c:v>
                </c:pt>
                <c:pt idx="30">
                  <c:v>440.46091676567789</c:v>
                </c:pt>
                <c:pt idx="31">
                  <c:v>417.27876325169495</c:v>
                </c:pt>
                <c:pt idx="32">
                  <c:v>394.0966097377119</c:v>
                </c:pt>
                <c:pt idx="33">
                  <c:v>387.94714563330797</c:v>
                </c:pt>
                <c:pt idx="34">
                  <c:v>370.91445622372896</c:v>
                </c:pt>
                <c:pt idx="35">
                  <c:v>347.73230270974591</c:v>
                </c:pt>
                <c:pt idx="36">
                  <c:v>324.55014919576297</c:v>
                </c:pt>
                <c:pt idx="37">
                  <c:v>301.36799568177992</c:v>
                </c:pt>
                <c:pt idx="38">
                  <c:v>278.18584216779698</c:v>
                </c:pt>
                <c:pt idx="39">
                  <c:v>255.00368865381392</c:v>
                </c:pt>
                <c:pt idx="40">
                  <c:v>231.82153513983098</c:v>
                </c:pt>
                <c:pt idx="41">
                  <c:v>208.63938162584793</c:v>
                </c:pt>
                <c:pt idx="42">
                  <c:v>185.45722811186499</c:v>
                </c:pt>
                <c:pt idx="43">
                  <c:v>162.27507459788092</c:v>
                </c:pt>
                <c:pt idx="44">
                  <c:v>139.09292108389798</c:v>
                </c:pt>
                <c:pt idx="45">
                  <c:v>115.91076756991993</c:v>
                </c:pt>
                <c:pt idx="46">
                  <c:v>92.728614055939943</c:v>
                </c:pt>
                <c:pt idx="47">
                  <c:v>69.546460541949955</c:v>
                </c:pt>
                <c:pt idx="48">
                  <c:v>46.364307027969971</c:v>
                </c:pt>
                <c:pt idx="49">
                  <c:v>23.182153513989988</c:v>
                </c:pt>
                <c:pt idx="50">
                  <c:v>0</c:v>
                </c:pt>
              </c:numCache>
            </c:numRef>
          </c:xVal>
          <c:yVal>
            <c:numRef>
              <c:f>RawData_CoolingCurves!$F$22:$F$72</c:f>
              <c:numCache>
                <c:formatCode>General</c:formatCode>
                <c:ptCount val="51"/>
                <c:pt idx="0">
                  <c:v>297.78631743498403</c:v>
                </c:pt>
                <c:pt idx="1">
                  <c:v>303.45199895227103</c:v>
                </c:pt>
                <c:pt idx="2">
                  <c:v>309.14842515864399</c:v>
                </c:pt>
                <c:pt idx="3">
                  <c:v>314.86602780370498</c:v>
                </c:pt>
                <c:pt idx="4">
                  <c:v>320.59788217123503</c:v>
                </c:pt>
                <c:pt idx="5">
                  <c:v>326.33894656922598</c:v>
                </c:pt>
                <c:pt idx="6">
                  <c:v>332.085513989753</c:v>
                </c:pt>
                <c:pt idx="7">
                  <c:v>337.83482140656997</c:v>
                </c:pt>
                <c:pt idx="8">
                  <c:v>343.58477438193597</c:v>
                </c:pt>
                <c:pt idx="9">
                  <c:v>349.33375577113202</c:v>
                </c:pt>
                <c:pt idx="10">
                  <c:v>355.08049613884202</c:v>
                </c:pt>
                <c:pt idx="11">
                  <c:v>360.70452682864402</c:v>
                </c:pt>
                <c:pt idx="12">
                  <c:v>366.332409190357</c:v>
                </c:pt>
                <c:pt idx="13">
                  <c:v>371.932322241733</c:v>
                </c:pt>
                <c:pt idx="14">
                  <c:v>377.49863875275997</c:v>
                </c:pt>
                <c:pt idx="15">
                  <c:v>383.01404612939001</c:v>
                </c:pt>
                <c:pt idx="16">
                  <c:v>388.497394588693</c:v>
                </c:pt>
                <c:pt idx="17">
                  <c:v>393.93250346679099</c:v>
                </c:pt>
                <c:pt idx="18">
                  <c:v>399.31150940358901</c:v>
                </c:pt>
                <c:pt idx="19">
                  <c:v>404.62510643655298</c:v>
                </c:pt>
                <c:pt idx="20">
                  <c:v>409.86218937559102</c:v>
                </c:pt>
                <c:pt idx="21">
                  <c:v>415.00942063664502</c:v>
                </c:pt>
                <c:pt idx="22">
                  <c:v>420.05072424760903</c:v>
                </c:pt>
                <c:pt idx="23">
                  <c:v>424.96673348856598</c:v>
                </c:pt>
                <c:pt idx="24">
                  <c:v>429.73373401243498</c:v>
                </c:pt>
                <c:pt idx="25">
                  <c:v>434.31116799118797</c:v>
                </c:pt>
                <c:pt idx="26">
                  <c:v>438.69320764084199</c:v>
                </c:pt>
                <c:pt idx="27">
                  <c:v>442.85258548315699</c:v>
                </c:pt>
                <c:pt idx="28">
                  <c:v>446.71686266830301</c:v>
                </c:pt>
                <c:pt idx="29">
                  <c:v>450.26954396388197</c:v>
                </c:pt>
                <c:pt idx="30">
                  <c:v>453.48409885058902</c:v>
                </c:pt>
                <c:pt idx="31">
                  <c:v>456.34583712820398</c:v>
                </c:pt>
                <c:pt idx="32">
                  <c:v>458.85505524519499</c:v>
                </c:pt>
                <c:pt idx="33">
                  <c:v>459.46314517094498</c:v>
                </c:pt>
                <c:pt idx="34">
                  <c:v>461.02717007050597</c:v>
                </c:pt>
                <c:pt idx="35">
                  <c:v>462.88975628228002</c:v>
                </c:pt>
                <c:pt idx="36">
                  <c:v>464.477761296663</c:v>
                </c:pt>
                <c:pt idx="37">
                  <c:v>465.82863249653798</c:v>
                </c:pt>
                <c:pt idx="38">
                  <c:v>466.97857631211298</c:v>
                </c:pt>
                <c:pt idx="39">
                  <c:v>467.96032510132301</c:v>
                </c:pt>
                <c:pt idx="40">
                  <c:v>468.80219232928999</c:v>
                </c:pt>
                <c:pt idx="41">
                  <c:v>469.52798486470698</c:v>
                </c:pt>
                <c:pt idx="42">
                  <c:v>470.15737714130802</c:v>
                </c:pt>
                <c:pt idx="43">
                  <c:v>470.70647327161799</c:v>
                </c:pt>
                <c:pt idx="44">
                  <c:v>471.18839876572702</c:v>
                </c:pt>
                <c:pt idx="45">
                  <c:v>471.61384458580699</c:v>
                </c:pt>
                <c:pt idx="46">
                  <c:v>471.99153435704397</c:v>
                </c:pt>
                <c:pt idx="47">
                  <c:v>472.32861060531297</c:v>
                </c:pt>
                <c:pt idx="48">
                  <c:v>472.63094717931801</c:v>
                </c:pt>
                <c:pt idx="49">
                  <c:v>472.90339892320998</c:v>
                </c:pt>
                <c:pt idx="50">
                  <c:v>473.14999999998997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4-1DD0-43EC-88DE-1C82BB20C9FF}"/>
            </c:ext>
          </c:extLst>
        </c:ser>
        <c:ser>
          <c:idx val="5"/>
          <c:order val="5"/>
          <c:tx>
            <c:strRef>
              <c:f>RawData_CoolingCurves!$G$19</c:f>
              <c:strCache>
                <c:ptCount val="1"/>
                <c:pt idx="0">
                  <c:v>BrineNCG</c:v>
                </c:pt>
              </c:strCache>
            </c:strRef>
          </c:tx>
          <c:spPr>
            <a:ln w="19050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xVal>
            <c:numRef>
              <c:f>RawData_CoolingCurves!$D$22:$D$72</c:f>
              <c:numCache>
                <c:formatCode>General</c:formatCode>
                <c:ptCount val="51"/>
                <c:pt idx="0">
                  <c:v>1135.9255221851699</c:v>
                </c:pt>
                <c:pt idx="1">
                  <c:v>1112.743368671187</c:v>
                </c:pt>
                <c:pt idx="2">
                  <c:v>1089.5612151572038</c:v>
                </c:pt>
                <c:pt idx="3">
                  <c:v>1066.3790616432207</c:v>
                </c:pt>
                <c:pt idx="4">
                  <c:v>1043.1969081292377</c:v>
                </c:pt>
                <c:pt idx="5">
                  <c:v>1020.0147546152549</c:v>
                </c:pt>
                <c:pt idx="6">
                  <c:v>996.83260110127196</c:v>
                </c:pt>
                <c:pt idx="7">
                  <c:v>973.65044758728891</c:v>
                </c:pt>
                <c:pt idx="8">
                  <c:v>950.46829407330597</c:v>
                </c:pt>
                <c:pt idx="9">
                  <c:v>927.28614055932292</c:v>
                </c:pt>
                <c:pt idx="10">
                  <c:v>904.10398704533998</c:v>
                </c:pt>
                <c:pt idx="11">
                  <c:v>880.92183353135692</c:v>
                </c:pt>
                <c:pt idx="12">
                  <c:v>857.73968001737398</c:v>
                </c:pt>
                <c:pt idx="13">
                  <c:v>834.55752650339093</c:v>
                </c:pt>
                <c:pt idx="14">
                  <c:v>811.37537298940788</c:v>
                </c:pt>
                <c:pt idx="15">
                  <c:v>788.19321947542392</c:v>
                </c:pt>
                <c:pt idx="16">
                  <c:v>765.01106596144086</c:v>
                </c:pt>
                <c:pt idx="17">
                  <c:v>741.82891244745792</c:v>
                </c:pt>
                <c:pt idx="18">
                  <c:v>718.64675893347498</c:v>
                </c:pt>
                <c:pt idx="19">
                  <c:v>695.46460541949193</c:v>
                </c:pt>
                <c:pt idx="20">
                  <c:v>672.28245190550888</c:v>
                </c:pt>
                <c:pt idx="21">
                  <c:v>649.10029839152594</c:v>
                </c:pt>
                <c:pt idx="22">
                  <c:v>625.918144877543</c:v>
                </c:pt>
                <c:pt idx="23">
                  <c:v>602.73599136355995</c:v>
                </c:pt>
                <c:pt idx="24">
                  <c:v>579.55383784957689</c:v>
                </c:pt>
                <c:pt idx="25">
                  <c:v>556.37168433559395</c:v>
                </c:pt>
                <c:pt idx="26">
                  <c:v>533.1895308216109</c:v>
                </c:pt>
                <c:pt idx="27">
                  <c:v>510.00737730762796</c:v>
                </c:pt>
                <c:pt idx="28">
                  <c:v>486.82522379364491</c:v>
                </c:pt>
                <c:pt idx="29">
                  <c:v>463.64307027966095</c:v>
                </c:pt>
                <c:pt idx="30">
                  <c:v>440.46091676567789</c:v>
                </c:pt>
                <c:pt idx="31">
                  <c:v>417.27876325169495</c:v>
                </c:pt>
                <c:pt idx="32">
                  <c:v>394.0966097377119</c:v>
                </c:pt>
                <c:pt idx="33">
                  <c:v>387.94714563330797</c:v>
                </c:pt>
                <c:pt idx="34">
                  <c:v>370.91445622372896</c:v>
                </c:pt>
                <c:pt idx="35">
                  <c:v>347.73230270974591</c:v>
                </c:pt>
                <c:pt idx="36">
                  <c:v>324.55014919576297</c:v>
                </c:pt>
                <c:pt idx="37">
                  <c:v>301.36799568177992</c:v>
                </c:pt>
                <c:pt idx="38">
                  <c:v>278.18584216779698</c:v>
                </c:pt>
                <c:pt idx="39">
                  <c:v>255.00368865381392</c:v>
                </c:pt>
                <c:pt idx="40">
                  <c:v>231.82153513983098</c:v>
                </c:pt>
                <c:pt idx="41">
                  <c:v>208.63938162584793</c:v>
                </c:pt>
                <c:pt idx="42">
                  <c:v>185.45722811186499</c:v>
                </c:pt>
                <c:pt idx="43">
                  <c:v>162.27507459788092</c:v>
                </c:pt>
                <c:pt idx="44">
                  <c:v>139.09292108389798</c:v>
                </c:pt>
                <c:pt idx="45">
                  <c:v>115.91076756991993</c:v>
                </c:pt>
                <c:pt idx="46">
                  <c:v>92.728614055939943</c:v>
                </c:pt>
                <c:pt idx="47">
                  <c:v>69.546460541949955</c:v>
                </c:pt>
                <c:pt idx="48">
                  <c:v>46.364307027969971</c:v>
                </c:pt>
                <c:pt idx="49">
                  <c:v>23.182153513989988</c:v>
                </c:pt>
                <c:pt idx="50">
                  <c:v>0</c:v>
                </c:pt>
              </c:numCache>
            </c:numRef>
          </c:xVal>
          <c:yVal>
            <c:numRef>
              <c:f>RawData_CoolingCurves!$G$22:$G$72</c:f>
              <c:numCache>
                <c:formatCode>General</c:formatCode>
                <c:ptCount val="51"/>
                <c:pt idx="0">
                  <c:v>297.81843905913399</c:v>
                </c:pt>
                <c:pt idx="1">
                  <c:v>303.91977657901799</c:v>
                </c:pt>
                <c:pt idx="2">
                  <c:v>310.03880552519399</c:v>
                </c:pt>
                <c:pt idx="3">
                  <c:v>316.16897206150298</c:v>
                </c:pt>
                <c:pt idx="4">
                  <c:v>322.30592274847203</c:v>
                </c:pt>
                <c:pt idx="5">
                  <c:v>328.44677558653399</c:v>
                </c:pt>
                <c:pt idx="6">
                  <c:v>334.58963193627301</c:v>
                </c:pt>
                <c:pt idx="7">
                  <c:v>340.718812666742</c:v>
                </c:pt>
                <c:pt idx="8">
                  <c:v>346.876848408765</c:v>
                </c:pt>
                <c:pt idx="9">
                  <c:v>353.01994551867602</c:v>
                </c:pt>
                <c:pt idx="10">
                  <c:v>359.070119816697</c:v>
                </c:pt>
                <c:pt idx="11">
                  <c:v>365.08859197938199</c:v>
                </c:pt>
                <c:pt idx="12">
                  <c:v>371.07851224428799</c:v>
                </c:pt>
                <c:pt idx="13">
                  <c:v>377.03375436815998</c:v>
                </c:pt>
                <c:pt idx="14">
                  <c:v>382.94312253850899</c:v>
                </c:pt>
                <c:pt idx="15">
                  <c:v>388.80889498079699</c:v>
                </c:pt>
                <c:pt idx="16">
                  <c:v>394.621421446407</c:v>
                </c:pt>
                <c:pt idx="17">
                  <c:v>400.370728123079</c:v>
                </c:pt>
                <c:pt idx="18">
                  <c:v>406.044682540228</c:v>
                </c:pt>
                <c:pt idx="19">
                  <c:v>411.62842671387398</c:v>
                </c:pt>
                <c:pt idx="20">
                  <c:v>417.10368737861802</c:v>
                </c:pt>
                <c:pt idx="21">
                  <c:v>422.44798338446299</c:v>
                </c:pt>
                <c:pt idx="22">
                  <c:v>427.63380834159301</c:v>
                </c:pt>
                <c:pt idx="23">
                  <c:v>432.60501029198002</c:v>
                </c:pt>
                <c:pt idx="24">
                  <c:v>437.35140507737498</c:v>
                </c:pt>
                <c:pt idx="25">
                  <c:v>441.880890862576</c:v>
                </c:pt>
                <c:pt idx="26">
                  <c:v>446.050176622756</c:v>
                </c:pt>
                <c:pt idx="27">
                  <c:v>449.85667768679599</c:v>
                </c:pt>
                <c:pt idx="28">
                  <c:v>453.26757185200199</c:v>
                </c:pt>
                <c:pt idx="29">
                  <c:v>456.26686875929403</c:v>
                </c:pt>
                <c:pt idx="30">
                  <c:v>458.85937219770102</c:v>
                </c:pt>
                <c:pt idx="31">
                  <c:v>461.069686403373</c:v>
                </c:pt>
                <c:pt idx="32">
                  <c:v>462.93676536401</c:v>
                </c:pt>
                <c:pt idx="33">
                  <c:v>463.38021034229502</c:v>
                </c:pt>
                <c:pt idx="34">
                  <c:v>464.50659666377402</c:v>
                </c:pt>
                <c:pt idx="35">
                  <c:v>465.82573140078802</c:v>
                </c:pt>
                <c:pt idx="36">
                  <c:v>466.93703731256699</c:v>
                </c:pt>
                <c:pt idx="37">
                  <c:v>467.87768417107702</c:v>
                </c:pt>
                <c:pt idx="38">
                  <c:v>468.67870873203202</c:v>
                </c:pt>
                <c:pt idx="39">
                  <c:v>469.36545034020099</c:v>
                </c:pt>
                <c:pt idx="40">
                  <c:v>469.95834635399899</c:v>
                </c:pt>
                <c:pt idx="41">
                  <c:v>470.47379407417401</c:v>
                </c:pt>
                <c:pt idx="42">
                  <c:v>470.92494061614298</c:v>
                </c:pt>
                <c:pt idx="43">
                  <c:v>471.322351580119</c:v>
                </c:pt>
                <c:pt idx="44">
                  <c:v>471.67455371099902</c:v>
                </c:pt>
                <c:pt idx="45">
                  <c:v>471.98846524921203</c:v>
                </c:pt>
                <c:pt idx="46">
                  <c:v>472.26973312544902</c:v>
                </c:pt>
                <c:pt idx="47">
                  <c:v>472.522995757822</c:v>
                </c:pt>
                <c:pt idx="48">
                  <c:v>472.75208764124397</c:v>
                </c:pt>
                <c:pt idx="49">
                  <c:v>472.96019887923302</c:v>
                </c:pt>
                <c:pt idx="50">
                  <c:v>473.15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5-1DD0-43EC-88DE-1C82BB20C9F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443376096"/>
        <c:axId val="35010991"/>
      </c:scatterChart>
      <c:scatterChart>
        <c:scatterStyle val="smoothMarker"/>
        <c:varyColors val="0"/>
        <c:ser>
          <c:idx val="6"/>
          <c:order val="6"/>
          <c:tx>
            <c:strRef>
              <c:f>RawData_CoolingCurves!$H$19</c:f>
              <c:strCache>
                <c:ptCount val="1"/>
                <c:pt idx="0">
                  <c:v>Water</c:v>
                </c:pt>
              </c:strCache>
            </c:strRef>
          </c:tx>
          <c:spPr>
            <a:ln w="19050" cap="rnd">
              <a:solidFill>
                <a:schemeClr val="accent1"/>
              </a:solidFill>
              <a:prstDash val="sysDash"/>
              <a:round/>
            </a:ln>
            <a:effectLst/>
          </c:spPr>
          <c:marker>
            <c:symbol val="none"/>
          </c:marker>
          <c:xVal>
            <c:numRef>
              <c:f>RawData_CoolingCurves!$D$22:$D$72</c:f>
              <c:numCache>
                <c:formatCode>General</c:formatCode>
                <c:ptCount val="51"/>
                <c:pt idx="0">
                  <c:v>1135.9255221851699</c:v>
                </c:pt>
                <c:pt idx="1">
                  <c:v>1112.743368671187</c:v>
                </c:pt>
                <c:pt idx="2">
                  <c:v>1089.5612151572038</c:v>
                </c:pt>
                <c:pt idx="3">
                  <c:v>1066.3790616432207</c:v>
                </c:pt>
                <c:pt idx="4">
                  <c:v>1043.1969081292377</c:v>
                </c:pt>
                <c:pt idx="5">
                  <c:v>1020.0147546152549</c:v>
                </c:pt>
                <c:pt idx="6">
                  <c:v>996.83260110127196</c:v>
                </c:pt>
                <c:pt idx="7">
                  <c:v>973.65044758728891</c:v>
                </c:pt>
                <c:pt idx="8">
                  <c:v>950.46829407330597</c:v>
                </c:pt>
                <c:pt idx="9">
                  <c:v>927.28614055932292</c:v>
                </c:pt>
                <c:pt idx="10">
                  <c:v>904.10398704533998</c:v>
                </c:pt>
                <c:pt idx="11">
                  <c:v>880.92183353135692</c:v>
                </c:pt>
                <c:pt idx="12">
                  <c:v>857.73968001737398</c:v>
                </c:pt>
                <c:pt idx="13">
                  <c:v>834.55752650339093</c:v>
                </c:pt>
                <c:pt idx="14">
                  <c:v>811.37537298940788</c:v>
                </c:pt>
                <c:pt idx="15">
                  <c:v>788.19321947542392</c:v>
                </c:pt>
                <c:pt idx="16">
                  <c:v>765.01106596144086</c:v>
                </c:pt>
                <c:pt idx="17">
                  <c:v>741.82891244745792</c:v>
                </c:pt>
                <c:pt idx="18">
                  <c:v>718.64675893347498</c:v>
                </c:pt>
                <c:pt idx="19">
                  <c:v>695.46460541949193</c:v>
                </c:pt>
                <c:pt idx="20">
                  <c:v>672.28245190550888</c:v>
                </c:pt>
                <c:pt idx="21">
                  <c:v>649.10029839152594</c:v>
                </c:pt>
                <c:pt idx="22">
                  <c:v>625.918144877543</c:v>
                </c:pt>
                <c:pt idx="23">
                  <c:v>602.73599136355995</c:v>
                </c:pt>
                <c:pt idx="24">
                  <c:v>579.55383784957689</c:v>
                </c:pt>
                <c:pt idx="25">
                  <c:v>556.37168433559395</c:v>
                </c:pt>
                <c:pt idx="26">
                  <c:v>533.1895308216109</c:v>
                </c:pt>
                <c:pt idx="27">
                  <c:v>510.00737730762796</c:v>
                </c:pt>
                <c:pt idx="28">
                  <c:v>486.82522379364491</c:v>
                </c:pt>
                <c:pt idx="29">
                  <c:v>463.64307027966095</c:v>
                </c:pt>
                <c:pt idx="30">
                  <c:v>440.46091676567789</c:v>
                </c:pt>
                <c:pt idx="31">
                  <c:v>417.27876325169495</c:v>
                </c:pt>
                <c:pt idx="32">
                  <c:v>394.0966097377119</c:v>
                </c:pt>
                <c:pt idx="33">
                  <c:v>387.94714563330797</c:v>
                </c:pt>
                <c:pt idx="34">
                  <c:v>370.91445622372896</c:v>
                </c:pt>
                <c:pt idx="35">
                  <c:v>347.73230270974591</c:v>
                </c:pt>
                <c:pt idx="36">
                  <c:v>324.55014919576297</c:v>
                </c:pt>
                <c:pt idx="37">
                  <c:v>301.36799568177992</c:v>
                </c:pt>
                <c:pt idx="38">
                  <c:v>278.18584216779698</c:v>
                </c:pt>
                <c:pt idx="39">
                  <c:v>255.00368865381392</c:v>
                </c:pt>
                <c:pt idx="40">
                  <c:v>231.82153513983098</c:v>
                </c:pt>
                <c:pt idx="41">
                  <c:v>208.63938162584793</c:v>
                </c:pt>
                <c:pt idx="42">
                  <c:v>185.45722811186499</c:v>
                </c:pt>
                <c:pt idx="43">
                  <c:v>162.27507459788092</c:v>
                </c:pt>
                <c:pt idx="44">
                  <c:v>139.09292108389798</c:v>
                </c:pt>
                <c:pt idx="45">
                  <c:v>115.91076756991993</c:v>
                </c:pt>
                <c:pt idx="46">
                  <c:v>92.728614055939943</c:v>
                </c:pt>
                <c:pt idx="47">
                  <c:v>69.546460541949955</c:v>
                </c:pt>
                <c:pt idx="48">
                  <c:v>46.364307027969971</c:v>
                </c:pt>
                <c:pt idx="49">
                  <c:v>23.182153513989988</c:v>
                </c:pt>
                <c:pt idx="50">
                  <c:v>0</c:v>
                </c:pt>
              </c:numCache>
            </c:numRef>
          </c:xVal>
          <c:yVal>
            <c:numRef>
              <c:f>RawData_CoolingCurves!$H$22:$H$72</c:f>
              <c:numCache>
                <c:formatCode>General</c:formatCode>
                <c:ptCount val="5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8.7809329704996494E-3</c:v>
                </c:pt>
                <c:pt idx="35">
                  <c:v>2.0732124659841599E-2</c:v>
                </c:pt>
                <c:pt idx="36">
                  <c:v>3.2683316349183499E-2</c:v>
                </c:pt>
                <c:pt idx="37">
                  <c:v>4.4634508038525603E-2</c:v>
                </c:pt>
                <c:pt idx="38">
                  <c:v>5.6585699727867603E-2</c:v>
                </c:pt>
                <c:pt idx="39">
                  <c:v>6.8536891417209603E-2</c:v>
                </c:pt>
                <c:pt idx="40">
                  <c:v>8.0488083106551506E-2</c:v>
                </c:pt>
                <c:pt idx="41">
                  <c:v>9.2439274795893506E-2</c:v>
                </c:pt>
                <c:pt idx="42">
                  <c:v>0.10439046648523501</c:v>
                </c:pt>
                <c:pt idx="43">
                  <c:v>0.11634165817457701</c:v>
                </c:pt>
                <c:pt idx="44">
                  <c:v>0.12829284986391901</c:v>
                </c:pt>
                <c:pt idx="45">
                  <c:v>0.14024404155326101</c:v>
                </c:pt>
                <c:pt idx="46">
                  <c:v>0.15219523324260301</c:v>
                </c:pt>
                <c:pt idx="47">
                  <c:v>0.16414642493194501</c:v>
                </c:pt>
                <c:pt idx="48">
                  <c:v>0.17609761662128701</c:v>
                </c:pt>
                <c:pt idx="49">
                  <c:v>0.18804880831062901</c:v>
                </c:pt>
                <c:pt idx="50">
                  <c:v>0.19999999999997101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6-1DD0-43EC-88DE-1C82BB20C9FF}"/>
            </c:ext>
          </c:extLst>
        </c:ser>
        <c:ser>
          <c:idx val="7"/>
          <c:order val="7"/>
          <c:tx>
            <c:strRef>
              <c:f>RawData_CoolingCurves!$P$19</c:f>
              <c:strCache>
                <c:ptCount val="1"/>
                <c:pt idx="0">
                  <c:v>Brine</c:v>
                </c:pt>
              </c:strCache>
            </c:strRef>
          </c:tx>
          <c:spPr>
            <a:ln w="19050" cap="rnd">
              <a:solidFill>
                <a:schemeClr val="accent2"/>
              </a:solidFill>
              <a:prstDash val="sysDash"/>
              <a:round/>
            </a:ln>
            <a:effectLst/>
          </c:spPr>
          <c:marker>
            <c:symbol val="none"/>
          </c:marker>
          <c:xVal>
            <c:numRef>
              <c:f>RawData_CoolingCurves!$O$22:$O$81</c:f>
              <c:numCache>
                <c:formatCode>General</c:formatCode>
                <c:ptCount val="60"/>
                <c:pt idx="0">
                  <c:v>1134.7572710172597</c:v>
                </c:pt>
                <c:pt idx="1">
                  <c:v>1099.3179498052655</c:v>
                </c:pt>
                <c:pt idx="2">
                  <c:v>1063.7939272275673</c:v>
                </c:pt>
                <c:pt idx="3">
                  <c:v>1028.1989336653419</c:v>
                </c:pt>
                <c:pt idx="4">
                  <c:v>992.54100416925996</c:v>
                </c:pt>
                <c:pt idx="5">
                  <c:v>956.82352864379595</c:v>
                </c:pt>
                <c:pt idx="6">
                  <c:v>921.04584794146399</c:v>
                </c:pt>
                <c:pt idx="7">
                  <c:v>885.20369498286198</c:v>
                </c:pt>
                <c:pt idx="8">
                  <c:v>849.28955334418492</c:v>
                </c:pt>
                <c:pt idx="9">
                  <c:v>813.29293121933688</c:v>
                </c:pt>
                <c:pt idx="10">
                  <c:v>777.20053314881795</c:v>
                </c:pt>
                <c:pt idx="11">
                  <c:v>740.99631725533595</c:v>
                </c:pt>
                <c:pt idx="12">
                  <c:v>704.66143636453194</c:v>
                </c:pt>
                <c:pt idx="13">
                  <c:v>668.17407093714291</c:v>
                </c:pt>
                <c:pt idx="14">
                  <c:v>631.50916746373593</c:v>
                </c:pt>
                <c:pt idx="15">
                  <c:v>594.6381396885979</c:v>
                </c:pt>
                <c:pt idx="16">
                  <c:v>557.52984789931895</c:v>
                </c:pt>
                <c:pt idx="17">
                  <c:v>520.15223260305993</c:v>
                </c:pt>
                <c:pt idx="18">
                  <c:v>482.47099683981594</c:v>
                </c:pt>
                <c:pt idx="19">
                  <c:v>444.44954311834397</c:v>
                </c:pt>
                <c:pt idx="20">
                  <c:v>444.44954311834397</c:v>
                </c:pt>
                <c:pt idx="21">
                  <c:v>440.12564308868593</c:v>
                </c:pt>
                <c:pt idx="22">
                  <c:v>435.80192821372395</c:v>
                </c:pt>
                <c:pt idx="23">
                  <c:v>71.581673032149865</c:v>
                </c:pt>
                <c:pt idx="24">
                  <c:v>-557.61599809192012</c:v>
                </c:pt>
                <c:pt idx="25">
                  <c:v>-832.31425178611016</c:v>
                </c:pt>
                <c:pt idx="26">
                  <c:v>-979.10969707222011</c:v>
                </c:pt>
                <c:pt idx="27">
                  <c:v>-1071.6511681468701</c:v>
                </c:pt>
                <c:pt idx="28">
                  <c:v>-1135.4442568106901</c:v>
                </c:pt>
                <c:pt idx="29">
                  <c:v>-1182.2448207043399</c:v>
                </c:pt>
                <c:pt idx="30">
                  <c:v>-1218.1981686241902</c:v>
                </c:pt>
                <c:pt idx="31">
                  <c:v>-1246.8191769784103</c:v>
                </c:pt>
                <c:pt idx="32">
                  <c:v>-1270.2591475080599</c:v>
                </c:pt>
                <c:pt idx="33">
                  <c:v>-1289.9064137550299</c:v>
                </c:pt>
                <c:pt idx="34">
                  <c:v>-1306.6959108340102</c:v>
                </c:pt>
                <c:pt idx="35">
                  <c:v>-1321.2796823539002</c:v>
                </c:pt>
                <c:pt idx="36">
                  <c:v>-1334.12600526196</c:v>
                </c:pt>
                <c:pt idx="37">
                  <c:v>-1345.5796634682301</c:v>
                </c:pt>
                <c:pt idx="38">
                  <c:v>-1355.9000149655299</c:v>
                </c:pt>
                <c:pt idx="39">
                  <c:v>-1365.2858290498102</c:v>
                </c:pt>
                <c:pt idx="40">
                  <c:v>-1373.8919539485501</c:v>
                </c:pt>
                <c:pt idx="41">
                  <c:v>-1381.8407820553102</c:v>
                </c:pt>
                <c:pt idx="42">
                  <c:v>-1389.2303099137403</c:v>
                </c:pt>
                <c:pt idx="43">
                  <c:v>-1396.1399152480299</c:v>
                </c:pt>
                <c:pt idx="44">
                  <c:v>-1402.6345701374403</c:v>
                </c:pt>
                <c:pt idx="45">
                  <c:v>-1408.7679620675299</c:v>
                </c:pt>
                <c:pt idx="46">
                  <c:v>-1414.5848389041898</c:v>
                </c:pt>
                <c:pt idx="47">
                  <c:v>-1420.1227936007799</c:v>
                </c:pt>
                <c:pt idx="48">
                  <c:v>-1425.41363857429</c:v>
                </c:pt>
                <c:pt idx="49">
                  <c:v>-1430.4844755772801</c:v>
                </c:pt>
                <c:pt idx="50">
                  <c:v>-1435.3585368495201</c:v>
                </c:pt>
                <c:pt idx="51">
                  <c:v>-1440.0558525449401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</c:numCache>
            </c:numRef>
          </c:xVal>
          <c:yVal>
            <c:numRef>
              <c:f>RawData_CoolingCurves!$Q$22:$Q$81</c:f>
              <c:numCache>
                <c:formatCode>General</c:formatCode>
                <c:ptCount val="6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0.18531766278218301</c:v>
                </c:pt>
                <c:pt idx="24">
                  <c:v>0.50797189128535203</c:v>
                </c:pt>
                <c:pt idx="25">
                  <c:v>0.64336536296143598</c:v>
                </c:pt>
                <c:pt idx="26">
                  <c:v>0.716805425771328</c:v>
                </c:pt>
                <c:pt idx="27">
                  <c:v>0.76254353009689801</c:v>
                </c:pt>
                <c:pt idx="28">
                  <c:v>0.79361844583227203</c:v>
                </c:pt>
                <c:pt idx="29">
                  <c:v>0.81603595791580097</c:v>
                </c:pt>
                <c:pt idx="30">
                  <c:v>0.83293353393373404</c:v>
                </c:pt>
                <c:pt idx="31">
                  <c:v>0.84610453364056704</c:v>
                </c:pt>
                <c:pt idx="32">
                  <c:v>0.85664588728185997</c:v>
                </c:pt>
                <c:pt idx="33">
                  <c:v>0.86526503176087199</c:v>
                </c:pt>
                <c:pt idx="34">
                  <c:v>0.87243805299218302</c:v>
                </c:pt>
                <c:pt idx="35">
                  <c:v>0.878496755618278</c:v>
                </c:pt>
                <c:pt idx="36">
                  <c:v>0.88367926246503203</c:v>
                </c:pt>
                <c:pt idx="37">
                  <c:v>0.88816077060014598</c:v>
                </c:pt>
                <c:pt idx="38">
                  <c:v>0.89207296888116405</c:v>
                </c:pt>
                <c:pt idx="39">
                  <c:v>0.89551670247541604</c:v>
                </c:pt>
                <c:pt idx="40">
                  <c:v>0.89857046858390199</c:v>
                </c:pt>
                <c:pt idx="41">
                  <c:v>0.90129625828337501</c:v>
                </c:pt>
                <c:pt idx="42">
                  <c:v>0.90374366177975296</c:v>
                </c:pt>
                <c:pt idx="43">
                  <c:v>0.905952809766564</c:v>
                </c:pt>
                <c:pt idx="44">
                  <c:v>0.90795651773977903</c:v>
                </c:pt>
                <c:pt idx="45">
                  <c:v>0.909781873864415</c:v>
                </c:pt>
                <c:pt idx="46">
                  <c:v>0.91145143154292596</c:v>
                </c:pt>
                <c:pt idx="47">
                  <c:v>0.91298411669750801</c:v>
                </c:pt>
                <c:pt idx="48">
                  <c:v>0.914395926178456</c:v>
                </c:pt>
                <c:pt idx="49">
                  <c:v>0.91570047121741305</c:v>
                </c:pt>
                <c:pt idx="50">
                  <c:v>0.91690940452712799</c:v>
                </c:pt>
                <c:pt idx="51">
                  <c:v>0.91803275905336201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7-1DD0-43EC-88DE-1C82BB20C9FF}"/>
            </c:ext>
          </c:extLst>
        </c:ser>
        <c:ser>
          <c:idx val="8"/>
          <c:order val="8"/>
          <c:tx>
            <c:strRef>
              <c:f>RawData_CoolingCurves!$I$19</c:f>
              <c:strCache>
                <c:ptCount val="1"/>
                <c:pt idx="0">
                  <c:v>WaterNCG</c:v>
                </c:pt>
              </c:strCache>
            </c:strRef>
          </c:tx>
          <c:spPr>
            <a:ln w="19050" cap="rnd">
              <a:solidFill>
                <a:schemeClr val="accent4"/>
              </a:solidFill>
              <a:prstDash val="sysDash"/>
              <a:round/>
            </a:ln>
            <a:effectLst/>
          </c:spPr>
          <c:marker>
            <c:symbol val="none"/>
          </c:marker>
          <c:xVal>
            <c:numRef>
              <c:f>RawData_CoolingCurves!$D$22:$D$72</c:f>
              <c:numCache>
                <c:formatCode>General</c:formatCode>
                <c:ptCount val="51"/>
                <c:pt idx="0">
                  <c:v>1135.9255221851699</c:v>
                </c:pt>
                <c:pt idx="1">
                  <c:v>1112.743368671187</c:v>
                </c:pt>
                <c:pt idx="2">
                  <c:v>1089.5612151572038</c:v>
                </c:pt>
                <c:pt idx="3">
                  <c:v>1066.3790616432207</c:v>
                </c:pt>
                <c:pt idx="4">
                  <c:v>1043.1969081292377</c:v>
                </c:pt>
                <c:pt idx="5">
                  <c:v>1020.0147546152549</c:v>
                </c:pt>
                <c:pt idx="6">
                  <c:v>996.83260110127196</c:v>
                </c:pt>
                <c:pt idx="7">
                  <c:v>973.65044758728891</c:v>
                </c:pt>
                <c:pt idx="8">
                  <c:v>950.46829407330597</c:v>
                </c:pt>
                <c:pt idx="9">
                  <c:v>927.28614055932292</c:v>
                </c:pt>
                <c:pt idx="10">
                  <c:v>904.10398704533998</c:v>
                </c:pt>
                <c:pt idx="11">
                  <c:v>880.92183353135692</c:v>
                </c:pt>
                <c:pt idx="12">
                  <c:v>857.73968001737398</c:v>
                </c:pt>
                <c:pt idx="13">
                  <c:v>834.55752650339093</c:v>
                </c:pt>
                <c:pt idx="14">
                  <c:v>811.37537298940788</c:v>
                </c:pt>
                <c:pt idx="15">
                  <c:v>788.19321947542392</c:v>
                </c:pt>
                <c:pt idx="16">
                  <c:v>765.01106596144086</c:v>
                </c:pt>
                <c:pt idx="17">
                  <c:v>741.82891244745792</c:v>
                </c:pt>
                <c:pt idx="18">
                  <c:v>718.64675893347498</c:v>
                </c:pt>
                <c:pt idx="19">
                  <c:v>695.46460541949193</c:v>
                </c:pt>
                <c:pt idx="20">
                  <c:v>672.28245190550888</c:v>
                </c:pt>
                <c:pt idx="21">
                  <c:v>649.10029839152594</c:v>
                </c:pt>
                <c:pt idx="22">
                  <c:v>625.918144877543</c:v>
                </c:pt>
                <c:pt idx="23">
                  <c:v>602.73599136355995</c:v>
                </c:pt>
                <c:pt idx="24">
                  <c:v>579.55383784957689</c:v>
                </c:pt>
                <c:pt idx="25">
                  <c:v>556.37168433559395</c:v>
                </c:pt>
                <c:pt idx="26">
                  <c:v>533.1895308216109</c:v>
                </c:pt>
                <c:pt idx="27">
                  <c:v>510.00737730762796</c:v>
                </c:pt>
                <c:pt idx="28">
                  <c:v>486.82522379364491</c:v>
                </c:pt>
                <c:pt idx="29">
                  <c:v>463.64307027966095</c:v>
                </c:pt>
                <c:pt idx="30">
                  <c:v>440.46091676567789</c:v>
                </c:pt>
                <c:pt idx="31">
                  <c:v>417.27876325169495</c:v>
                </c:pt>
                <c:pt idx="32">
                  <c:v>394.0966097377119</c:v>
                </c:pt>
                <c:pt idx="33">
                  <c:v>387.94714563330797</c:v>
                </c:pt>
                <c:pt idx="34">
                  <c:v>370.91445622372896</c:v>
                </c:pt>
                <c:pt idx="35">
                  <c:v>347.73230270974591</c:v>
                </c:pt>
                <c:pt idx="36">
                  <c:v>324.55014919576297</c:v>
                </c:pt>
                <c:pt idx="37">
                  <c:v>301.36799568177992</c:v>
                </c:pt>
                <c:pt idx="38">
                  <c:v>278.18584216779698</c:v>
                </c:pt>
                <c:pt idx="39">
                  <c:v>255.00368865381392</c:v>
                </c:pt>
                <c:pt idx="40">
                  <c:v>231.82153513983098</c:v>
                </c:pt>
                <c:pt idx="41">
                  <c:v>208.63938162584793</c:v>
                </c:pt>
                <c:pt idx="42">
                  <c:v>185.45722811186499</c:v>
                </c:pt>
                <c:pt idx="43">
                  <c:v>162.27507459788092</c:v>
                </c:pt>
                <c:pt idx="44">
                  <c:v>139.09292108389798</c:v>
                </c:pt>
                <c:pt idx="45">
                  <c:v>115.91076756991993</c:v>
                </c:pt>
                <c:pt idx="46">
                  <c:v>92.728614055939943</c:v>
                </c:pt>
                <c:pt idx="47">
                  <c:v>69.546460541949955</c:v>
                </c:pt>
                <c:pt idx="48">
                  <c:v>46.364307027969971</c:v>
                </c:pt>
                <c:pt idx="49">
                  <c:v>23.182153513989988</c:v>
                </c:pt>
                <c:pt idx="50">
                  <c:v>0</c:v>
                </c:pt>
              </c:numCache>
            </c:numRef>
          </c:xVal>
          <c:yVal>
            <c:numRef>
              <c:f>RawData_CoolingCurves!$I$22:$I$72</c:f>
              <c:numCache>
                <c:formatCode>General</c:formatCode>
                <c:ptCount val="51"/>
                <c:pt idx="0">
                  <c:v>2.9095897446116299E-2</c:v>
                </c:pt>
                <c:pt idx="1">
                  <c:v>3.1617916470920299E-2</c:v>
                </c:pt>
                <c:pt idx="2">
                  <c:v>3.3730702505141E-2</c:v>
                </c:pt>
                <c:pt idx="3">
                  <c:v>3.55068751067125E-2</c:v>
                </c:pt>
                <c:pt idx="4">
                  <c:v>3.7007130355484003E-2</c:v>
                </c:pt>
                <c:pt idx="5">
                  <c:v>3.8281901509286197E-2</c:v>
                </c:pt>
                <c:pt idx="6">
                  <c:v>3.9373076113817303E-2</c:v>
                </c:pt>
                <c:pt idx="7">
                  <c:v>4.0315583662994203E-2</c:v>
                </c:pt>
                <c:pt idx="8">
                  <c:v>4.1138788680645501E-2</c:v>
                </c:pt>
                <c:pt idx="9">
                  <c:v>4.1867685645892203E-2</c:v>
                </c:pt>
                <c:pt idx="10">
                  <c:v>4.2523921573082699E-2</c:v>
                </c:pt>
                <c:pt idx="11">
                  <c:v>4.3114568749297998E-2</c:v>
                </c:pt>
                <c:pt idx="12">
                  <c:v>4.36711665237327E-2</c:v>
                </c:pt>
                <c:pt idx="13">
                  <c:v>4.4206340496373897E-2</c:v>
                </c:pt>
                <c:pt idx="14">
                  <c:v>4.4760129261167798E-2</c:v>
                </c:pt>
                <c:pt idx="15">
                  <c:v>4.5383913325008997E-2</c:v>
                </c:pt>
                <c:pt idx="16">
                  <c:v>4.6012478979928197E-2</c:v>
                </c:pt>
                <c:pt idx="17">
                  <c:v>4.67246774751848E-2</c:v>
                </c:pt>
                <c:pt idx="18">
                  <c:v>4.7537460263759698E-2</c:v>
                </c:pt>
                <c:pt idx="19">
                  <c:v>4.84709293872915E-2</c:v>
                </c:pt>
                <c:pt idx="20">
                  <c:v>4.9549097915517898E-2</c:v>
                </c:pt>
                <c:pt idx="21">
                  <c:v>5.0800811767484098E-2</c:v>
                </c:pt>
                <c:pt idx="22">
                  <c:v>5.2260825316991499E-2</c:v>
                </c:pt>
                <c:pt idx="23">
                  <c:v>5.39709750245288E-2</c:v>
                </c:pt>
                <c:pt idx="24">
                  <c:v>5.5981056630239202E-2</c:v>
                </c:pt>
                <c:pt idx="25">
                  <c:v>5.8342367368327E-2</c:v>
                </c:pt>
                <c:pt idx="26">
                  <c:v>6.11352359651764E-2</c:v>
                </c:pt>
                <c:pt idx="27">
                  <c:v>6.4445869349783996E-2</c:v>
                </c:pt>
                <c:pt idx="28">
                  <c:v>6.8323803472386105E-2</c:v>
                </c:pt>
                <c:pt idx="29">
                  <c:v>7.28538271166876E-2</c:v>
                </c:pt>
                <c:pt idx="30">
                  <c:v>7.8093686401748602E-2</c:v>
                </c:pt>
                <c:pt idx="31">
                  <c:v>8.4076050082654494E-2</c:v>
                </c:pt>
                <c:pt idx="32">
                  <c:v>9.0801774287674594E-2</c:v>
                </c:pt>
                <c:pt idx="33">
                  <c:v>9.2707345353149798E-2</c:v>
                </c:pt>
                <c:pt idx="34">
                  <c:v>9.8239533238423493E-2</c:v>
                </c:pt>
                <c:pt idx="35">
                  <c:v>0.106332025868223</c:v>
                </c:pt>
                <c:pt idx="36">
                  <c:v>0.11500607977340301</c:v>
                </c:pt>
                <c:pt idx="37">
                  <c:v>0.12418297875126599</c:v>
                </c:pt>
                <c:pt idx="38">
                  <c:v>0.13378642107882599</c:v>
                </c:pt>
                <c:pt idx="39">
                  <c:v>0.14374729714620599</c:v>
                </c:pt>
                <c:pt idx="40">
                  <c:v>0.154005738154499</c:v>
                </c:pt>
                <c:pt idx="41">
                  <c:v>0.164511341723969</c:v>
                </c:pt>
                <c:pt idx="42">
                  <c:v>0.175222409366485</c:v>
                </c:pt>
                <c:pt idx="43">
                  <c:v>0.18610477678981999</c:v>
                </c:pt>
                <c:pt idx="44">
                  <c:v>0.197130574363411</c:v>
                </c:pt>
                <c:pt idx="45">
                  <c:v>0.20827708342012</c:v>
                </c:pt>
                <c:pt idx="46">
                  <c:v>0.21952575185739401</c:v>
                </c:pt>
                <c:pt idx="47">
                  <c:v>0.230861378998549</c:v>
                </c:pt>
                <c:pt idx="48">
                  <c:v>0.24227145539492601</c:v>
                </c:pt>
                <c:pt idx="49">
                  <c:v>0.25374563467790601</c:v>
                </c:pt>
                <c:pt idx="50">
                  <c:v>0.26527531366970297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8-1DD0-43EC-88DE-1C82BB20C9FF}"/>
            </c:ext>
          </c:extLst>
        </c:ser>
        <c:ser>
          <c:idx val="9"/>
          <c:order val="9"/>
          <c:tx>
            <c:strRef>
              <c:f>RawData_CoolingCurves!$J$19</c:f>
              <c:strCache>
                <c:ptCount val="1"/>
                <c:pt idx="0">
                  <c:v>BrineNCG</c:v>
                </c:pt>
              </c:strCache>
            </c:strRef>
          </c:tx>
          <c:spPr>
            <a:ln w="19050" cap="rnd">
              <a:solidFill>
                <a:schemeClr val="accent6"/>
              </a:solidFill>
              <a:prstDash val="sysDash"/>
              <a:round/>
            </a:ln>
            <a:effectLst/>
          </c:spPr>
          <c:marker>
            <c:symbol val="none"/>
          </c:marker>
          <c:xVal>
            <c:numRef>
              <c:f>RawData_CoolingCurves!$D$22:$D$72</c:f>
              <c:numCache>
                <c:formatCode>General</c:formatCode>
                <c:ptCount val="51"/>
                <c:pt idx="0">
                  <c:v>1135.9255221851699</c:v>
                </c:pt>
                <c:pt idx="1">
                  <c:v>1112.743368671187</c:v>
                </c:pt>
                <c:pt idx="2">
                  <c:v>1089.5612151572038</c:v>
                </c:pt>
                <c:pt idx="3">
                  <c:v>1066.3790616432207</c:v>
                </c:pt>
                <c:pt idx="4">
                  <c:v>1043.1969081292377</c:v>
                </c:pt>
                <c:pt idx="5">
                  <c:v>1020.0147546152549</c:v>
                </c:pt>
                <c:pt idx="6">
                  <c:v>996.83260110127196</c:v>
                </c:pt>
                <c:pt idx="7">
                  <c:v>973.65044758728891</c:v>
                </c:pt>
                <c:pt idx="8">
                  <c:v>950.46829407330597</c:v>
                </c:pt>
                <c:pt idx="9">
                  <c:v>927.28614055932292</c:v>
                </c:pt>
                <c:pt idx="10">
                  <c:v>904.10398704533998</c:v>
                </c:pt>
                <c:pt idx="11">
                  <c:v>880.92183353135692</c:v>
                </c:pt>
                <c:pt idx="12">
                  <c:v>857.73968001737398</c:v>
                </c:pt>
                <c:pt idx="13">
                  <c:v>834.55752650339093</c:v>
                </c:pt>
                <c:pt idx="14">
                  <c:v>811.37537298940788</c:v>
                </c:pt>
                <c:pt idx="15">
                  <c:v>788.19321947542392</c:v>
                </c:pt>
                <c:pt idx="16">
                  <c:v>765.01106596144086</c:v>
                </c:pt>
                <c:pt idx="17">
                  <c:v>741.82891244745792</c:v>
                </c:pt>
                <c:pt idx="18">
                  <c:v>718.64675893347498</c:v>
                </c:pt>
                <c:pt idx="19">
                  <c:v>695.46460541949193</c:v>
                </c:pt>
                <c:pt idx="20">
                  <c:v>672.28245190550888</c:v>
                </c:pt>
                <c:pt idx="21">
                  <c:v>649.10029839152594</c:v>
                </c:pt>
                <c:pt idx="22">
                  <c:v>625.918144877543</c:v>
                </c:pt>
                <c:pt idx="23">
                  <c:v>602.73599136355995</c:v>
                </c:pt>
                <c:pt idx="24">
                  <c:v>579.55383784957689</c:v>
                </c:pt>
                <c:pt idx="25">
                  <c:v>556.37168433559395</c:v>
                </c:pt>
                <c:pt idx="26">
                  <c:v>533.1895308216109</c:v>
                </c:pt>
                <c:pt idx="27">
                  <c:v>510.00737730762796</c:v>
                </c:pt>
                <c:pt idx="28">
                  <c:v>486.82522379364491</c:v>
                </c:pt>
                <c:pt idx="29">
                  <c:v>463.64307027966095</c:v>
                </c:pt>
                <c:pt idx="30">
                  <c:v>440.46091676567789</c:v>
                </c:pt>
                <c:pt idx="31">
                  <c:v>417.27876325169495</c:v>
                </c:pt>
                <c:pt idx="32">
                  <c:v>394.0966097377119</c:v>
                </c:pt>
                <c:pt idx="33">
                  <c:v>387.94714563330797</c:v>
                </c:pt>
                <c:pt idx="34">
                  <c:v>370.91445622372896</c:v>
                </c:pt>
                <c:pt idx="35">
                  <c:v>347.73230270974591</c:v>
                </c:pt>
                <c:pt idx="36">
                  <c:v>324.55014919576297</c:v>
                </c:pt>
                <c:pt idx="37">
                  <c:v>301.36799568177992</c:v>
                </c:pt>
                <c:pt idx="38">
                  <c:v>278.18584216779698</c:v>
                </c:pt>
                <c:pt idx="39">
                  <c:v>255.00368865381392</c:v>
                </c:pt>
                <c:pt idx="40">
                  <c:v>231.82153513983098</c:v>
                </c:pt>
                <c:pt idx="41">
                  <c:v>208.63938162584793</c:v>
                </c:pt>
                <c:pt idx="42">
                  <c:v>185.45722811186499</c:v>
                </c:pt>
                <c:pt idx="43">
                  <c:v>162.27507459788092</c:v>
                </c:pt>
                <c:pt idx="44">
                  <c:v>139.09292108389798</c:v>
                </c:pt>
                <c:pt idx="45">
                  <c:v>115.91076756991993</c:v>
                </c:pt>
                <c:pt idx="46">
                  <c:v>92.728614055939943</c:v>
                </c:pt>
                <c:pt idx="47">
                  <c:v>69.546460541949955</c:v>
                </c:pt>
                <c:pt idx="48">
                  <c:v>46.364307027969971</c:v>
                </c:pt>
                <c:pt idx="49">
                  <c:v>23.182153513989988</c:v>
                </c:pt>
                <c:pt idx="50">
                  <c:v>0</c:v>
                </c:pt>
              </c:numCache>
            </c:numRef>
          </c:xVal>
          <c:yVal>
            <c:numRef>
              <c:f>RawData_CoolingCurves!$J$22:$J$72</c:f>
              <c:numCache>
                <c:formatCode>General</c:formatCode>
                <c:ptCount val="51"/>
                <c:pt idx="0">
                  <c:v>3.3292696454551303E-2</c:v>
                </c:pt>
                <c:pt idx="1">
                  <c:v>3.5443088183020097E-2</c:v>
                </c:pt>
                <c:pt idx="2">
                  <c:v>3.7222378514711697E-2</c:v>
                </c:pt>
                <c:pt idx="3">
                  <c:v>3.8703531254896298E-2</c:v>
                </c:pt>
                <c:pt idx="4">
                  <c:v>3.9945847530771801E-2</c:v>
                </c:pt>
                <c:pt idx="5">
                  <c:v>4.09976034557629E-2</c:v>
                </c:pt>
                <c:pt idx="6">
                  <c:v>4.1898362944689398E-2</c:v>
                </c:pt>
                <c:pt idx="7">
                  <c:v>4.2679197477069199E-2</c:v>
                </c:pt>
                <c:pt idx="8">
                  <c:v>4.3372908710044497E-2</c:v>
                </c:pt>
                <c:pt idx="9">
                  <c:v>4.3998131753844497E-2</c:v>
                </c:pt>
                <c:pt idx="10">
                  <c:v>4.4569244882450398E-2</c:v>
                </c:pt>
                <c:pt idx="11">
                  <c:v>4.5111894037126399E-2</c:v>
                </c:pt>
                <c:pt idx="12">
                  <c:v>4.5644233833292601E-2</c:v>
                </c:pt>
                <c:pt idx="13">
                  <c:v>4.6200379748521397E-2</c:v>
                </c:pt>
                <c:pt idx="14">
                  <c:v>4.7016030425871699E-2</c:v>
                </c:pt>
                <c:pt idx="15">
                  <c:v>4.7680575249246203E-2</c:v>
                </c:pt>
                <c:pt idx="16">
                  <c:v>4.8448800608743403E-2</c:v>
                </c:pt>
                <c:pt idx="17">
                  <c:v>4.9343011117238197E-2</c:v>
                </c:pt>
                <c:pt idx="18">
                  <c:v>5.0390224923068397E-2</c:v>
                </c:pt>
                <c:pt idx="19">
                  <c:v>5.1623408315573598E-2</c:v>
                </c:pt>
                <c:pt idx="20">
                  <c:v>5.3082975661589003E-2</c:v>
                </c:pt>
                <c:pt idx="21">
                  <c:v>5.4818512305933098E-2</c:v>
                </c:pt>
                <c:pt idx="22">
                  <c:v>5.6890551625595899E-2</c:v>
                </c:pt>
                <c:pt idx="23">
                  <c:v>5.9359249544822003E-2</c:v>
                </c:pt>
                <c:pt idx="24">
                  <c:v>6.2320273446549203E-2</c:v>
                </c:pt>
                <c:pt idx="25">
                  <c:v>6.5916151322115799E-2</c:v>
                </c:pt>
                <c:pt idx="26">
                  <c:v>7.0175790854288295E-2</c:v>
                </c:pt>
                <c:pt idx="27">
                  <c:v>7.5221481965277795E-2</c:v>
                </c:pt>
                <c:pt idx="28">
                  <c:v>8.1125505626277405E-2</c:v>
                </c:pt>
                <c:pt idx="29">
                  <c:v>8.7923296807551302E-2</c:v>
                </c:pt>
                <c:pt idx="30">
                  <c:v>9.5604875374214998E-2</c:v>
                </c:pt>
                <c:pt idx="31">
                  <c:v>0.104117070745037</c:v>
                </c:pt>
                <c:pt idx="32">
                  <c:v>0.113375425891343</c:v>
                </c:pt>
                <c:pt idx="33">
                  <c:v>0.11594405863107</c:v>
                </c:pt>
                <c:pt idx="34">
                  <c:v>0.123280135998563</c:v>
                </c:pt>
                <c:pt idx="35">
                  <c:v>0.13373012797641401</c:v>
                </c:pt>
                <c:pt idx="36">
                  <c:v>0.14463229823842</c:v>
                </c:pt>
                <c:pt idx="37">
                  <c:v>0.15590589717665901</c:v>
                </c:pt>
                <c:pt idx="38">
                  <c:v>0.167483481178784</c:v>
                </c:pt>
                <c:pt idx="39">
                  <c:v>0.179309972386335</c:v>
                </c:pt>
                <c:pt idx="40">
                  <c:v>0.19134093560188101</c:v>
                </c:pt>
                <c:pt idx="41">
                  <c:v>0.203540709430374</c:v>
                </c:pt>
                <c:pt idx="42">
                  <c:v>0.21588069279969199</c:v>
                </c:pt>
                <c:pt idx="43">
                  <c:v>0.22833789387543299</c:v>
                </c:pt>
                <c:pt idx="44">
                  <c:v>0.24089375207071401</c:v>
                </c:pt>
                <c:pt idx="45">
                  <c:v>0.25353320359565401</c:v>
                </c:pt>
                <c:pt idx="46">
                  <c:v>0.26624394909832</c:v>
                </c:pt>
                <c:pt idx="47">
                  <c:v>0.27901588275480499</c:v>
                </c:pt>
                <c:pt idx="48">
                  <c:v>0.291840647710427</c:v>
                </c:pt>
                <c:pt idx="49">
                  <c:v>0.30471128935311598</c:v>
                </c:pt>
                <c:pt idx="50">
                  <c:v>0.31762198397762798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9-1DD0-43EC-88DE-1C82BB20C9F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426881568"/>
        <c:axId val="1426880576"/>
      </c:scatterChart>
      <c:valAx>
        <c:axId val="1443376096"/>
        <c:scaling>
          <c:orientation val="minMax"/>
          <c:max val="1135"/>
          <c:min val="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DE"/>
                  <a:t>Heat Released, kJ/kg</a:t>
                </a:r>
                <a:endParaRPr lang="en-GB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5010991"/>
        <c:crosses val="autoZero"/>
        <c:crossBetween val="midCat"/>
      </c:valAx>
      <c:valAx>
        <c:axId val="35010991"/>
        <c:scaling>
          <c:orientation val="minMax"/>
          <c:max val="498"/>
          <c:min val="298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DE"/>
                  <a:t>Reinjection Temperature</a:t>
                </a:r>
                <a:endParaRPr lang="en-GB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43376096"/>
        <c:crosses val="autoZero"/>
        <c:crossBetween val="midCat"/>
        <c:majorUnit val="40"/>
      </c:valAx>
      <c:valAx>
        <c:axId val="1426880576"/>
        <c:scaling>
          <c:orientation val="minMax"/>
          <c:max val="0.4"/>
          <c:min val="0"/>
        </c:scaling>
        <c:delete val="0"/>
        <c:axPos val="r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DE"/>
                  <a:t>Vapour Quality, mass%</a:t>
                </a:r>
                <a:endParaRPr lang="en-GB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%" sourceLinked="0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26881568"/>
        <c:crosses val="max"/>
        <c:crossBetween val="midCat"/>
        <c:majorUnit val="0.1"/>
      </c:valAx>
      <c:valAx>
        <c:axId val="1426881568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1426880576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legendEntry>
        <c:idx val="6"/>
        <c:delete val="1"/>
      </c:legendEntry>
      <c:legendEntry>
        <c:idx val="7"/>
        <c:delete val="1"/>
      </c:legendEntry>
      <c:legendEntry>
        <c:idx val="8"/>
        <c:delete val="1"/>
      </c:legendEntry>
      <c:legendEntry>
        <c:idx val="9"/>
        <c:delete val="1"/>
      </c:legendEntry>
      <c:layout>
        <c:manualLayout>
          <c:xMode val="edge"/>
          <c:yMode val="edge"/>
          <c:x val="0.58719356955380575"/>
          <c:y val="7.1178915135608048E-2"/>
          <c:w val="0.25725087489063869"/>
          <c:h val="0.29282735491396911"/>
        </c:manualLayout>
      </c:layout>
      <c:overlay val="1"/>
      <c:spPr>
        <a:solidFill>
          <a:schemeClr val="bg1"/>
        </a:solidFill>
        <a:ln>
          <a:solidFill>
            <a:schemeClr val="bg2"/>
          </a:solidFill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9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0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6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7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6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7.xml"/></Relationships>
</file>

<file path=xl/drawings/_rels/drawing4.xml.rels><?xml version="1.0" encoding="UTF-8" standalone="yes"?>
<Relationships xmlns="http://schemas.openxmlformats.org/package/2006/relationships"><Relationship Id="rId2" Type="http://schemas.openxmlformats.org/officeDocument/2006/relationships/chart" Target="../charts/chart9.xml"/><Relationship Id="rId1" Type="http://schemas.openxmlformats.org/officeDocument/2006/relationships/chart" Target="../charts/chart8.xml"/></Relationships>
</file>

<file path=xl/drawings/_rels/drawing5.xml.rels><?xml version="1.0" encoding="UTF-8" standalone="yes"?>
<Relationships xmlns="http://schemas.openxmlformats.org/package/2006/relationships"><Relationship Id="rId2" Type="http://schemas.openxmlformats.org/officeDocument/2006/relationships/chart" Target="../charts/chart11.xml"/><Relationship Id="rId1" Type="http://schemas.openxmlformats.org/officeDocument/2006/relationships/chart" Target="../charts/chart10.xml"/></Relationships>
</file>

<file path=xl/drawings/_rels/drawing6.xml.rels><?xml version="1.0" encoding="UTF-8" standalone="yes"?>
<Relationships xmlns="http://schemas.openxmlformats.org/package/2006/relationships"><Relationship Id="rId2" Type="http://schemas.openxmlformats.org/officeDocument/2006/relationships/chart" Target="../charts/chart13.xml"/><Relationship Id="rId1" Type="http://schemas.openxmlformats.org/officeDocument/2006/relationships/chart" Target="../charts/chart12.xml"/></Relationships>
</file>

<file path=xl/drawings/_rels/drawing7.xml.rels><?xml version="1.0" encoding="UTF-8" standalone="yes"?>
<Relationships xmlns="http://schemas.openxmlformats.org/package/2006/relationships"><Relationship Id="rId2" Type="http://schemas.openxmlformats.org/officeDocument/2006/relationships/chart" Target="../charts/chart15.xml"/><Relationship Id="rId1" Type="http://schemas.openxmlformats.org/officeDocument/2006/relationships/chart" Target="../charts/chart14.xml"/></Relationships>
</file>

<file path=xl/drawings/_rels/drawing8.xml.rels><?xml version="1.0" encoding="UTF-8" standalone="yes"?>
<Relationships xmlns="http://schemas.openxmlformats.org/package/2006/relationships"><Relationship Id="rId2" Type="http://schemas.openxmlformats.org/officeDocument/2006/relationships/chart" Target="../charts/chart17.xml"/><Relationship Id="rId1" Type="http://schemas.openxmlformats.org/officeDocument/2006/relationships/chart" Target="../charts/chart16.xml"/></Relationships>
</file>

<file path=xl/drawings/_rels/drawing9.xml.rels><?xml version="1.0" encoding="UTF-8" standalone="yes"?>
<Relationships xmlns="http://schemas.openxmlformats.org/package/2006/relationships"><Relationship Id="rId2" Type="http://schemas.openxmlformats.org/officeDocument/2006/relationships/chart" Target="../charts/chart19.xml"/><Relationship Id="rId1" Type="http://schemas.openxmlformats.org/officeDocument/2006/relationships/chart" Target="../charts/chart18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7</xdr:col>
      <xdr:colOff>216287</xdr:colOff>
      <xdr:row>14</xdr:row>
      <xdr:rowOff>76200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23BE7CDB-ED6E-4A1A-B506-B203EA33EDB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0</xdr:colOff>
      <xdr:row>15</xdr:row>
      <xdr:rowOff>0</xdr:rowOff>
    </xdr:from>
    <xdr:to>
      <xdr:col>7</xdr:col>
      <xdr:colOff>304800</xdr:colOff>
      <xdr:row>29</xdr:row>
      <xdr:rowOff>76200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2A617ACC-DE36-4F06-936E-F958FC7AA24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0</xdr:col>
      <xdr:colOff>0</xdr:colOff>
      <xdr:row>30</xdr:row>
      <xdr:rowOff>0</xdr:rowOff>
    </xdr:from>
    <xdr:to>
      <xdr:col>10</xdr:col>
      <xdr:colOff>8283</xdr:colOff>
      <xdr:row>44</xdr:row>
      <xdr:rowOff>76200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1ED76DF8-8C5F-4515-B6F1-0A764CC7C1F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10</xdr:col>
      <xdr:colOff>356152</xdr:colOff>
      <xdr:row>30</xdr:row>
      <xdr:rowOff>8282</xdr:rowOff>
    </xdr:from>
    <xdr:to>
      <xdr:col>20</xdr:col>
      <xdr:colOff>365021</xdr:colOff>
      <xdr:row>44</xdr:row>
      <xdr:rowOff>84482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65B89F71-8466-43BD-9A46-EB71109D0BF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0</xdr:col>
      <xdr:colOff>0</xdr:colOff>
      <xdr:row>45</xdr:row>
      <xdr:rowOff>95250</xdr:rowOff>
    </xdr:from>
    <xdr:to>
      <xdr:col>7</xdr:col>
      <xdr:colOff>285750</xdr:colOff>
      <xdr:row>59</xdr:row>
      <xdr:rowOff>171450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EC827408-428B-47FD-A869-96BF8E9EEED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18</xdr:col>
      <xdr:colOff>386845</xdr:colOff>
      <xdr:row>24</xdr:row>
      <xdr:rowOff>42388</xdr:rowOff>
    </xdr:from>
    <xdr:to>
      <xdr:col>26</xdr:col>
      <xdr:colOff>5255</xdr:colOff>
      <xdr:row>38</xdr:row>
      <xdr:rowOff>118588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8ACE1E10-B44C-4B43-A204-681433BA2CA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214312</xdr:colOff>
      <xdr:row>16</xdr:row>
      <xdr:rowOff>80962</xdr:rowOff>
    </xdr:from>
    <xdr:to>
      <xdr:col>12</xdr:col>
      <xdr:colOff>519112</xdr:colOff>
      <xdr:row>30</xdr:row>
      <xdr:rowOff>157162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FE2378F5-9A6E-CB4C-919B-70F2D940A22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200025</xdr:colOff>
      <xdr:row>31</xdr:row>
      <xdr:rowOff>52387</xdr:rowOff>
    </xdr:from>
    <xdr:to>
      <xdr:col>11</xdr:col>
      <xdr:colOff>504825</xdr:colOff>
      <xdr:row>45</xdr:row>
      <xdr:rowOff>128587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EDE0EF28-B607-2C4E-2DE6-3C2F2E858DC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13</xdr:col>
      <xdr:colOff>0</xdr:colOff>
      <xdr:row>31</xdr:row>
      <xdr:rowOff>0</xdr:rowOff>
    </xdr:from>
    <xdr:to>
      <xdr:col>20</xdr:col>
      <xdr:colOff>304800</xdr:colOff>
      <xdr:row>45</xdr:row>
      <xdr:rowOff>76200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70C0B577-2789-4E1F-9D31-EC883E9BA23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32</xdr:row>
      <xdr:rowOff>0</xdr:rowOff>
    </xdr:from>
    <xdr:to>
      <xdr:col>11</xdr:col>
      <xdr:colOff>304800</xdr:colOff>
      <xdr:row>46</xdr:row>
      <xdr:rowOff>76200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C1467E9B-6F9E-4B60-B267-3A39D07FE58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12</xdr:col>
      <xdr:colOff>0</xdr:colOff>
      <xdr:row>32</xdr:row>
      <xdr:rowOff>0</xdr:rowOff>
    </xdr:from>
    <xdr:to>
      <xdr:col>19</xdr:col>
      <xdr:colOff>304800</xdr:colOff>
      <xdr:row>46</xdr:row>
      <xdr:rowOff>76200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9C5C1510-0BC6-459F-A96D-ACE30DB9D46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114300</xdr:colOff>
      <xdr:row>27</xdr:row>
      <xdr:rowOff>142875</xdr:rowOff>
    </xdr:from>
    <xdr:to>
      <xdr:col>13</xdr:col>
      <xdr:colOff>419100</xdr:colOff>
      <xdr:row>42</xdr:row>
      <xdr:rowOff>28575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7120F7A5-F3CB-4E07-8F62-CFCEDCA21A1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15</xdr:col>
      <xdr:colOff>0</xdr:colOff>
      <xdr:row>29</xdr:row>
      <xdr:rowOff>0</xdr:rowOff>
    </xdr:from>
    <xdr:to>
      <xdr:col>22</xdr:col>
      <xdr:colOff>304800</xdr:colOff>
      <xdr:row>43</xdr:row>
      <xdr:rowOff>76200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EAEFC3E4-6E77-4F79-8992-767A9C4A00D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190500</xdr:colOff>
      <xdr:row>24</xdr:row>
      <xdr:rowOff>38100</xdr:rowOff>
    </xdr:from>
    <xdr:to>
      <xdr:col>8</xdr:col>
      <xdr:colOff>495300</xdr:colOff>
      <xdr:row>38</xdr:row>
      <xdr:rowOff>114300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CAD6B9DB-A328-4B37-8ECF-B5CF65D7B61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9</xdr:col>
      <xdr:colOff>533400</xdr:colOff>
      <xdr:row>28</xdr:row>
      <xdr:rowOff>171450</xdr:rowOff>
    </xdr:from>
    <xdr:to>
      <xdr:col>17</xdr:col>
      <xdr:colOff>228600</xdr:colOff>
      <xdr:row>43</xdr:row>
      <xdr:rowOff>57150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F5D4B54C-7740-4BEF-AFB9-6F5D8BE38C3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285750</xdr:colOff>
      <xdr:row>25</xdr:row>
      <xdr:rowOff>76200</xdr:rowOff>
    </xdr:from>
    <xdr:to>
      <xdr:col>8</xdr:col>
      <xdr:colOff>590550</xdr:colOff>
      <xdr:row>39</xdr:row>
      <xdr:rowOff>152400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79191438-9988-4071-9AA3-9418032AC2A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10</xdr:col>
      <xdr:colOff>0</xdr:colOff>
      <xdr:row>29</xdr:row>
      <xdr:rowOff>0</xdr:rowOff>
    </xdr:from>
    <xdr:to>
      <xdr:col>17</xdr:col>
      <xdr:colOff>304800</xdr:colOff>
      <xdr:row>43</xdr:row>
      <xdr:rowOff>76200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D7A55D64-6616-4E33-B42B-556FF042C49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38100</xdr:colOff>
      <xdr:row>20</xdr:row>
      <xdr:rowOff>14287</xdr:rowOff>
    </xdr:from>
    <xdr:to>
      <xdr:col>21</xdr:col>
      <xdr:colOff>285750</xdr:colOff>
      <xdr:row>34</xdr:row>
      <xdr:rowOff>90487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E9EC8B9B-2908-1787-BBE4-B2B07390807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604837</xdr:colOff>
      <xdr:row>29</xdr:row>
      <xdr:rowOff>4762</xdr:rowOff>
    </xdr:from>
    <xdr:to>
      <xdr:col>8</xdr:col>
      <xdr:colOff>300037</xdr:colOff>
      <xdr:row>43</xdr:row>
      <xdr:rowOff>80962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94AB1251-0880-EBDE-A96C-860977DF24E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9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B96B22-A010-47D1-BC19-621B432ACB1D}">
  <dimension ref="A1"/>
  <sheetViews>
    <sheetView tabSelected="1" topLeftCell="A22" zoomScale="115" zoomScaleNormal="115" workbookViewId="0">
      <selection activeCell="L48" sqref="L48"/>
    </sheetView>
  </sheetViews>
  <sheetFormatPr defaultRowHeight="15" x14ac:dyDescent="0.25"/>
  <sheetData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C55A32-3222-4C0F-A537-831FC45774DF}">
  <dimension ref="A1:GV213"/>
  <sheetViews>
    <sheetView topLeftCell="A196" zoomScale="130" zoomScaleNormal="130" workbookViewId="0">
      <selection activeCell="G213" sqref="G213:H213"/>
    </sheetView>
  </sheetViews>
  <sheetFormatPr defaultRowHeight="15" x14ac:dyDescent="0.25"/>
  <cols>
    <col min="3" max="3" width="14.85546875" customWidth="1"/>
    <col min="5" max="5" width="9.140625" customWidth="1"/>
  </cols>
  <sheetData>
    <row r="1" spans="1:204" x14ac:dyDescent="0.25">
      <c r="A1" t="s">
        <v>1</v>
      </c>
      <c r="D1" t="s">
        <v>7</v>
      </c>
    </row>
    <row r="2" spans="1:204" x14ac:dyDescent="0.25">
      <c r="A2" t="s">
        <v>5</v>
      </c>
      <c r="B2" t="s">
        <v>0</v>
      </c>
      <c r="C2" t="str">
        <f>LEFT(A2,FIND(";",A2)-1)</f>
        <v>Tsat</v>
      </c>
      <c r="D2" t="str">
        <f t="shared" ref="D2:D7" si="0">RIGHT(A2,LEN(A2)-FIND(";",A2))</f>
        <v>453.02800788167605</v>
      </c>
      <c r="E2" cm="1">
        <f t="array" ref="E2">_xlfn.FILTERXML("&lt;t&gt;&lt;s&gt;"&amp;SUBSTITUTE(MID(D2,1,LEN(D2)-2),",","&lt;/s&gt;&lt;s&gt;")&amp;"&lt;/s&gt;&lt;/t&gt;","//s")</f>
        <v>453.02800788167599</v>
      </c>
    </row>
    <row r="3" spans="1:204" x14ac:dyDescent="0.25">
      <c r="A3" t="s">
        <v>6</v>
      </c>
      <c r="B3" t="s">
        <v>0</v>
      </c>
      <c r="C3" t="str">
        <f t="shared" ref="C3:C7" si="1">LEFT(A3,FIND(";",A3)-1)</f>
        <v>P0</v>
      </c>
      <c r="D3" t="str">
        <f t="shared" si="0"/>
        <v>1000000.0;</v>
      </c>
      <c r="E3" cm="1">
        <f t="array" ref="E3">_xlfn.FILTERXML("&lt;t&gt;&lt;s&gt;"&amp;SUBSTITUTE(MID(D3,1,LEN(D3)-2),",","&lt;/s&gt;&lt;s&gt;")&amp;"&lt;/s&gt;&lt;/t&gt;","//s")</f>
        <v>1000000</v>
      </c>
    </row>
    <row r="4" spans="1:204" x14ac:dyDescent="0.25">
      <c r="A4" t="s">
        <v>19</v>
      </c>
      <c r="B4" t="s">
        <v>0</v>
      </c>
      <c r="C4" t="str">
        <f t="shared" si="1"/>
        <v>Ts</v>
      </c>
      <c r="D4" t="str">
        <f t="shared" si="0"/>
        <v>445.0;445.1005025125628;445.20100502512565;445.30150753768845;445.40201005025125;445.50251256281405;445.6030150753769;445.7035175879397;445.8040201005025;445.90452261306535;446.00502512562815;446.10552763819095;446.20603015075375;446.3065326633166;446.4070351758794;446.5075376884422;446.60804020100505;446.70854271356785;446.80904522613065;446.90954773869345;447.0100502512563;447.1105527638191;447.2110552763819;447.3115577889447;447.41206030150755;447.51256281407035;447.61306532663315;447.713567839196;447.8140703517588;447.9145728643216;448.0150753768844;448.11557788944725;448.21608040201005;448.31658291457285;448.4170854271357;448.5175879396985;448.6180904522613;448.7185929648241;448.81909547738695;448.91959798994975;449.02010050251255;449.1206030150754;449.2211055276382;449.321608040201;449.4221105527638;449.52261306532665;449.62311557788945;449.72361809045225;449.8241206030151;449.9246231155779;450.0251256281407;450.1256281407035;450.22613065326635;450.32663316582915;450.42713567839195;450.52763819095475;450.6281407035176;450.7286432160804;450.8291457286432;450.92964824120605;451.03015075376885;451.13065326633165;451.23115577889445;451.3316582914573;451.4321608040201;451.5326633165829;451.63316582914575;451.73366834170855;451.83417085427135;451.93467336683415;452.035175879397;452.1356783919598;452.2361809045226;452.33668341708545;452.43718592964825;452.53768844221105;452.63819095477385;452.7386934673367;452.8391959798995;452.9396984924623;453.04020100502515;453.14070351758795;453.24120603015075;453.34170854271355;453.4422110552764;453.5427135678392;453.643216080402;453.7437185929648;453.84422110552765;453.94472361809045;454.04522613065325;454.1457286432161;454.2462311557789;454.3467336683417;454.4472361809045;454.54773869346735;454.64824120603015;454.74874371859295;454.8492462311558;454.9497487437186;455.0502512562814;455.1507537688442;455.25125628140705;455.35175879396985;455.45226130653265;455.5527638190955;455.6532663316583;455.7537688442211;455.8542713567839;455.95477386934675;456.05527638190955;456.15577889447235;456.2562814070352;456.356783919598;456.4572864321608;456.5577889447236;456.65829145728645;456.75879396984925;456.85929648241205;456.9597989949749;457.0603015075377;457.1608040201005;457.2613065326633;457.36180904522615;457.46231155778895;457.56281407035175;457.66331658291455;457.7638190954774;457.8643216080402;457.964824120603;458.06532663316585;458.16582914572865;458.26633165829145;458.36683417085425;458.4673366834171;458.5678391959799;458.6683417085427;458.76884422110555;458.86934673366835;458.96984924623115;459.07035175879395;459.1708542713568;459.2713567839196;459.3718592964824;459.47236180904525;459.57286432160805;459.67336683417085;459.77386934673365;459.8743718592965;459.9748743718593;460.0753768844221;460.1758793969849;460.27638190954775;460.37688442211055;460.47738693467335;460.5778894472362;460.678391959799;460.7788944723618;460.8793969849246;460.97989949748745;461.08040201005025;461.18090452261305;461.2814070351759;461.3819095477387;461.4824120603015;461.5829145728643;461.68341708542715;461.78391959798995;461.88442211055275;461.9849246231156;462.0854271356784;462.1859296482412;462.286432160804;462.38693467336685;462.48743718592965;462.58793969849245;462.6884422110553;462.7889447236181;462.8894472361809;462.9899497487437;463.09045226130655;463.19095477386935;463.29145728643215;463.391959798995;463.4924623115578;463.5929648241206;463.6934673366834;463.79396984924625;463.89447236180905;463.99497487437185;464.0954773869347;464.1959798994975;464.2964824120603;464.3969849246231;464.49748743718595;464.59798994974875;464.69849246231155;464.79899497487435;464.8994974874372;465.0;</v>
      </c>
      <c r="E4" cm="1">
        <f t="array" ref="E4:GV4">TRANSPOSE(_xlfn.FILTERXML("&lt;t&gt;&lt;s&gt;"&amp;SUBSTITUTE(MID(D4,1,LEN(D4)-2),";","&lt;/s&gt;&lt;s&gt;")&amp;"&lt;/s&gt;&lt;/t&gt;","//s"))</f>
        <v>445</v>
      </c>
      <c r="F4">
        <v>445.100502512562</v>
      </c>
      <c r="G4">
        <v>445.20100502512503</v>
      </c>
      <c r="H4">
        <v>445.301507537688</v>
      </c>
      <c r="I4">
        <v>445.40201005025102</v>
      </c>
      <c r="J4">
        <v>445.50251256281399</v>
      </c>
      <c r="K4">
        <v>445.60301507537599</v>
      </c>
      <c r="L4">
        <v>445.70351758793902</v>
      </c>
      <c r="M4">
        <v>445.80402010050199</v>
      </c>
      <c r="N4">
        <v>445.90452261306501</v>
      </c>
      <c r="O4">
        <v>446.00502512562798</v>
      </c>
      <c r="P4">
        <v>446.10552763818998</v>
      </c>
      <c r="Q4">
        <v>446.20603015075301</v>
      </c>
      <c r="R4">
        <v>446.30653266331598</v>
      </c>
      <c r="S4">
        <v>446.407035175879</v>
      </c>
      <c r="T4">
        <v>446.50753768844203</v>
      </c>
      <c r="U4">
        <v>446.608040201005</v>
      </c>
      <c r="V4">
        <v>446.708542713567</v>
      </c>
      <c r="W4">
        <v>446.80904522613002</v>
      </c>
      <c r="X4">
        <v>446.90954773869299</v>
      </c>
      <c r="Y4">
        <v>447.01005025125602</v>
      </c>
      <c r="Z4">
        <v>447.11055276381899</v>
      </c>
      <c r="AA4">
        <v>447.21105527638099</v>
      </c>
      <c r="AB4">
        <v>447.31155778894401</v>
      </c>
      <c r="AC4">
        <v>447.41206030150698</v>
      </c>
      <c r="AD4">
        <v>447.51256281407001</v>
      </c>
      <c r="AE4">
        <v>447.61306532663298</v>
      </c>
      <c r="AF4">
        <v>447.713567839196</v>
      </c>
      <c r="AG4">
        <v>447.81407035175801</v>
      </c>
      <c r="AH4">
        <v>447.91457286432097</v>
      </c>
      <c r="AI4">
        <v>448.015075376884</v>
      </c>
      <c r="AJ4">
        <v>448.11557788944702</v>
      </c>
      <c r="AK4">
        <v>448.21608040200999</v>
      </c>
      <c r="AL4">
        <v>448.316582914572</v>
      </c>
      <c r="AM4">
        <v>448.41708542713502</v>
      </c>
      <c r="AN4">
        <v>448.51758793969799</v>
      </c>
      <c r="AO4">
        <v>448.61809045226101</v>
      </c>
      <c r="AP4">
        <v>448.71859296482398</v>
      </c>
      <c r="AQ4">
        <v>448.81909547738599</v>
      </c>
      <c r="AR4">
        <v>448.91959798994901</v>
      </c>
      <c r="AS4">
        <v>449.02010050251198</v>
      </c>
      <c r="AT4">
        <v>449.12060301507501</v>
      </c>
      <c r="AU4">
        <v>449.22110552763797</v>
      </c>
      <c r="AV4">
        <v>449.321608040201</v>
      </c>
      <c r="AW4">
        <v>449.422110552763</v>
      </c>
      <c r="AX4">
        <v>449.52261306532603</v>
      </c>
      <c r="AY4">
        <v>449.623115577889</v>
      </c>
      <c r="AZ4">
        <v>449.72361809045202</v>
      </c>
      <c r="BA4">
        <v>449.82412060301499</v>
      </c>
      <c r="BB4">
        <v>449.92462311557699</v>
      </c>
      <c r="BC4">
        <v>450.02512562814002</v>
      </c>
      <c r="BD4">
        <v>450.12562814070299</v>
      </c>
      <c r="BE4">
        <v>450.22613065326601</v>
      </c>
      <c r="BF4">
        <v>450.32663316582898</v>
      </c>
      <c r="BG4">
        <v>450.42713567839098</v>
      </c>
      <c r="BH4">
        <v>450.52763819095401</v>
      </c>
      <c r="BI4">
        <v>450.62814070351698</v>
      </c>
      <c r="BJ4">
        <v>450.72864321608</v>
      </c>
      <c r="BK4">
        <v>450.82914572864303</v>
      </c>
      <c r="BL4">
        <v>450.929648241206</v>
      </c>
      <c r="BM4">
        <v>451.030150753768</v>
      </c>
      <c r="BN4">
        <v>451.13065326633102</v>
      </c>
      <c r="BO4">
        <v>451.23115577889399</v>
      </c>
      <c r="BP4">
        <v>451.33165829145702</v>
      </c>
      <c r="BQ4">
        <v>451.43216080401999</v>
      </c>
      <c r="BR4">
        <v>451.53266331658199</v>
      </c>
      <c r="BS4">
        <v>451.63316582914501</v>
      </c>
      <c r="BT4">
        <v>451.73366834170798</v>
      </c>
      <c r="BU4">
        <v>451.83417085427101</v>
      </c>
      <c r="BV4">
        <v>451.93467336683398</v>
      </c>
      <c r="BW4">
        <v>452.035175879397</v>
      </c>
      <c r="BX4">
        <v>452.135678391959</v>
      </c>
      <c r="BY4">
        <v>452.23618090452197</v>
      </c>
      <c r="BZ4">
        <v>452.336683417085</v>
      </c>
      <c r="CA4">
        <v>452.43718592964802</v>
      </c>
      <c r="CB4">
        <v>452.53768844221099</v>
      </c>
      <c r="CC4">
        <v>452.63819095477299</v>
      </c>
      <c r="CD4">
        <v>452.73869346733602</v>
      </c>
      <c r="CE4">
        <v>452.83919597989899</v>
      </c>
      <c r="CF4">
        <v>452.93969849246201</v>
      </c>
      <c r="CG4">
        <v>453.04020100502498</v>
      </c>
      <c r="CH4">
        <v>453.14070351758699</v>
      </c>
      <c r="CI4">
        <v>453.24120603015001</v>
      </c>
      <c r="CJ4">
        <v>453.34170854271298</v>
      </c>
      <c r="CK4">
        <v>453.442211055276</v>
      </c>
      <c r="CL4">
        <v>453.54271356783897</v>
      </c>
      <c r="CM4">
        <v>453.643216080402</v>
      </c>
      <c r="CN4">
        <v>453.743718592964</v>
      </c>
      <c r="CO4">
        <v>453.84422110552703</v>
      </c>
      <c r="CP4">
        <v>453.94472361808999</v>
      </c>
      <c r="CQ4">
        <v>454.04522613065302</v>
      </c>
      <c r="CR4">
        <v>454.14572864321599</v>
      </c>
      <c r="CS4">
        <v>454.24623115577799</v>
      </c>
      <c r="CT4">
        <v>454.34673366834102</v>
      </c>
      <c r="CU4">
        <v>454.44723618090399</v>
      </c>
      <c r="CV4">
        <v>454.54773869346701</v>
      </c>
      <c r="CW4">
        <v>454.64824120602998</v>
      </c>
      <c r="CX4">
        <v>454.74874371859198</v>
      </c>
      <c r="CY4">
        <v>454.84924623115501</v>
      </c>
      <c r="CZ4">
        <v>454.94974874371798</v>
      </c>
      <c r="DA4">
        <v>455.050251256281</v>
      </c>
      <c r="DB4">
        <v>455.15075376884403</v>
      </c>
      <c r="DC4">
        <v>455.251256281407</v>
      </c>
      <c r="DD4">
        <v>455.351758793969</v>
      </c>
      <c r="DE4">
        <v>455.45226130653202</v>
      </c>
      <c r="DF4">
        <v>455.55276381909499</v>
      </c>
      <c r="DG4">
        <v>455.65326633165802</v>
      </c>
      <c r="DH4">
        <v>455.75376884422099</v>
      </c>
      <c r="DI4">
        <v>455.85427135678299</v>
      </c>
      <c r="DJ4">
        <v>455.95477386934601</v>
      </c>
      <c r="DK4">
        <v>456.05527638190898</v>
      </c>
      <c r="DL4">
        <v>456.15577889447201</v>
      </c>
      <c r="DM4">
        <v>456.25628140703498</v>
      </c>
      <c r="DN4">
        <v>456.356783919598</v>
      </c>
      <c r="DO4">
        <v>456.45728643216</v>
      </c>
      <c r="DP4">
        <v>456.55778894472297</v>
      </c>
      <c r="DQ4">
        <v>456.658291457286</v>
      </c>
      <c r="DR4">
        <v>456.75879396984902</v>
      </c>
      <c r="DS4">
        <v>456.85929648241199</v>
      </c>
      <c r="DT4">
        <v>456.95979899497399</v>
      </c>
      <c r="DU4">
        <v>457.06030150753702</v>
      </c>
      <c r="DV4">
        <v>457.16080402009999</v>
      </c>
      <c r="DW4">
        <v>457.26130653266301</v>
      </c>
      <c r="DX4">
        <v>457.36180904522598</v>
      </c>
      <c r="DY4">
        <v>457.46231155778798</v>
      </c>
      <c r="DZ4">
        <v>457.56281407035101</v>
      </c>
      <c r="EA4">
        <v>457.66331658291398</v>
      </c>
      <c r="EB4">
        <v>457.763819095477</v>
      </c>
      <c r="EC4">
        <v>457.86432160803997</v>
      </c>
      <c r="ED4">
        <v>457.964824120603</v>
      </c>
      <c r="EE4">
        <v>458.065326633165</v>
      </c>
      <c r="EF4">
        <v>458.16582914572803</v>
      </c>
      <c r="EG4">
        <v>458.26633165829099</v>
      </c>
      <c r="EH4">
        <v>458.36683417085402</v>
      </c>
      <c r="EI4">
        <v>458.46733668341699</v>
      </c>
      <c r="EJ4">
        <v>458.56783919597899</v>
      </c>
      <c r="EK4">
        <v>458.66834170854202</v>
      </c>
      <c r="EL4">
        <v>458.76884422110498</v>
      </c>
      <c r="EM4">
        <v>458.86934673366801</v>
      </c>
      <c r="EN4">
        <v>458.96984924623098</v>
      </c>
      <c r="EO4">
        <v>459.07035175879298</v>
      </c>
      <c r="EP4">
        <v>459.17085427135601</v>
      </c>
      <c r="EQ4">
        <v>459.27135678391897</v>
      </c>
      <c r="ER4">
        <v>459.371859296482</v>
      </c>
      <c r="ES4">
        <v>459.47236180904503</v>
      </c>
      <c r="ET4">
        <v>459.57286432160799</v>
      </c>
      <c r="EU4">
        <v>459.67336683417</v>
      </c>
      <c r="EV4">
        <v>459.77386934673302</v>
      </c>
      <c r="EW4">
        <v>459.87437185929599</v>
      </c>
      <c r="EX4">
        <v>459.97487437185902</v>
      </c>
      <c r="EY4">
        <v>460.07537688442198</v>
      </c>
      <c r="EZ4">
        <v>460.17587939698399</v>
      </c>
      <c r="FA4">
        <v>460.27638190954701</v>
      </c>
      <c r="FB4">
        <v>460.37688442210998</v>
      </c>
      <c r="FC4">
        <v>460.47738693467301</v>
      </c>
      <c r="FD4">
        <v>460.57788944723598</v>
      </c>
      <c r="FE4">
        <v>460.678391959799</v>
      </c>
      <c r="FF4">
        <v>460.778894472361</v>
      </c>
      <c r="FG4">
        <v>460.87939698492403</v>
      </c>
      <c r="FH4">
        <v>460.979899497487</v>
      </c>
      <c r="FI4">
        <v>461.08040201005002</v>
      </c>
      <c r="FJ4">
        <v>461.18090452261299</v>
      </c>
      <c r="FK4">
        <v>461.28140703517499</v>
      </c>
      <c r="FL4">
        <v>461.38190954773802</v>
      </c>
      <c r="FM4">
        <v>461.48241206030099</v>
      </c>
      <c r="FN4">
        <v>461.58291457286401</v>
      </c>
      <c r="FO4">
        <v>461.68341708542698</v>
      </c>
      <c r="FP4">
        <v>461.78391959798898</v>
      </c>
      <c r="FQ4">
        <v>461.88442211055201</v>
      </c>
      <c r="FR4">
        <v>461.98492462311498</v>
      </c>
      <c r="FS4">
        <v>462.085427135678</v>
      </c>
      <c r="FT4">
        <v>462.18592964824097</v>
      </c>
      <c r="FU4">
        <v>462.286432160804</v>
      </c>
      <c r="FV4">
        <v>462.386934673366</v>
      </c>
      <c r="FW4">
        <v>462.48743718592902</v>
      </c>
      <c r="FX4">
        <v>462.58793969849199</v>
      </c>
      <c r="FY4">
        <v>462.68844221105502</v>
      </c>
      <c r="FZ4">
        <v>462.78894472361799</v>
      </c>
      <c r="GA4">
        <v>462.88944723617999</v>
      </c>
      <c r="GB4">
        <v>462.98994974874302</v>
      </c>
      <c r="GC4">
        <v>463.09045226130598</v>
      </c>
      <c r="GD4">
        <v>463.19095477386901</v>
      </c>
      <c r="GE4">
        <v>463.29145728643198</v>
      </c>
      <c r="GF4">
        <v>463.391959798995</v>
      </c>
      <c r="GG4">
        <v>463.49246231155701</v>
      </c>
      <c r="GH4">
        <v>463.59296482411997</v>
      </c>
      <c r="GI4">
        <v>463.693467336683</v>
      </c>
      <c r="GJ4">
        <v>463.79396984924603</v>
      </c>
      <c r="GK4">
        <v>463.89447236180899</v>
      </c>
      <c r="GL4">
        <v>463.994974874371</v>
      </c>
      <c r="GM4">
        <v>464.09547738693402</v>
      </c>
      <c r="GN4">
        <v>464.19597989949699</v>
      </c>
      <c r="GO4">
        <v>464.29648241206002</v>
      </c>
      <c r="GP4">
        <v>464.39698492462298</v>
      </c>
      <c r="GQ4">
        <v>464.49748743718499</v>
      </c>
      <c r="GR4">
        <v>464.59798994974801</v>
      </c>
      <c r="GS4">
        <v>464.69849246231098</v>
      </c>
      <c r="GT4">
        <v>464.79899497487401</v>
      </c>
      <c r="GU4">
        <v>464.89949748743697</v>
      </c>
      <c r="GV4">
        <v>465</v>
      </c>
    </row>
    <row r="5" spans="1:204" x14ac:dyDescent="0.25">
      <c r="A5" t="s">
        <v>20</v>
      </c>
      <c r="B5" t="s">
        <v>0</v>
      </c>
      <c r="C5" t="str">
        <f t="shared" si="1"/>
        <v>cp_svol</v>
      </c>
      <c r="D5" t="str">
        <f t="shared" si="0"/>
        <v>0.0011164930960954637;0.0011166237743796428;0.0011167545454883973;0.0011168854095098683;0.001117016366532364;0.0011171474166443913;0.0011172785599346455;0.0011174097964919709;0.0011175411264054372;0.0011176725497642824;0.0011178040666579138;0.0011179356771759455;0.0011180673814081678;0.0011181991794445597;0.00111833107137528;0.0011184630572906823;0.0011185951372813094;0.0011187273114378752;0.001118859579851298;0.0011189919426126869;0.0011191243998133194;0.0011192569515446889;0.0011193895978984527;0.001119522338966476;0.001119655174840806;0.0011197881056136817;0.0011199211313775348;0.0011200542522249923;0.0011201874682488678;0.001120320779542166;0.0011204541861980955;0.0011205876883100363;0.0011207212859715905;0.0011208549792765322;0.0011209887683188392;0.0011211226531926822;0.001121256633992433;0.0011213907108126482;0.0011215248837480932;0.0011216591528937136;0.0011217935183446747;0.0011219279801963247;0.0011220625385442028;0.0011221971934840661;0.0011223319451118543;0.00112246679352372;0.001122601738816004;0.0011227367810852527;0.0011228719204282114;0.0011230071569418316;0.0011231424907232597;0.0011232779218698387;0.001123413450479137;0.0011235490766489077;0.0011236848004771071;0.0011238206220618976;0.0011239565415016464;0.0011240925588949313;0.0011242286743405343;0.0011243648879374303;0.0011245011997848128;0.0011246376099820813;0.0011247741186288305;0.0011249107258248894;0.0011250474316702552;0.0011251842362651767;0.0011253211397100748;0.0011254581421056098;0.0011255952435526304;0.0011257324441522002;0.0011258697440055998;0.001126007143214323;0.0011261446418800631;0.0011262822401047416;0.001126419937990478;0.0011265577356396126;0.001126695633154693;0.001126833630638501;0.001126971728194012;0.0011271099259244168;0.194369300908556;0.19443012484170277;0.19449091189076123;0.1945516623193501;0.1946123763879076;0.1946730543537374;0.19473369647105332;0.19479430299102318;0.19485487416181244;0.19491541022862674;0.1949759114337541;0.19503637801660642;0.19509681021376;0.19515720825899588;0.19521757238333934;0.19527790281509885;0.1953381997799042;0.19539846350074458;0.19545869419800552;0.19551889208950543;0.1955790573905318;0.19563919031387664;0.19569929106987136;0.19575935986642107;0.1958193969090389;0.19587940240087898;0.19593937654276922;0.19599931953324426;0.19605923156857658;0.19611911284280853;0.196178963547783;0.19623878387317376;0.19629857400651568;0.19635833413323417;0.19641806443667434;0.19647776509812945;0.1965374362968696;0.19659707821016892;0.19665669101333363;0.19671627487972856;0.19677582998080398;0.19683535648612144;0.19689485456338013;0.1969543243784418;0.19701376609535587;0.19707317987638454;0.19713256588202643;0.197191924271041;0.19725125520047201;0.19731055882567045;0.19736983530031807;0.19742908477644905;0.19748830740447323;0.19754750333319734;0.19760667270984658;0.19766581568008607;0.19772493238804187;0.1977840229763214;0.1978430875860338;0.19790212635681007;0.1979611394268228;0.1980201269328055;0.19807908901007185;0.1981380257925347;0.1981969374127245;0.19825582400180752;0.1983146856896043;0.19837352260460742;0.19843233487399853;0.19849112262366622;0.19854988597822298;0.19860862506102173;0.19866733999417255;0.19872603089855898;0.19878469789385414;0.19884334109853657;0.19890196062990578;0.19896055660409764;0.19901912913609968;0.19907767833976603;0.19913620432783197;0.19919470721192878;0.1992531871025975;0.19931164410930394;0.1993700783404517;0.1994284899033964;0.19948687890445904;0.19954524544893945;0.1996035896411291;0.19966191158432453;0.1997202113808396;0.1997784891320186;0.19983674493824818;0.1998949788989699;0.1999531911126922;0.20001138167700214;0.20006955068857732;0.20012769824319732;0.20018582443575508;0.20024392936026814;0.20030201310988982;0.20036007577691994;0.20041811745281563;0.20047613822820218;0.2005341381928831;0.20059211743585062;0.20065007604529592;0.2007080141086192;0.2007659317124392;0.2008238289426034;0.2008817058841975;0.20093956262155419;0.2009973992382642;0.20105521581718347;0.20111301244044366;0.2011707891894604;0.2012285461449426;0.2012862833869007;0.20134400099465552;0.20140169904684682;</v>
      </c>
      <c r="E5" cm="1">
        <f t="array" ref="E5:GV5">TRANSPOSE(_xlfn.FILTERXML("&lt;t&gt;&lt;s&gt;"&amp;SUBSTITUTE(MID(D5,1,LEN(D5)-2),";","&lt;/s&gt;&lt;s&gt;")&amp;"&lt;/s&gt;&lt;/t&gt;","//s"))</f>
        <v>1.11649309609546E-3</v>
      </c>
      <c r="F5">
        <v>1.11662377437964E-3</v>
      </c>
      <c r="G5">
        <v>1.1167545454883901E-3</v>
      </c>
      <c r="H5">
        <v>1.11688540950986E-3</v>
      </c>
      <c r="I5">
        <v>1.11701636653236E-3</v>
      </c>
      <c r="J5">
        <v>1.11714741664439E-3</v>
      </c>
      <c r="K5">
        <v>1.1172785599346401E-3</v>
      </c>
      <c r="L5">
        <v>1.11740979649197E-3</v>
      </c>
      <c r="M5">
        <v>1.1175411264054301E-3</v>
      </c>
      <c r="N5">
        <v>1.11767254976428E-3</v>
      </c>
      <c r="O5">
        <v>1.1178040666579099E-3</v>
      </c>
      <c r="P5">
        <v>1.1179356771759399E-3</v>
      </c>
      <c r="Q5">
        <v>1.11806738140816E-3</v>
      </c>
      <c r="R5">
        <v>1.11819917944455E-3</v>
      </c>
      <c r="S5">
        <v>1.11833107137528E-3</v>
      </c>
      <c r="T5">
        <v>1.1184630572906799E-3</v>
      </c>
      <c r="U5">
        <v>1.1185951372813E-3</v>
      </c>
      <c r="V5">
        <v>1.11872731143787E-3</v>
      </c>
      <c r="W5">
        <v>1.1188595798512901E-3</v>
      </c>
      <c r="X5">
        <v>1.1189919426126799E-3</v>
      </c>
      <c r="Y5">
        <v>1.1191243998133101E-3</v>
      </c>
      <c r="Z5">
        <v>1.11925695154468E-3</v>
      </c>
      <c r="AA5">
        <v>1.1193895978984501E-3</v>
      </c>
      <c r="AB5">
        <v>1.1195223389664701E-3</v>
      </c>
      <c r="AC5">
        <v>1.1196551748408E-3</v>
      </c>
      <c r="AD5">
        <v>1.1197881056136799E-3</v>
      </c>
      <c r="AE5">
        <v>1.11992113137753E-3</v>
      </c>
      <c r="AF5">
        <v>1.1200542522249899E-3</v>
      </c>
      <c r="AG5">
        <v>1.12018746824886E-3</v>
      </c>
      <c r="AH5">
        <v>1.1203207795421599E-3</v>
      </c>
      <c r="AI5">
        <v>1.12045418619809E-3</v>
      </c>
      <c r="AJ5">
        <v>1.12058768831003E-3</v>
      </c>
      <c r="AK5">
        <v>1.12072128597159E-3</v>
      </c>
      <c r="AL5">
        <v>1.12085497927653E-3</v>
      </c>
      <c r="AM5">
        <v>1.1209887683188301E-3</v>
      </c>
      <c r="AN5">
        <v>1.1211226531926801E-3</v>
      </c>
      <c r="AO5">
        <v>1.1212566339924299E-3</v>
      </c>
      <c r="AP5">
        <v>1.12139071081264E-3</v>
      </c>
      <c r="AQ5">
        <v>1.1215248837480899E-3</v>
      </c>
      <c r="AR5">
        <v>1.12165915289371E-3</v>
      </c>
      <c r="AS5">
        <v>1.12179351834467E-3</v>
      </c>
      <c r="AT5">
        <v>1.1219279801963199E-3</v>
      </c>
      <c r="AU5">
        <v>1.1220625385442E-3</v>
      </c>
      <c r="AV5">
        <v>1.1221971934840601E-3</v>
      </c>
      <c r="AW5">
        <v>1.12233194511185E-3</v>
      </c>
      <c r="AX5">
        <v>1.12246679352372E-3</v>
      </c>
      <c r="AY5">
        <v>1.1226017388159999E-3</v>
      </c>
      <c r="AZ5">
        <v>1.1227367810852499E-3</v>
      </c>
      <c r="BA5">
        <v>1.1228719204282101E-3</v>
      </c>
      <c r="BB5">
        <v>1.1230071569418301E-3</v>
      </c>
      <c r="BC5">
        <v>1.1231424907232499E-3</v>
      </c>
      <c r="BD5">
        <v>1.12327792186983E-3</v>
      </c>
      <c r="BE5">
        <v>1.1234134504791301E-3</v>
      </c>
      <c r="BF5">
        <v>1.1235490766489001E-3</v>
      </c>
      <c r="BG5">
        <v>1.1236848004771E-3</v>
      </c>
      <c r="BH5">
        <v>1.12382062206189E-3</v>
      </c>
      <c r="BI5">
        <v>1.1239565415016399E-3</v>
      </c>
      <c r="BJ5">
        <v>1.12409255889493E-3</v>
      </c>
      <c r="BK5">
        <v>1.1242286743405299E-3</v>
      </c>
      <c r="BL5">
        <v>1.1243648879374301E-3</v>
      </c>
      <c r="BM5">
        <v>1.12450119978481E-3</v>
      </c>
      <c r="BN5">
        <v>1.12463760998208E-3</v>
      </c>
      <c r="BO5">
        <v>1.1247741186288299E-3</v>
      </c>
      <c r="BP5">
        <v>1.12491072582488E-3</v>
      </c>
      <c r="BQ5">
        <v>1.12504743167025E-3</v>
      </c>
      <c r="BR5">
        <v>1.12518423626517E-3</v>
      </c>
      <c r="BS5">
        <v>1.12532113971007E-3</v>
      </c>
      <c r="BT5">
        <v>1.1254581421056E-3</v>
      </c>
      <c r="BU5">
        <v>1.12559524355263E-3</v>
      </c>
      <c r="BV5">
        <v>1.1257324441522E-3</v>
      </c>
      <c r="BW5">
        <v>1.12586974400559E-3</v>
      </c>
      <c r="BX5">
        <v>1.12600714321432E-3</v>
      </c>
      <c r="BY5">
        <v>1.1261446418800601E-3</v>
      </c>
      <c r="BZ5">
        <v>1.1262822401047401E-3</v>
      </c>
      <c r="CA5">
        <v>1.12641993799047E-3</v>
      </c>
      <c r="CB5">
        <v>1.12655773563961E-3</v>
      </c>
      <c r="CC5">
        <v>1.12669563315469E-3</v>
      </c>
      <c r="CD5">
        <v>1.1268336306385E-3</v>
      </c>
      <c r="CE5">
        <v>1.1269717281940099E-3</v>
      </c>
      <c r="CF5">
        <v>1.1271099259244099E-3</v>
      </c>
      <c r="CG5">
        <v>0.194369300908556</v>
      </c>
      <c r="CH5">
        <v>0.194430124841702</v>
      </c>
      <c r="CI5">
        <v>0.19449091189076101</v>
      </c>
      <c r="CJ5">
        <v>0.19455166231935</v>
      </c>
      <c r="CK5">
        <v>0.19461237638790699</v>
      </c>
      <c r="CL5">
        <v>0.194673054353737</v>
      </c>
      <c r="CM5">
        <v>0.19473369647105301</v>
      </c>
      <c r="CN5">
        <v>0.19479430299102299</v>
      </c>
      <c r="CO5">
        <v>0.19485487416181199</v>
      </c>
      <c r="CP5">
        <v>0.19491541022862599</v>
      </c>
      <c r="CQ5">
        <v>0.19497591143375401</v>
      </c>
      <c r="CR5">
        <v>0.195036378016606</v>
      </c>
      <c r="CS5">
        <v>0.19509681021375999</v>
      </c>
      <c r="CT5">
        <v>0.19515720825899499</v>
      </c>
      <c r="CU5">
        <v>0.19521757238333901</v>
      </c>
      <c r="CV5">
        <v>0.19527790281509799</v>
      </c>
      <c r="CW5">
        <v>0.19533819977990399</v>
      </c>
      <c r="CX5">
        <v>0.195398463500744</v>
      </c>
      <c r="CY5">
        <v>0.19545869419800499</v>
      </c>
      <c r="CZ5">
        <v>0.19551889208950499</v>
      </c>
      <c r="DA5">
        <v>0.195579057390531</v>
      </c>
      <c r="DB5">
        <v>0.195639190313876</v>
      </c>
      <c r="DC5">
        <v>0.195699291069871</v>
      </c>
      <c r="DD5">
        <v>0.19575935986642101</v>
      </c>
      <c r="DE5">
        <v>0.19581939690903799</v>
      </c>
      <c r="DF5">
        <v>0.19587940240087801</v>
      </c>
      <c r="DG5">
        <v>0.19593937654276899</v>
      </c>
      <c r="DH5">
        <v>0.19599931953324401</v>
      </c>
      <c r="DI5">
        <v>0.19605923156857599</v>
      </c>
      <c r="DJ5">
        <v>0.196119112842808</v>
      </c>
      <c r="DK5">
        <v>0.196178963547783</v>
      </c>
      <c r="DL5">
        <v>0.19623878387317301</v>
      </c>
      <c r="DM5">
        <v>0.19629857400651499</v>
      </c>
      <c r="DN5">
        <v>0.196358334133234</v>
      </c>
      <c r="DO5">
        <v>0.19641806443667401</v>
      </c>
      <c r="DP5">
        <v>0.196477765098129</v>
      </c>
      <c r="DQ5">
        <v>0.19653743629686901</v>
      </c>
      <c r="DR5">
        <v>0.196597078210168</v>
      </c>
      <c r="DS5">
        <v>0.196656691013333</v>
      </c>
      <c r="DT5">
        <v>0.19671627487972801</v>
      </c>
      <c r="DU5">
        <v>0.19677582998080301</v>
      </c>
      <c r="DV5">
        <v>0.19683535648612099</v>
      </c>
      <c r="DW5">
        <v>0.19689485456337999</v>
      </c>
      <c r="DX5">
        <v>0.19695432437844099</v>
      </c>
      <c r="DY5">
        <v>0.19701376609535501</v>
      </c>
      <c r="DZ5">
        <v>0.19707317987638401</v>
      </c>
      <c r="EA5">
        <v>0.19713256588202599</v>
      </c>
      <c r="EB5">
        <v>0.19719192427104101</v>
      </c>
      <c r="EC5">
        <v>0.19725125520047199</v>
      </c>
      <c r="ED5">
        <v>0.19731055882567</v>
      </c>
      <c r="EE5">
        <v>0.19736983530031799</v>
      </c>
      <c r="EF5">
        <v>0.19742908477644899</v>
      </c>
      <c r="EG5">
        <v>0.19748830740447301</v>
      </c>
      <c r="EH5">
        <v>0.19754750333319701</v>
      </c>
      <c r="EI5">
        <v>0.197606672709846</v>
      </c>
      <c r="EJ5">
        <v>0.19766581568008601</v>
      </c>
      <c r="EK5">
        <v>0.19772493238804101</v>
      </c>
      <c r="EL5">
        <v>0.197784022976321</v>
      </c>
      <c r="EM5">
        <v>0.197843087586033</v>
      </c>
      <c r="EN5">
        <v>0.19790212635681001</v>
      </c>
      <c r="EO5">
        <v>0.197961139426822</v>
      </c>
      <c r="EP5">
        <v>0.19802012693280499</v>
      </c>
      <c r="EQ5">
        <v>0.19807908901007101</v>
      </c>
      <c r="ER5">
        <v>0.19813802579253401</v>
      </c>
      <c r="ES5">
        <v>0.19819693741272401</v>
      </c>
      <c r="ET5">
        <v>0.198255824001807</v>
      </c>
      <c r="EU5">
        <v>0.198314685689604</v>
      </c>
      <c r="EV5">
        <v>0.198373522604607</v>
      </c>
      <c r="EW5">
        <v>0.198432334873998</v>
      </c>
      <c r="EX5">
        <v>0.198491122623666</v>
      </c>
      <c r="EY5">
        <v>0.19854988597822201</v>
      </c>
      <c r="EZ5">
        <v>0.198608625061021</v>
      </c>
      <c r="FA5">
        <v>0.19866733999417199</v>
      </c>
      <c r="FB5">
        <v>0.198726030898558</v>
      </c>
      <c r="FC5">
        <v>0.198784697893854</v>
      </c>
      <c r="FD5">
        <v>0.19884334109853599</v>
      </c>
      <c r="FE5">
        <v>0.19890196062990501</v>
      </c>
      <c r="FF5">
        <v>0.19896055660409701</v>
      </c>
      <c r="FG5">
        <v>0.19901912913609901</v>
      </c>
      <c r="FH5">
        <v>0.199077678339766</v>
      </c>
      <c r="FI5">
        <v>0.199136204327831</v>
      </c>
      <c r="FJ5">
        <v>0.199194707211928</v>
      </c>
      <c r="FK5">
        <v>0.19925318710259701</v>
      </c>
      <c r="FL5">
        <v>0.19931164410930299</v>
      </c>
      <c r="FM5">
        <v>0.19937007834045101</v>
      </c>
      <c r="FN5">
        <v>0.19942848990339601</v>
      </c>
      <c r="FO5">
        <v>0.19948687890445899</v>
      </c>
      <c r="FP5">
        <v>0.19954524544893901</v>
      </c>
      <c r="FQ5">
        <v>0.19960358964112901</v>
      </c>
      <c r="FR5">
        <v>0.199661911584324</v>
      </c>
      <c r="FS5">
        <v>0.19972021138083901</v>
      </c>
      <c r="FT5">
        <v>0.19977848913201801</v>
      </c>
      <c r="FU5">
        <v>0.19983674493824799</v>
      </c>
      <c r="FV5">
        <v>0.19989497889896901</v>
      </c>
      <c r="FW5">
        <v>0.199953191112692</v>
      </c>
      <c r="FX5">
        <v>0.200011381677002</v>
      </c>
      <c r="FY5">
        <v>0.20006955068857701</v>
      </c>
      <c r="FZ5">
        <v>0.20012769824319701</v>
      </c>
      <c r="GA5">
        <v>0.200185824435755</v>
      </c>
      <c r="GB5">
        <v>0.200243929360268</v>
      </c>
      <c r="GC5">
        <v>0.20030201310988899</v>
      </c>
      <c r="GD5">
        <v>0.200360075776919</v>
      </c>
      <c r="GE5">
        <v>0.20041811745281499</v>
      </c>
      <c r="GF5">
        <v>0.20047613822820201</v>
      </c>
      <c r="GG5">
        <v>0.20053413819288299</v>
      </c>
      <c r="GH5">
        <v>0.20059211743585001</v>
      </c>
      <c r="GI5">
        <v>0.200650076045295</v>
      </c>
      <c r="GJ5">
        <v>0.20070801410861899</v>
      </c>
      <c r="GK5">
        <v>0.20076593171243901</v>
      </c>
      <c r="GL5">
        <v>0.20082382894260301</v>
      </c>
      <c r="GM5">
        <v>0.20088170588419699</v>
      </c>
      <c r="GN5">
        <v>0.20093956262155399</v>
      </c>
      <c r="GO5">
        <v>0.20099739923826401</v>
      </c>
      <c r="GP5">
        <v>0.201055215817183</v>
      </c>
      <c r="GQ5">
        <v>0.201113012440443</v>
      </c>
      <c r="GR5">
        <v>0.20117078918945999</v>
      </c>
      <c r="GS5">
        <v>0.20122854614494201</v>
      </c>
      <c r="GT5">
        <v>0.20128628338689999</v>
      </c>
      <c r="GU5">
        <v>0.20134400099465499</v>
      </c>
      <c r="GV5">
        <v>0.20140169904684599</v>
      </c>
    </row>
    <row r="6" spans="1:204" x14ac:dyDescent="0.25">
      <c r="A6" t="s">
        <v>21</v>
      </c>
      <c r="B6" t="s">
        <v>0</v>
      </c>
      <c r="C6" t="str">
        <f t="shared" si="1"/>
        <v>rkt_ideal_svol</v>
      </c>
      <c r="D6" t="str">
        <f t="shared" si="0"/>
        <v>0.0011164923523971806;0.0011166230305953363;0.0011167538016156433;0.00111688466555002;0.0011170156224866233;0.001117146672511908;0.001117277815713736;0.0011174090521842957;0.0011175403820093623;0.0011176718052816716;0.0011178033220875293;0.001117934932516997;0.001118066636662482;0.0011181984346105302;0.0011183303264534774;0.001118462312280797;0.0011185943921843261;0.001118726566251513;0.001118858834578156;0.001118991197251744;0.0011191236543629049;0.0011192562060066968;0.0011193888522710233;0.001119521593252111;0.0011196544290369812;0.0011197873597207722;0.0011199203853969827;0.001120053506155832;0.0011201867220910337;0.0011203200332960109;0.0011204534398620994;0.0011205869418858339;0.0011207205394570944;0.0011208542326729654;0.0011209880216262152;0.00112112190641163;0.0011212558871226076;0.001121389963853131;0.0011215241366988502;0.0011216584057549036;0.0011217927711169352;0.0011219272328790088;0.0011220617911368255;0.001122196445987866;0.0011223311975240493;0.00112246604584688;0.001122600991050038;0.001122736033229414;0.0011228711724821068;0.0011230064089050354;0.0011231417425959617;0.001123277173652898;0.0011234127021717824;0.0011235483282509083;0.0011236840519894267;0.001123819873482787;0.0011239557928330692;0.0011240918101354121;0.001124227925490342;0.0011243641389966923;0.001124500450752511;0.0011246368608599758;0.0011247733694154047;0.00112490997651998;0.0011250466822750574;0.0011251834867787643;0.001125320390132514;0.001125457392437573;0.001125594493792635;0.00112573169430086;0.0011258689940617178;0.0011260063931799772;0.001126143891754223;0.001126281489886343;0.0011264191876809713;0.0011265569852376243;0.0011266948826620974;0.001126832880054302;0.0011269709775163026;0.0011271091751551337;0.0011272474730716403;0.0011273858713705173;0.0011275243701549058;0.001127662969529368;0.0011278016695963036;0.0011279404704636594;0.0011280793722331585;0.001128218375010567;0.0011283574789033937;0.0011284966840132398;0.0011286359904474808;0.0011287753983124807;0.0011289149077127773;0.001129054518757563;0.001129194231548088;0.0011293340461962624;0.0011294739628082613;0.0011296139814890088;0.0011297541023458121;0.0011298943254888269;0.001130034651023321;0.0011301750790598942;0.0011303156097033282;0.0011304562430667655;0.0011305969792532197;0.0011307378183785855;0.0011308787605446684;0.0011310198058666224;0.00113116095445221;0.0011313022064106653;0.0011314435618524073;0.0011315850208888781;0.0011317265836296257;0.0011318682501850138;0.0011320100206668787;0.0011321518951849863;0.0011322938738551663;0.0011324359567830644;0.0011325781440874874;0.210897356575489;0.21094374077444214;0.21099012497339212;0.21103650917234204;0.21108289337129196;0.21112927757024189;0.2111756617691918;0.2112220459681417;0.21126843016709163;0.21131481436604152;0.21136119856499141;0.21140758276394137;0.21145396696289123;0.21150035116184115;0.21154673536079108;0.21159311955974097;0.21163950375869092;0.2116858879576408;0.21173227215659074;0.21177865635554063;0.21182504055449053;0.21187142475344042;0.21191780895239037;0.21196419315134024;0.21201057735029016;0.21205696154924009;0.21210334574819;0.21214972994713988;0.21219611414608977;0.21224249834503972;0.2122888825439896;0.21233526674293954;0.2123816509418894;0.21242803514083933;0.21247441933978925;0.21252080353873914;0.21256718773768907;0.212613571936639;0.21265995613558886;0.21270634033453875;0.2127527245334887;0.2127991087324386;0.2128454929313885;0.2128918771303384;0.21293826132928834;0.2129846455282382;0.21303102972718813;0.21307741392613805;0.21312379812508794;0.21317018232403787;0.21321656652298776;0.21326295072193768;0.21330933492088758;0.21335571911983747;0.2134021033187874;0.2134484875177373;0.2134948717166872;0.21354125591563713;0.213587640114587;0.21363402431353695;0.21368040851248682;0.21372679271143674;0.21377317691038666;0.21381956110933653;0.21386594530828648;0.21391232950723638;0.2139587137061863;0.21400509790513617;0.21405148210408612;0.214097866303036;0.2141442505019859;0.21419063470093586;0.21423701889988572;0.21428340309883562;0.21432978729778554;0.21437617149673546;0.21442255569568536;0.21446893989463528;0.21451532409358515;0.2145617082925351;0.214608092491485;</v>
      </c>
      <c r="E6" cm="1">
        <f t="array" ref="E6:GV6">TRANSPOSE(_xlfn.FILTERXML("&lt;t&gt;&lt;s&gt;"&amp;SUBSTITUTE(MID(D6,1,LEN(D6)-2),";","&lt;/s&gt;&lt;s&gt;")&amp;"&lt;/s&gt;&lt;/t&gt;","//s"))</f>
        <v>1.11649235239718E-3</v>
      </c>
      <c r="F6">
        <v>1.1166230305953301E-3</v>
      </c>
      <c r="G6">
        <v>1.11675380161564E-3</v>
      </c>
      <c r="H6">
        <v>1.1168846655500201E-3</v>
      </c>
      <c r="I6">
        <v>1.11701562248662E-3</v>
      </c>
      <c r="J6">
        <v>1.1171466725119E-3</v>
      </c>
      <c r="K6">
        <v>1.1172778157137299E-3</v>
      </c>
      <c r="L6">
        <v>1.1174090521842901E-3</v>
      </c>
      <c r="M6">
        <v>1.1175403820093599E-3</v>
      </c>
      <c r="N6">
        <v>1.1176718052816701E-3</v>
      </c>
      <c r="O6">
        <v>1.11780332208752E-3</v>
      </c>
      <c r="P6">
        <v>1.11793493251699E-3</v>
      </c>
      <c r="Q6">
        <v>1.1180666366624799E-3</v>
      </c>
      <c r="R6">
        <v>1.11819843461053E-3</v>
      </c>
      <c r="S6">
        <v>1.11833032645347E-3</v>
      </c>
      <c r="T6">
        <v>1.11846231228079E-3</v>
      </c>
      <c r="U6">
        <v>1.1185943921843201E-3</v>
      </c>
      <c r="V6">
        <v>1.1187265662515101E-3</v>
      </c>
      <c r="W6">
        <v>1.11885883457815E-3</v>
      </c>
      <c r="X6">
        <v>1.1189911972517401E-3</v>
      </c>
      <c r="Y6">
        <v>1.1191236543629001E-3</v>
      </c>
      <c r="Z6">
        <v>1.1192562060066899E-3</v>
      </c>
      <c r="AA6">
        <v>1.1193888522710201E-3</v>
      </c>
      <c r="AB6">
        <v>1.11952159325211E-3</v>
      </c>
      <c r="AC6">
        <v>1.1196544290369801E-3</v>
      </c>
      <c r="AD6">
        <v>1.11978735972077E-3</v>
      </c>
      <c r="AE6">
        <v>1.1199203853969799E-3</v>
      </c>
      <c r="AF6">
        <v>1.1200535061558299E-3</v>
      </c>
      <c r="AG6">
        <v>1.12018672209103E-3</v>
      </c>
      <c r="AH6">
        <v>1.12032003329601E-3</v>
      </c>
      <c r="AI6">
        <v>1.1204534398620901E-3</v>
      </c>
      <c r="AJ6">
        <v>1.12058694188583E-3</v>
      </c>
      <c r="AK6">
        <v>1.1207205394570901E-3</v>
      </c>
      <c r="AL6">
        <v>1.12085423267296E-3</v>
      </c>
      <c r="AM6">
        <v>1.12098802162621E-3</v>
      </c>
      <c r="AN6">
        <v>1.1211219064116301E-3</v>
      </c>
      <c r="AO6">
        <v>1.1212558871226E-3</v>
      </c>
      <c r="AP6">
        <v>1.1213899638531301E-3</v>
      </c>
      <c r="AQ6">
        <v>1.12152413669885E-3</v>
      </c>
      <c r="AR6">
        <v>1.1216584057548999E-3</v>
      </c>
      <c r="AS6">
        <v>1.12179277111693E-3</v>
      </c>
      <c r="AT6">
        <v>1.1219272328789999E-3</v>
      </c>
      <c r="AU6">
        <v>1.1220617911368201E-3</v>
      </c>
      <c r="AV6">
        <v>1.1221964459878599E-3</v>
      </c>
      <c r="AW6">
        <v>1.1223311975240399E-3</v>
      </c>
      <c r="AX6">
        <v>1.12246604584688E-3</v>
      </c>
      <c r="AY6">
        <v>1.1226009910500301E-3</v>
      </c>
      <c r="AZ6">
        <v>1.1227360332294099E-3</v>
      </c>
      <c r="BA6">
        <v>1.1228711724820999E-3</v>
      </c>
      <c r="BB6">
        <v>1.12300640890503E-3</v>
      </c>
      <c r="BC6">
        <v>1.12314174259596E-3</v>
      </c>
      <c r="BD6">
        <v>1.12327717365289E-3</v>
      </c>
      <c r="BE6">
        <v>1.12341270217178E-3</v>
      </c>
      <c r="BF6">
        <v>1.1235483282509E-3</v>
      </c>
      <c r="BG6">
        <v>1.1236840519894199E-3</v>
      </c>
      <c r="BH6">
        <v>1.1238198734827801E-3</v>
      </c>
      <c r="BI6">
        <v>1.1239557928330601E-3</v>
      </c>
      <c r="BJ6">
        <v>1.12409181013541E-3</v>
      </c>
      <c r="BK6">
        <v>1.12422792549034E-3</v>
      </c>
      <c r="BL6">
        <v>1.1243641389966899E-3</v>
      </c>
      <c r="BM6">
        <v>1.12450045075251E-3</v>
      </c>
      <c r="BN6">
        <v>1.1246368608599699E-3</v>
      </c>
      <c r="BO6">
        <v>1.1247733694154001E-3</v>
      </c>
      <c r="BP6">
        <v>1.12490997651998E-3</v>
      </c>
      <c r="BQ6">
        <v>1.12504668227505E-3</v>
      </c>
      <c r="BR6">
        <v>1.12518348677876E-3</v>
      </c>
      <c r="BS6">
        <v>1.12532039013251E-3</v>
      </c>
      <c r="BT6">
        <v>1.1254573924375699E-3</v>
      </c>
      <c r="BU6">
        <v>1.12559449379263E-3</v>
      </c>
      <c r="BV6">
        <v>1.1257316943008599E-3</v>
      </c>
      <c r="BW6">
        <v>1.12586899406171E-3</v>
      </c>
      <c r="BX6">
        <v>1.1260063931799701E-3</v>
      </c>
      <c r="BY6">
        <v>1.12614389175422E-3</v>
      </c>
      <c r="BZ6">
        <v>1.1262814898863401E-3</v>
      </c>
      <c r="CA6">
        <v>1.12641918768097E-3</v>
      </c>
      <c r="CB6">
        <v>1.1265569852376199E-3</v>
      </c>
      <c r="CC6">
        <v>1.12669488266209E-3</v>
      </c>
      <c r="CD6">
        <v>1.1268328800543E-3</v>
      </c>
      <c r="CE6">
        <v>1.1269709775163E-3</v>
      </c>
      <c r="CF6">
        <v>1.12710917515513E-3</v>
      </c>
      <c r="CG6">
        <v>1.1272474730716401E-3</v>
      </c>
      <c r="CH6">
        <v>1.1273858713705101E-3</v>
      </c>
      <c r="CI6">
        <v>1.1275243701549E-3</v>
      </c>
      <c r="CJ6">
        <v>1.12766296952936E-3</v>
      </c>
      <c r="CK6">
        <v>1.1278016695963E-3</v>
      </c>
      <c r="CL6">
        <v>1.12794047046365E-3</v>
      </c>
      <c r="CM6">
        <v>1.12807937223315E-3</v>
      </c>
      <c r="CN6">
        <v>1.12821837501056E-3</v>
      </c>
      <c r="CO6">
        <v>1.12835747890339E-3</v>
      </c>
      <c r="CP6">
        <v>1.1284966840132301E-3</v>
      </c>
      <c r="CQ6">
        <v>1.1286359904474799E-3</v>
      </c>
      <c r="CR6">
        <v>1.1287753983124801E-3</v>
      </c>
      <c r="CS6">
        <v>1.1289149077127699E-3</v>
      </c>
      <c r="CT6">
        <v>1.1290545187575599E-3</v>
      </c>
      <c r="CU6">
        <v>1.12919423154808E-3</v>
      </c>
      <c r="CV6">
        <v>1.12933404619626E-3</v>
      </c>
      <c r="CW6">
        <v>1.12947396280826E-3</v>
      </c>
      <c r="CX6">
        <v>1.1296139814889999E-3</v>
      </c>
      <c r="CY6">
        <v>1.12975410234581E-3</v>
      </c>
      <c r="CZ6">
        <v>1.1298943254888199E-3</v>
      </c>
      <c r="DA6">
        <v>1.1300346510233199E-3</v>
      </c>
      <c r="DB6">
        <v>1.1301750790598899E-3</v>
      </c>
      <c r="DC6">
        <v>1.13031560970332E-3</v>
      </c>
      <c r="DD6">
        <v>1.13045624306676E-3</v>
      </c>
      <c r="DE6">
        <v>1.13059697925321E-3</v>
      </c>
      <c r="DF6">
        <v>1.1307378183785799E-3</v>
      </c>
      <c r="DG6">
        <v>1.1308787605446599E-3</v>
      </c>
      <c r="DH6">
        <v>1.13101980586662E-3</v>
      </c>
      <c r="DI6">
        <v>1.13116095445221E-3</v>
      </c>
      <c r="DJ6">
        <v>1.1313022064106601E-3</v>
      </c>
      <c r="DK6">
        <v>1.1314435618524001E-3</v>
      </c>
      <c r="DL6">
        <v>1.1315850208888699E-3</v>
      </c>
      <c r="DM6">
        <v>1.1317265836296199E-3</v>
      </c>
      <c r="DN6">
        <v>1.1318682501850099E-3</v>
      </c>
      <c r="DO6">
        <v>1.13201002066687E-3</v>
      </c>
      <c r="DP6">
        <v>1.13215189518498E-3</v>
      </c>
      <c r="DQ6">
        <v>1.13229387385516E-3</v>
      </c>
      <c r="DR6">
        <v>1.1324359567830599E-3</v>
      </c>
      <c r="DS6">
        <v>1.13257814408748E-3</v>
      </c>
      <c r="DT6">
        <v>0.210897356575489</v>
      </c>
      <c r="DU6">
        <v>0.210943740774442</v>
      </c>
      <c r="DV6">
        <v>0.21099012497339201</v>
      </c>
      <c r="DW6">
        <v>0.21103650917234201</v>
      </c>
      <c r="DX6">
        <v>0.21108289337129099</v>
      </c>
      <c r="DY6">
        <v>0.211129277570241</v>
      </c>
      <c r="DZ6">
        <v>0.211175661769191</v>
      </c>
      <c r="EA6">
        <v>0.21122204596814101</v>
      </c>
      <c r="EB6">
        <v>0.21126843016709099</v>
      </c>
      <c r="EC6">
        <v>0.21131481436604099</v>
      </c>
      <c r="ED6">
        <v>0.211361198564991</v>
      </c>
      <c r="EE6">
        <v>0.211407582763941</v>
      </c>
      <c r="EF6">
        <v>0.21145396696289101</v>
      </c>
      <c r="EG6">
        <v>0.21150035116184099</v>
      </c>
      <c r="EH6">
        <v>0.21154673536079099</v>
      </c>
      <c r="EI6">
        <v>0.21159311955974</v>
      </c>
      <c r="EJ6">
        <v>0.21163950375869001</v>
      </c>
      <c r="EK6">
        <v>0.21168588795764001</v>
      </c>
      <c r="EL6">
        <v>0.21173227215658999</v>
      </c>
      <c r="EM6">
        <v>0.21177865635554</v>
      </c>
      <c r="EN6">
        <v>0.21182504055449</v>
      </c>
      <c r="EO6">
        <v>0.21187142475344001</v>
      </c>
      <c r="EP6">
        <v>0.21191780895239001</v>
      </c>
      <c r="EQ6">
        <v>0.21196419315133999</v>
      </c>
      <c r="ER6">
        <v>0.21201057735029</v>
      </c>
      <c r="ES6">
        <v>0.21205696154924</v>
      </c>
      <c r="ET6">
        <v>0.21210334574819001</v>
      </c>
      <c r="EU6">
        <v>0.21214972994713899</v>
      </c>
      <c r="EV6">
        <v>0.21219611414608899</v>
      </c>
      <c r="EW6">
        <v>0.212242498345039</v>
      </c>
      <c r="EX6">
        <v>0.212288882543989</v>
      </c>
      <c r="EY6">
        <v>0.21233526674293901</v>
      </c>
      <c r="EZ6">
        <v>0.21238165094188899</v>
      </c>
      <c r="FA6">
        <v>0.21242803514083899</v>
      </c>
      <c r="FB6">
        <v>0.212474419339789</v>
      </c>
      <c r="FC6">
        <v>0.21252080353873901</v>
      </c>
      <c r="FD6">
        <v>0.21256718773768901</v>
      </c>
      <c r="FE6">
        <v>0.21261357193663899</v>
      </c>
      <c r="FF6">
        <v>0.212659956135588</v>
      </c>
      <c r="FG6">
        <v>0.212706340334538</v>
      </c>
      <c r="FH6">
        <v>0.21275272453348801</v>
      </c>
      <c r="FI6">
        <v>0.21279910873243801</v>
      </c>
      <c r="FJ6">
        <v>0.21284549293138799</v>
      </c>
      <c r="FK6">
        <v>0.212891877130338</v>
      </c>
      <c r="FL6">
        <v>0.212938261329288</v>
      </c>
      <c r="FM6">
        <v>0.21298464552823801</v>
      </c>
      <c r="FN6">
        <v>0.21303102972718799</v>
      </c>
      <c r="FO6">
        <v>0.21307741392613799</v>
      </c>
      <c r="FP6">
        <v>0.213123798125087</v>
      </c>
      <c r="FQ6">
        <v>0.21317018232403701</v>
      </c>
      <c r="FR6">
        <v>0.21321656652298701</v>
      </c>
      <c r="FS6">
        <v>0.21326295072193699</v>
      </c>
      <c r="FT6">
        <v>0.21330933492088699</v>
      </c>
      <c r="FU6">
        <v>0.213355719119837</v>
      </c>
      <c r="FV6">
        <v>0.21340210331878701</v>
      </c>
      <c r="FW6">
        <v>0.21344848751773701</v>
      </c>
      <c r="FX6">
        <v>0.21349487171668699</v>
      </c>
      <c r="FY6">
        <v>0.213541255915637</v>
      </c>
      <c r="FZ6">
        <v>0.213587640114587</v>
      </c>
      <c r="GA6">
        <v>0.21363402431353601</v>
      </c>
      <c r="GB6">
        <v>0.21368040851248599</v>
      </c>
      <c r="GC6">
        <v>0.21372679271143599</v>
      </c>
      <c r="GD6">
        <v>0.213773176910386</v>
      </c>
      <c r="GE6">
        <v>0.213819561109336</v>
      </c>
      <c r="GF6">
        <v>0.21386594530828601</v>
      </c>
      <c r="GG6">
        <v>0.21391232950723599</v>
      </c>
      <c r="GH6">
        <v>0.21395871370618599</v>
      </c>
      <c r="GI6">
        <v>0.214005097905136</v>
      </c>
      <c r="GJ6">
        <v>0.214051482104086</v>
      </c>
      <c r="GK6">
        <v>0.21409786630303601</v>
      </c>
      <c r="GL6">
        <v>0.21414425050198499</v>
      </c>
      <c r="GM6">
        <v>0.214190634700935</v>
      </c>
      <c r="GN6">
        <v>0.214237018899885</v>
      </c>
      <c r="GO6">
        <v>0.21428340309883501</v>
      </c>
      <c r="GP6">
        <v>0.21432978729778501</v>
      </c>
      <c r="GQ6">
        <v>0.21437617149673499</v>
      </c>
      <c r="GR6">
        <v>0.214422555695685</v>
      </c>
      <c r="GS6">
        <v>0.214468939894635</v>
      </c>
      <c r="GT6">
        <v>0.21451532409358501</v>
      </c>
      <c r="GU6">
        <v>0.21456170829253501</v>
      </c>
      <c r="GV6">
        <v>0.21460809249148</v>
      </c>
    </row>
    <row r="7" spans="1:204" x14ac:dyDescent="0.25">
      <c r="A7" t="s">
        <v>22</v>
      </c>
      <c r="B7" t="s">
        <v>0</v>
      </c>
      <c r="C7" t="str">
        <f t="shared" si="1"/>
        <v>rkt_SRK_svol</v>
      </c>
      <c r="D7" t="str">
        <f t="shared" si="0"/>
        <v>0.0011164923523971793;0.0011166230305953348;0.0011167538016156415;0.0011168846655500186;0.0011170156224866218;0.0011171466725119065;0.0011172778157137345;0.0011174090521842942;0.0011175403820093608;0.00111767180528167;0.0011178033220875278;0.0011179349325169954;0.0011180666366624806;0.0011181984346105287;0.0011183303264534759;0.0011184623122807954;0.0011185943921843246;0.0011187265662515112;0.0011188588345781543;0.0011189911972517422;0.0011191236543629031;0.001119256206006695;0.0011193888522710216;0.0011195215932521092;0.0011196544290369794;0.0011197873597207704;0.001119920385396981;0.0011200535061558303;0.0011201867220910317;0.001120320033296009;0.0011204534398620975;0.001120586941885832;0.0011207205394570925;0.0011208542326729635;0.0011209880216262133;0.0011211219064116281;0.0011212558871226057;0.0011213899638531288;0.001121524136698848;0.0011216584057549015;0.001121792771116933;0.0011219272328790067;0.0011220617911368233;0.0011221964459878638;0.001122331197524047;0.0011224660458468776;0.0011226009910500355;0.0011227360332294117;0.0011228711724821044;0.001123006408905033;0.0011231417425959594;0.0011232771736528954;0.0011234127021717798;0.0011235483282509057;0.001123684051989424;0.0011238198734827844;0.0011239557928330666;0.0011240918101354093;0.001124227925490339;0.0011243641389966895;0.001124500450752508;0.0011246368608599728;0.0011247733694154016;0.001124909976519977;0.0011250466822750544;0.001125183486778761;0.0011253203901325107;0.0011254573924375697;0.0011255944937926315;0.0011257316943008564;0.0011258689940617144;0.0011260063931799735;0.0011261438917542193;0.0011262814898863394;0.0011264191876809674;0.0011265569852376203;0.0011266948826620935;0.0011268328800542978;0.0011269709775162985;0.0011271091751551294;0.001127247473071636;0.0011273858713705127;0.0011275243701549123;0.0011276629695293754;0.0011278016695963114;0.0011279404704636685;0.0011280793722331687;0.0011282183750105784;0.001128357478903407;0.0011284966840132556;0.0011286359904474994;0.0011287753983125037;0.0011289149077128064;0.0011290545187576013;0.0011291942315481438;0.0011293340461963554;0.0011294739628085076;0.19948477421974375;0.19953593607263917;0.1995870949853143;0.19963825096048315;0.19968940400085577;0.19974055410913896;0.1997917012880356;0.19984284554024534;0.19989398686846435;0.19994512527538505;0.1999962607636967;0.20004739333608487;0.2000985229952316;0.20014964974381574;0.20020077358451221;0.20025189451999303;0.20030301255292637;0.20035412768597696;0.20040523992180637;0.20045634926307246;0.20050745571242976;0.20055855927252933;0.200609659946019;0.20066075773554287;0.2007118526437419;0.20076294467325348;0.20081403382671179;0.20086512010674734;0.20091620351598752;0.20096728405705627;0.2010183617325741;0.2010694365451581;0.20112050849742213;0.20117157759197676;0.20122264383142896;0.2012737072183825;0.2013247677554378;0.20137582544519203;0.20142688029023892;0.20147793229316888;0.20152898145656908;0.20158002778302322;0.201631071275112;0.20168211193541247;0.20173314976649864;0.201784184770941;0.2018352169513071;0.2018862463101609;0.20193727285006322;0.20198829657357156;0.20203931748324017;0.2020903355816202;0.2021413508712593;0.20219236335470206;0.20224337303448972;0.20229437991316032;0.20234538399324875;0.2023963852772866;0.20244738376780225;0.20249837946732077;0.2025493723783643;0.2026003625034515;0.20265134984509797;0.20270233440581611;0.20275331618811512;0.20280429519450105;0.2028552714274767;0.20290624488954168;0.20295721558319268;0.20300818351092287;0.20305914867522262;0.20311011107857888;0.20316107072347564;0.20321202761239357;0.2032629817478104;0.2033139331322006;0.20336488176803566;0.2034158276577838;0.20346677080391018;0.2035177112088769;0.2035686488751429;0.20361958380516404;0.20367051600139305;0.2037214454662798;0.20377237220227076;0.20382329621180947;0.2038742174973365;0.20392513606128918;0.20397605190610185;0.2040269650342058;0.20407787544802936;0.20412878314999763;0.20417968814253273;0.20423059042805397;0.20428149000897722;0.20433238688771568;0.20438328106667947;0.20443417254827545;0.2044850613349078;0.20453594742897738;0.20458683083288232;0.20463771154901778;0.20468858957977554;</v>
      </c>
      <c r="E7" cm="1">
        <f t="array" ref="E7:GV7">TRANSPOSE(_xlfn.FILTERXML("&lt;t&gt;&lt;s&gt;"&amp;SUBSTITUTE(MID(D7,1,LEN(D7)-2),";","&lt;/s&gt;&lt;s&gt;")&amp;"&lt;/s&gt;&lt;/t&gt;","//s"))</f>
        <v>1.11649235239717E-3</v>
      </c>
      <c r="F7">
        <v>1.1166230305953301E-3</v>
      </c>
      <c r="G7">
        <v>1.11675380161564E-3</v>
      </c>
      <c r="H7">
        <v>1.1168846655500099E-3</v>
      </c>
      <c r="I7">
        <v>1.11701562248662E-3</v>
      </c>
      <c r="J7">
        <v>1.1171466725119E-3</v>
      </c>
      <c r="K7">
        <v>1.1172778157137299E-3</v>
      </c>
      <c r="L7">
        <v>1.1174090521842901E-3</v>
      </c>
      <c r="M7">
        <v>1.1175403820093599E-3</v>
      </c>
      <c r="N7">
        <v>1.1176718052816701E-3</v>
      </c>
      <c r="O7">
        <v>1.11780332208752E-3</v>
      </c>
      <c r="P7">
        <v>1.11793493251699E-3</v>
      </c>
      <c r="Q7">
        <v>1.1180666366624799E-3</v>
      </c>
      <c r="R7">
        <v>1.11819843461052E-3</v>
      </c>
      <c r="S7">
        <v>1.11833032645347E-3</v>
      </c>
      <c r="T7">
        <v>1.11846231228079E-3</v>
      </c>
      <c r="U7">
        <v>1.1185943921843201E-3</v>
      </c>
      <c r="V7">
        <v>1.1187265662515101E-3</v>
      </c>
      <c r="W7">
        <v>1.11885883457815E-3</v>
      </c>
      <c r="X7">
        <v>1.1189911972517401E-3</v>
      </c>
      <c r="Y7">
        <v>1.1191236543629001E-3</v>
      </c>
      <c r="Z7">
        <v>1.1192562060066899E-3</v>
      </c>
      <c r="AA7">
        <v>1.1193888522710201E-3</v>
      </c>
      <c r="AB7">
        <v>1.1195215932521001E-3</v>
      </c>
      <c r="AC7">
        <v>1.1196544290369701E-3</v>
      </c>
      <c r="AD7">
        <v>1.11978735972077E-3</v>
      </c>
      <c r="AE7">
        <v>1.1199203853969799E-3</v>
      </c>
      <c r="AF7">
        <v>1.1200535061558299E-3</v>
      </c>
      <c r="AG7">
        <v>1.12018672209103E-3</v>
      </c>
      <c r="AH7">
        <v>1.120320033296E-3</v>
      </c>
      <c r="AI7">
        <v>1.1204534398620901E-3</v>
      </c>
      <c r="AJ7">
        <v>1.12058694188583E-3</v>
      </c>
      <c r="AK7">
        <v>1.1207205394570901E-3</v>
      </c>
      <c r="AL7">
        <v>1.12085423267296E-3</v>
      </c>
      <c r="AM7">
        <v>1.12098802162621E-3</v>
      </c>
      <c r="AN7">
        <v>1.1211219064116199E-3</v>
      </c>
      <c r="AO7">
        <v>1.1212558871226E-3</v>
      </c>
      <c r="AP7">
        <v>1.1213899638531199E-3</v>
      </c>
      <c r="AQ7">
        <v>1.12152413669884E-3</v>
      </c>
      <c r="AR7">
        <v>1.1216584057548999E-3</v>
      </c>
      <c r="AS7">
        <v>1.12179277111693E-3</v>
      </c>
      <c r="AT7">
        <v>1.1219272328789999E-3</v>
      </c>
      <c r="AU7">
        <v>1.1220617911368201E-3</v>
      </c>
      <c r="AV7">
        <v>1.1221964459878599E-3</v>
      </c>
      <c r="AW7">
        <v>1.1223311975240399E-3</v>
      </c>
      <c r="AX7">
        <v>1.1224660458468701E-3</v>
      </c>
      <c r="AY7">
        <v>1.1226009910500301E-3</v>
      </c>
      <c r="AZ7">
        <v>1.1227360332294099E-3</v>
      </c>
      <c r="BA7">
        <v>1.1228711724820999E-3</v>
      </c>
      <c r="BB7">
        <v>1.12300640890503E-3</v>
      </c>
      <c r="BC7">
        <v>1.12314174259595E-3</v>
      </c>
      <c r="BD7">
        <v>1.12327717365289E-3</v>
      </c>
      <c r="BE7">
        <v>1.12341270217177E-3</v>
      </c>
      <c r="BF7">
        <v>1.1235483282509E-3</v>
      </c>
      <c r="BG7">
        <v>1.1236840519894199E-3</v>
      </c>
      <c r="BH7">
        <v>1.1238198734827801E-3</v>
      </c>
      <c r="BI7">
        <v>1.1239557928330601E-3</v>
      </c>
      <c r="BJ7">
        <v>1.1240918101354E-3</v>
      </c>
      <c r="BK7">
        <v>1.12422792549033E-3</v>
      </c>
      <c r="BL7">
        <v>1.1243641389966799E-3</v>
      </c>
      <c r="BM7">
        <v>1.1245004507525001E-3</v>
      </c>
      <c r="BN7">
        <v>1.1246368608599699E-3</v>
      </c>
      <c r="BO7">
        <v>1.1247733694154001E-3</v>
      </c>
      <c r="BP7">
        <v>1.12490997651997E-3</v>
      </c>
      <c r="BQ7">
        <v>1.12504668227505E-3</v>
      </c>
      <c r="BR7">
        <v>1.12518348677876E-3</v>
      </c>
      <c r="BS7">
        <v>1.12532039013251E-3</v>
      </c>
      <c r="BT7">
        <v>1.1254573924375599E-3</v>
      </c>
      <c r="BU7">
        <v>1.12559449379263E-3</v>
      </c>
      <c r="BV7">
        <v>1.1257316943008499E-3</v>
      </c>
      <c r="BW7">
        <v>1.12586899406171E-3</v>
      </c>
      <c r="BX7">
        <v>1.1260063931799701E-3</v>
      </c>
      <c r="BY7">
        <v>1.12614389175421E-3</v>
      </c>
      <c r="BZ7">
        <v>1.1262814898863301E-3</v>
      </c>
      <c r="CA7">
        <v>1.12641918768096E-3</v>
      </c>
      <c r="CB7">
        <v>1.1265569852376199E-3</v>
      </c>
      <c r="CC7">
        <v>1.12669488266209E-3</v>
      </c>
      <c r="CD7">
        <v>1.12683288005429E-3</v>
      </c>
      <c r="CE7">
        <v>1.1269709775162901E-3</v>
      </c>
      <c r="CF7">
        <v>1.1271091751551201E-3</v>
      </c>
      <c r="CG7">
        <v>1.1272474730716301E-3</v>
      </c>
      <c r="CH7">
        <v>1.1273858713705101E-3</v>
      </c>
      <c r="CI7">
        <v>1.12752437015491E-3</v>
      </c>
      <c r="CJ7">
        <v>1.12766296952937E-3</v>
      </c>
      <c r="CK7">
        <v>1.1278016695963099E-3</v>
      </c>
      <c r="CL7">
        <v>1.12794047046366E-3</v>
      </c>
      <c r="CM7">
        <v>1.12807937223316E-3</v>
      </c>
      <c r="CN7">
        <v>1.12821837501057E-3</v>
      </c>
      <c r="CO7">
        <v>1.1283574789034E-3</v>
      </c>
      <c r="CP7">
        <v>1.12849668401325E-3</v>
      </c>
      <c r="CQ7">
        <v>1.1286359904474901E-3</v>
      </c>
      <c r="CR7">
        <v>1.1287753983125E-3</v>
      </c>
      <c r="CS7">
        <v>1.1289149077128001E-3</v>
      </c>
      <c r="CT7">
        <v>1.1290545187576E-3</v>
      </c>
      <c r="CU7">
        <v>1.1291942315481401E-3</v>
      </c>
      <c r="CV7">
        <v>1.12933404619635E-3</v>
      </c>
      <c r="CW7">
        <v>1.1294739628085E-3</v>
      </c>
      <c r="CX7">
        <v>0.19948477421974301</v>
      </c>
      <c r="CY7">
        <v>0.199535936072639</v>
      </c>
      <c r="CZ7">
        <v>0.19958709498531399</v>
      </c>
      <c r="DA7">
        <v>0.19963825096048299</v>
      </c>
      <c r="DB7">
        <v>0.199689404000855</v>
      </c>
      <c r="DC7">
        <v>0.19974055410913799</v>
      </c>
      <c r="DD7">
        <v>0.199791701288035</v>
      </c>
      <c r="DE7">
        <v>0.19984284554024501</v>
      </c>
      <c r="DF7">
        <v>0.19989398686846399</v>
      </c>
      <c r="DG7">
        <v>0.19994512527538499</v>
      </c>
      <c r="DH7">
        <v>0.199996260763696</v>
      </c>
      <c r="DI7">
        <v>0.20004739333608401</v>
      </c>
      <c r="DJ7">
        <v>0.20009852299523101</v>
      </c>
      <c r="DK7">
        <v>0.20014964974381499</v>
      </c>
      <c r="DL7">
        <v>0.20020077358451199</v>
      </c>
      <c r="DM7">
        <v>0.20025189451999301</v>
      </c>
      <c r="DN7">
        <v>0.20030301255292601</v>
      </c>
      <c r="DO7">
        <v>0.20035412768597599</v>
      </c>
      <c r="DP7">
        <v>0.20040523992180601</v>
      </c>
      <c r="DQ7">
        <v>0.20045634926307199</v>
      </c>
      <c r="DR7">
        <v>0.20050745571242901</v>
      </c>
      <c r="DS7">
        <v>0.200558559272529</v>
      </c>
      <c r="DT7">
        <v>0.20060965994601901</v>
      </c>
      <c r="DU7">
        <v>0.20066075773554201</v>
      </c>
      <c r="DV7">
        <v>0.200711852643741</v>
      </c>
      <c r="DW7">
        <v>0.20076294467325301</v>
      </c>
      <c r="DX7">
        <v>0.20081403382671101</v>
      </c>
      <c r="DY7">
        <v>0.20086512010674701</v>
      </c>
      <c r="DZ7">
        <v>0.20091620351598699</v>
      </c>
      <c r="EA7">
        <v>0.20096728405705599</v>
      </c>
      <c r="EB7">
        <v>0.20101836173257401</v>
      </c>
      <c r="EC7">
        <v>0.20106943654515799</v>
      </c>
      <c r="ED7">
        <v>0.201120508497422</v>
      </c>
      <c r="EE7">
        <v>0.20117157759197599</v>
      </c>
      <c r="EF7">
        <v>0.20122264383142799</v>
      </c>
      <c r="EG7">
        <v>0.201273707218382</v>
      </c>
      <c r="EH7">
        <v>0.20132476775543701</v>
      </c>
      <c r="EI7">
        <v>0.201375825445192</v>
      </c>
      <c r="EJ7">
        <v>0.201426880290238</v>
      </c>
      <c r="EK7">
        <v>0.20147793229316799</v>
      </c>
      <c r="EL7">
        <v>0.201528981456569</v>
      </c>
      <c r="EM7">
        <v>0.201580027783023</v>
      </c>
      <c r="EN7">
        <v>0.20163107127511201</v>
      </c>
      <c r="EO7">
        <v>0.201682111935412</v>
      </c>
      <c r="EP7">
        <v>0.201733149766498</v>
      </c>
      <c r="EQ7">
        <v>0.20178418477094101</v>
      </c>
      <c r="ER7">
        <v>0.20183521695130699</v>
      </c>
      <c r="ES7">
        <v>0.20188624631016</v>
      </c>
      <c r="ET7">
        <v>0.20193727285006299</v>
      </c>
      <c r="EU7">
        <v>0.20198829657357101</v>
      </c>
      <c r="EV7">
        <v>0.20203931748324</v>
      </c>
      <c r="EW7">
        <v>0.20209033558162001</v>
      </c>
      <c r="EX7">
        <v>0.20214135087125901</v>
      </c>
      <c r="EY7">
        <v>0.202192363354702</v>
      </c>
      <c r="EZ7">
        <v>0.202243373034489</v>
      </c>
      <c r="FA7">
        <v>0.20229437991315999</v>
      </c>
      <c r="FB7">
        <v>0.202345383993248</v>
      </c>
      <c r="FC7">
        <v>0.20239638527728601</v>
      </c>
      <c r="FD7">
        <v>0.202447383767802</v>
      </c>
      <c r="FE7">
        <v>0.20249837946731999</v>
      </c>
      <c r="FF7">
        <v>0.20254937237836401</v>
      </c>
      <c r="FG7">
        <v>0.20260036250345101</v>
      </c>
      <c r="FH7">
        <v>0.202651349845097</v>
      </c>
      <c r="FI7">
        <v>0.202702334405816</v>
      </c>
      <c r="FJ7">
        <v>0.20275331618811501</v>
      </c>
      <c r="FK7">
        <v>0.20280429519450099</v>
      </c>
      <c r="FL7">
        <v>0.202855271427476</v>
      </c>
      <c r="FM7">
        <v>0.20290624488954101</v>
      </c>
      <c r="FN7">
        <v>0.20295721558319199</v>
      </c>
      <c r="FO7">
        <v>0.20300818351092201</v>
      </c>
      <c r="FP7">
        <v>0.20305914867522201</v>
      </c>
      <c r="FQ7">
        <v>0.20311011107857799</v>
      </c>
      <c r="FR7">
        <v>0.203161070723475</v>
      </c>
      <c r="FS7">
        <v>0.20321202761239299</v>
      </c>
      <c r="FT7">
        <v>0.20326298174780999</v>
      </c>
      <c r="FU7">
        <v>0.2033139331322</v>
      </c>
      <c r="FV7">
        <v>0.20336488176803499</v>
      </c>
      <c r="FW7">
        <v>0.20341582765778299</v>
      </c>
      <c r="FX7">
        <v>0.20346677080391001</v>
      </c>
      <c r="FY7">
        <v>0.20351771120887599</v>
      </c>
      <c r="FZ7">
        <v>0.20356864887514201</v>
      </c>
      <c r="GA7">
        <v>0.20361958380516401</v>
      </c>
      <c r="GB7">
        <v>0.20367051600139299</v>
      </c>
      <c r="GC7">
        <v>0.20372144546627899</v>
      </c>
      <c r="GD7">
        <v>0.20377237220227001</v>
      </c>
      <c r="GE7">
        <v>0.203823296211809</v>
      </c>
      <c r="GF7">
        <v>0.203874217497336</v>
      </c>
      <c r="GG7">
        <v>0.20392513606128901</v>
      </c>
      <c r="GH7">
        <v>0.20397605190610099</v>
      </c>
      <c r="GI7">
        <v>0.204026965034205</v>
      </c>
      <c r="GJ7">
        <v>0.20407787544802899</v>
      </c>
      <c r="GK7">
        <v>0.204128783149997</v>
      </c>
      <c r="GL7">
        <v>0.20417968814253201</v>
      </c>
      <c r="GM7">
        <v>0.204230590428053</v>
      </c>
      <c r="GN7">
        <v>0.204281490008977</v>
      </c>
      <c r="GO7">
        <v>0.20433238688771499</v>
      </c>
      <c r="GP7">
        <v>0.204383281066679</v>
      </c>
      <c r="GQ7">
        <v>0.20443417254827501</v>
      </c>
      <c r="GR7">
        <v>0.20448506133490699</v>
      </c>
      <c r="GS7">
        <v>0.20453594742897699</v>
      </c>
      <c r="GT7">
        <v>0.20458683083288201</v>
      </c>
      <c r="GU7">
        <v>0.204637711549017</v>
      </c>
      <c r="GV7">
        <v>0.20468858957977501</v>
      </c>
    </row>
    <row r="10" spans="1:204" x14ac:dyDescent="0.25">
      <c r="D10" t="s">
        <v>2</v>
      </c>
      <c r="F10" t="s">
        <v>11</v>
      </c>
      <c r="J10" t="s">
        <v>2</v>
      </c>
      <c r="K10" t="s">
        <v>12</v>
      </c>
      <c r="O10" t="s">
        <v>2</v>
      </c>
      <c r="P10" t="s">
        <v>12</v>
      </c>
    </row>
    <row r="11" spans="1:204" x14ac:dyDescent="0.25">
      <c r="D11" t="s">
        <v>3</v>
      </c>
      <c r="E11" t="s">
        <v>4</v>
      </c>
      <c r="F11" t="s">
        <v>8</v>
      </c>
      <c r="G11" t="s">
        <v>9</v>
      </c>
      <c r="H11" t="s">
        <v>10</v>
      </c>
      <c r="J11" t="s">
        <v>4</v>
      </c>
      <c r="K11" t="s">
        <v>26</v>
      </c>
      <c r="L11" t="s">
        <v>24</v>
      </c>
      <c r="M11" t="s">
        <v>25</v>
      </c>
      <c r="O11" t="s">
        <v>4</v>
      </c>
      <c r="P11" t="s">
        <v>8</v>
      </c>
      <c r="Q11" t="s">
        <v>9</v>
      </c>
      <c r="R11" t="s">
        <v>10</v>
      </c>
      <c r="U11" t="s">
        <v>8</v>
      </c>
      <c r="V11" t="s">
        <v>24</v>
      </c>
      <c r="W11" t="s">
        <v>25</v>
      </c>
    </row>
    <row r="12" spans="1:204" x14ac:dyDescent="0.25">
      <c r="D12" s="2" cm="1">
        <f t="array" ref="D12:D211">_xlfn.ANCHORARRAY(E12)-273.15</f>
        <v>171.85000000000002</v>
      </c>
      <c r="E12" s="2" cm="1">
        <f t="array" ref="E12:E211">TRANSPOSE(E4:GV4)</f>
        <v>445</v>
      </c>
      <c r="F12" cm="1">
        <f t="array" ref="F12:F211">TRANSPOSE(_xlfn.ANCHORARRAY(E5))</f>
        <v>1.11649309609546E-3</v>
      </c>
      <c r="G12" cm="1">
        <f t="array" ref="G12:G211">TRANSPOSE(_xlfn.ANCHORARRAY(E6))</f>
        <v>1.11649235239718E-3</v>
      </c>
      <c r="H12" cm="1">
        <f t="array" ref="H12:H211">TRANSPOSE(_xlfn.ANCHORARRAY(E7))</f>
        <v>1.11649235239717E-3</v>
      </c>
      <c r="J12" s="2" cm="1">
        <f t="array" ref="J12:J211">_xlfn.ANCHORARRAY(E12)</f>
        <v>445</v>
      </c>
      <c r="K12" cm="1">
        <f t="array" ref="K12:K211">IF(_xlfn.ANCHORARRAY(F12)&lt;0.1,_xlfn.ANCHORARRAY(F12),_xlfn.ANCHORARRAY(F12)*NA())</f>
        <v>1.11649309609546E-3</v>
      </c>
      <c r="L12" cm="1">
        <f t="array" ref="L12:L211">IF(_xlfn.ANCHORARRAY(G12)&lt;0.1,_xlfn.ANCHORARRAY(G12),_xlfn.ANCHORARRAY(G12)*NA())</f>
        <v>1.11649235239718E-3</v>
      </c>
      <c r="M12" cm="1">
        <f t="array" ref="M12:M211">IF(_xlfn.ANCHORARRAY(H12)&lt;0.1,_xlfn.ANCHORARRAY(H12),_xlfn.ANCHORARRAY(H12)*NA())</f>
        <v>1.11649235239717E-3</v>
      </c>
      <c r="O12" s="2" cm="1">
        <f t="array" ref="O12:O211">_xlfn.ANCHORARRAY(J12)</f>
        <v>445</v>
      </c>
      <c r="P12" t="e" cm="1">
        <f t="array" ref="P12:P211">IF(_xlfn.ANCHORARRAY(F12)&gt;0.1,_xlfn.ANCHORARRAY(F12),_xlfn.ANCHORARRAY(F12)*NA())</f>
        <v>#N/A</v>
      </c>
      <c r="Q12" t="e" cm="1">
        <f t="array" ref="Q12:Q211">IF(_xlfn.ANCHORARRAY(G12)&gt;0.1,_xlfn.ANCHORARRAY(G12),_xlfn.ANCHORARRAY(G12)*NA())</f>
        <v>#N/A</v>
      </c>
      <c r="R12" t="e" cm="1">
        <f t="array" ref="R12:R211">IF(_xlfn.ANCHORARRAY(H12)&gt;0.1,_xlfn.ANCHORARRAY(H12),_xlfn.ANCHORARRAY(H12)*NA())</f>
        <v>#N/A</v>
      </c>
      <c r="T12" t="s">
        <v>14</v>
      </c>
      <c r="U12" cm="1">
        <f t="array" ref="U12">INDEX(_xlfn.ANCHORARRAY($J$12),COUNT(_xlfn.ANCHORARRAY(K12)))</f>
        <v>452.93969849246201</v>
      </c>
      <c r="V12" cm="1">
        <f t="array" ref="V12">INDEX(_xlfn.ANCHORARRAY($J$12),COUNT(_xlfn.ANCHORARRAY(L12)))</f>
        <v>456.85929648241199</v>
      </c>
      <c r="W12" cm="1">
        <f t="array" ref="W12">INDEX(_xlfn.ANCHORARRAY($J$12),COUNT(_xlfn.ANCHORARRAY(M12)))</f>
        <v>454.64824120602998</v>
      </c>
    </row>
    <row r="13" spans="1:204" x14ac:dyDescent="0.25">
      <c r="D13" s="2">
        <v>171.95050251256203</v>
      </c>
      <c r="E13" s="2">
        <v>445.100502512562</v>
      </c>
      <c r="F13">
        <v>1.11662377437964E-3</v>
      </c>
      <c r="G13">
        <v>1.1166230305953301E-3</v>
      </c>
      <c r="H13">
        <v>1.1166230305953301E-3</v>
      </c>
      <c r="J13">
        <v>445.100502512562</v>
      </c>
      <c r="K13">
        <v>1.11662377437964E-3</v>
      </c>
      <c r="L13">
        <v>1.1166230305953301E-3</v>
      </c>
      <c r="M13">
        <v>1.1166230305953301E-3</v>
      </c>
      <c r="O13">
        <v>445.100502512562</v>
      </c>
      <c r="P13" t="e">
        <v>#N/A</v>
      </c>
      <c r="Q13" t="e">
        <v>#N/A</v>
      </c>
      <c r="R13" t="e">
        <v>#N/A</v>
      </c>
      <c r="T13" t="s">
        <v>13</v>
      </c>
      <c r="U13" s="2">
        <f>AVERAGE(U12,U14)</f>
        <v>452.98994974874347</v>
      </c>
      <c r="V13" s="2">
        <f>AVERAGE(V12,V14)</f>
        <v>456.90954773869299</v>
      </c>
      <c r="W13" s="2">
        <f>AVERAGE(W12,W14)</f>
        <v>454.69849246231098</v>
      </c>
    </row>
    <row r="14" spans="1:204" x14ac:dyDescent="0.25">
      <c r="D14" s="2">
        <v>172.05100502512505</v>
      </c>
      <c r="E14" s="2">
        <v>445.20100502512503</v>
      </c>
      <c r="F14">
        <v>1.1167545454883901E-3</v>
      </c>
      <c r="G14">
        <v>1.11675380161564E-3</v>
      </c>
      <c r="H14">
        <v>1.11675380161564E-3</v>
      </c>
      <c r="J14">
        <v>445.20100502512503</v>
      </c>
      <c r="K14">
        <v>1.1167545454883901E-3</v>
      </c>
      <c r="L14">
        <v>1.11675380161564E-3</v>
      </c>
      <c r="M14">
        <v>1.11675380161564E-3</v>
      </c>
      <c r="O14">
        <v>445.20100502512503</v>
      </c>
      <c r="P14" t="e">
        <v>#N/A</v>
      </c>
      <c r="Q14" t="e">
        <v>#N/A</v>
      </c>
      <c r="R14" t="e">
        <v>#N/A</v>
      </c>
      <c r="T14" t="s">
        <v>15</v>
      </c>
      <c r="U14" cm="1">
        <f t="array" ref="U14">INDEX(_xlfn.ANCHORARRAY($O$12),COUNT(_xlfn.ANCHORARRAY($O$12))-COUNT(_xlfn.ANCHORARRAY(P12))+1)</f>
        <v>453.04020100502498</v>
      </c>
      <c r="V14" cm="1">
        <f t="array" ref="V14">INDEX(_xlfn.ANCHORARRAY($O$12),COUNT(_xlfn.ANCHORARRAY($O$12))-COUNT(_xlfn.ANCHORARRAY(Q12))+1)</f>
        <v>456.95979899497399</v>
      </c>
      <c r="W14" cm="1">
        <f t="array" ref="W14">INDEX(_xlfn.ANCHORARRAY($O$12),COUNT(_xlfn.ANCHORARRAY($O$12))-COUNT(_xlfn.ANCHORARRAY(R12))+1)</f>
        <v>454.74874371859198</v>
      </c>
    </row>
    <row r="15" spans="1:204" x14ac:dyDescent="0.25">
      <c r="D15" s="2">
        <v>172.15150753768802</v>
      </c>
      <c r="E15" s="2">
        <v>445.301507537688</v>
      </c>
      <c r="F15">
        <v>1.11688540950986E-3</v>
      </c>
      <c r="G15">
        <v>1.1168846655500201E-3</v>
      </c>
      <c r="H15">
        <v>1.1168846655500099E-3</v>
      </c>
      <c r="J15">
        <v>445.301507537688</v>
      </c>
      <c r="K15">
        <v>1.11688540950986E-3</v>
      </c>
      <c r="L15">
        <v>1.1168846655500201E-3</v>
      </c>
      <c r="M15">
        <v>1.1168846655500099E-3</v>
      </c>
      <c r="O15">
        <v>445.301507537688</v>
      </c>
      <c r="P15" t="e">
        <v>#N/A</v>
      </c>
      <c r="Q15" t="e">
        <v>#N/A</v>
      </c>
      <c r="R15" t="e">
        <v>#N/A</v>
      </c>
    </row>
    <row r="16" spans="1:204" x14ac:dyDescent="0.25">
      <c r="D16" s="2">
        <v>172.25201005025104</v>
      </c>
      <c r="E16" s="2">
        <v>445.40201005025102</v>
      </c>
      <c r="F16">
        <v>1.11701636653236E-3</v>
      </c>
      <c r="G16">
        <v>1.11701562248662E-3</v>
      </c>
      <c r="H16">
        <v>1.11701562248662E-3</v>
      </c>
      <c r="J16">
        <v>445.40201005025102</v>
      </c>
      <c r="K16">
        <v>1.11701636653236E-3</v>
      </c>
      <c r="L16">
        <v>1.11701562248662E-3</v>
      </c>
      <c r="M16">
        <v>1.11701562248662E-3</v>
      </c>
      <c r="O16">
        <v>445.40201005025102</v>
      </c>
      <c r="P16" t="e">
        <v>#N/A</v>
      </c>
      <c r="Q16" t="e">
        <v>#N/A</v>
      </c>
      <c r="R16" t="e">
        <v>#N/A</v>
      </c>
      <c r="T16" t="s">
        <v>16</v>
      </c>
      <c r="U16" cm="1">
        <f t="array" ref="U16">INDEX(_xlfn.ANCHORARRAY(K12),COUNT(_xlfn.ANCHORARRAY(K12)))</f>
        <v>1.1271099259244099E-3</v>
      </c>
      <c r="V16" cm="1">
        <f t="array" ref="V16">INDEX(_xlfn.ANCHORARRAY(L12),COUNT(_xlfn.ANCHORARRAY(L12)))</f>
        <v>1.13257814408748E-3</v>
      </c>
      <c r="W16" cm="1">
        <f t="array" ref="W16">INDEX(_xlfn.ANCHORARRAY(M12),COUNT(_xlfn.ANCHORARRAY(M12)))</f>
        <v>1.1294739628085E-3</v>
      </c>
    </row>
    <row r="17" spans="4:23" x14ac:dyDescent="0.25">
      <c r="D17" s="2">
        <v>172.35251256281401</v>
      </c>
      <c r="E17" s="2">
        <v>445.50251256281399</v>
      </c>
      <c r="F17">
        <v>1.11714741664439E-3</v>
      </c>
      <c r="G17">
        <v>1.1171466725119E-3</v>
      </c>
      <c r="H17">
        <v>1.1171466725119E-3</v>
      </c>
      <c r="J17">
        <v>445.50251256281399</v>
      </c>
      <c r="K17">
        <v>1.11714741664439E-3</v>
      </c>
      <c r="L17">
        <v>1.1171466725119E-3</v>
      </c>
      <c r="M17">
        <v>1.1171466725119E-3</v>
      </c>
      <c r="O17">
        <v>445.50251256281399</v>
      </c>
      <c r="P17" t="e">
        <v>#N/A</v>
      </c>
      <c r="Q17" t="e">
        <v>#N/A</v>
      </c>
      <c r="R17" t="e">
        <v>#N/A</v>
      </c>
      <c r="T17" t="s">
        <v>18</v>
      </c>
      <c r="U17">
        <f>AVERAGE(U16,U18)</f>
        <v>9.7748205417240205E-2</v>
      </c>
      <c r="V17">
        <f>AVERAGE(V16,V18)</f>
        <v>0.10601496735978824</v>
      </c>
      <c r="W17">
        <f>AVERAGE(W16,W18)</f>
        <v>0.10030712409127575</v>
      </c>
    </row>
    <row r="18" spans="4:23" x14ac:dyDescent="0.25">
      <c r="D18" s="2">
        <v>172.45301507537602</v>
      </c>
      <c r="E18" s="2">
        <v>445.60301507537599</v>
      </c>
      <c r="F18">
        <v>1.1172785599346401E-3</v>
      </c>
      <c r="G18">
        <v>1.1172778157137299E-3</v>
      </c>
      <c r="H18">
        <v>1.1172778157137299E-3</v>
      </c>
      <c r="J18">
        <v>445.60301507537599</v>
      </c>
      <c r="K18">
        <v>1.1172785599346401E-3</v>
      </c>
      <c r="L18">
        <v>1.1172778157137299E-3</v>
      </c>
      <c r="M18">
        <v>1.1172778157137299E-3</v>
      </c>
      <c r="O18">
        <v>445.60301507537599</v>
      </c>
      <c r="P18" t="e">
        <v>#N/A</v>
      </c>
      <c r="Q18" t="e">
        <v>#N/A</v>
      </c>
      <c r="R18" t="e">
        <v>#N/A</v>
      </c>
      <c r="T18" t="s">
        <v>17</v>
      </c>
      <c r="U18" cm="1">
        <f t="array" ref="U18">INDEX(_xlfn.ANCHORARRAY(P12),COUNT(_xlfn.ANCHORARRAY($O$12))-COUNT(_xlfn.ANCHORARRAY(P12))+1)</f>
        <v>0.194369300908556</v>
      </c>
      <c r="V18" cm="1">
        <f t="array" ref="V18">INDEX(_xlfn.ANCHORARRAY(Q12),COUNT(_xlfn.ANCHORARRAY($O$12))-COUNT(_xlfn.ANCHORARRAY(Q12))+1)</f>
        <v>0.210897356575489</v>
      </c>
      <c r="W18" cm="1">
        <f t="array" ref="W18">INDEX(_xlfn.ANCHORARRAY(R12),COUNT(_xlfn.ANCHORARRAY($O$12))-COUNT(_xlfn.ANCHORARRAY(R12))+1)</f>
        <v>0.19948477421974301</v>
      </c>
    </row>
    <row r="19" spans="4:23" x14ac:dyDescent="0.25">
      <c r="D19" s="2">
        <v>172.55351758793904</v>
      </c>
      <c r="E19" s="2">
        <v>445.70351758793902</v>
      </c>
      <c r="F19">
        <v>1.11740979649197E-3</v>
      </c>
      <c r="G19">
        <v>1.1174090521842901E-3</v>
      </c>
      <c r="H19">
        <v>1.1174090521842901E-3</v>
      </c>
      <c r="J19">
        <v>445.70351758793902</v>
      </c>
      <c r="K19">
        <v>1.11740979649197E-3</v>
      </c>
      <c r="L19">
        <v>1.1174090521842901E-3</v>
      </c>
      <c r="M19">
        <v>1.1174090521842901E-3</v>
      </c>
      <c r="O19">
        <v>445.70351758793902</v>
      </c>
      <c r="P19" t="e">
        <v>#N/A</v>
      </c>
      <c r="Q19" t="e">
        <v>#N/A</v>
      </c>
      <c r="R19" t="e">
        <v>#N/A</v>
      </c>
    </row>
    <row r="20" spans="4:23" x14ac:dyDescent="0.25">
      <c r="D20" s="2">
        <v>172.65402010050201</v>
      </c>
      <c r="E20" s="2">
        <v>445.80402010050199</v>
      </c>
      <c r="F20">
        <v>1.1175411264054301E-3</v>
      </c>
      <c r="G20">
        <v>1.1175403820093599E-3</v>
      </c>
      <c r="H20">
        <v>1.1175403820093599E-3</v>
      </c>
      <c r="J20">
        <v>445.80402010050199</v>
      </c>
      <c r="K20">
        <v>1.1175411264054301E-3</v>
      </c>
      <c r="L20">
        <v>1.1175403820093599E-3</v>
      </c>
      <c r="M20">
        <v>1.1175403820093599E-3</v>
      </c>
      <c r="O20">
        <v>445.80402010050199</v>
      </c>
      <c r="P20" t="e">
        <v>#N/A</v>
      </c>
      <c r="Q20" t="e">
        <v>#N/A</v>
      </c>
      <c r="R20" t="e">
        <v>#N/A</v>
      </c>
      <c r="T20" t="s">
        <v>23</v>
      </c>
      <c r="U20" s="2" t="str">
        <f>TEXT(U13,"0.0")&amp;"K"</f>
        <v>453.0K</v>
      </c>
      <c r="V20" s="2" t="str">
        <f>TEXT(V13,"0.0")&amp;"K"</f>
        <v>456.9K</v>
      </c>
      <c r="W20" s="2" t="str">
        <f>TEXT(W13,"0.0")&amp;"K"</f>
        <v>454.7K</v>
      </c>
    </row>
    <row r="21" spans="4:23" x14ac:dyDescent="0.25">
      <c r="D21" s="2">
        <v>172.75452261306503</v>
      </c>
      <c r="E21" s="2">
        <v>445.90452261306501</v>
      </c>
      <c r="F21">
        <v>1.11767254976428E-3</v>
      </c>
      <c r="G21">
        <v>1.1176718052816701E-3</v>
      </c>
      <c r="H21">
        <v>1.1176718052816701E-3</v>
      </c>
      <c r="J21">
        <v>445.90452261306501</v>
      </c>
      <c r="K21">
        <v>1.11767254976428E-3</v>
      </c>
      <c r="L21">
        <v>1.1176718052816701E-3</v>
      </c>
      <c r="M21">
        <v>1.1176718052816701E-3</v>
      </c>
      <c r="O21">
        <v>445.90452261306501</v>
      </c>
      <c r="P21" t="e">
        <v>#N/A</v>
      </c>
      <c r="Q21" t="e">
        <v>#N/A</v>
      </c>
      <c r="R21" t="e">
        <v>#N/A</v>
      </c>
      <c r="U21" s="2" t="str">
        <f t="shared" ref="U21:W22" si="2">U20</f>
        <v>453.0K</v>
      </c>
      <c r="V21" s="2" t="str">
        <f t="shared" si="2"/>
        <v>456.9K</v>
      </c>
      <c r="W21" s="2" t="str">
        <f t="shared" si="2"/>
        <v>454.7K</v>
      </c>
    </row>
    <row r="22" spans="4:23" x14ac:dyDescent="0.25">
      <c r="D22" s="2">
        <v>172.855025125628</v>
      </c>
      <c r="E22" s="2">
        <v>446.00502512562798</v>
      </c>
      <c r="F22">
        <v>1.1178040666579099E-3</v>
      </c>
      <c r="G22">
        <v>1.11780332208752E-3</v>
      </c>
      <c r="H22">
        <v>1.11780332208752E-3</v>
      </c>
      <c r="J22">
        <v>446.00502512562798</v>
      </c>
      <c r="K22">
        <v>1.1178040666579099E-3</v>
      </c>
      <c r="L22">
        <v>1.11780332208752E-3</v>
      </c>
      <c r="M22">
        <v>1.11780332208752E-3</v>
      </c>
      <c r="O22">
        <v>446.00502512562798</v>
      </c>
      <c r="P22" t="e">
        <v>#N/A</v>
      </c>
      <c r="Q22" t="e">
        <v>#N/A</v>
      </c>
      <c r="R22" t="e">
        <v>#N/A</v>
      </c>
      <c r="U22" s="2" t="str">
        <f t="shared" si="2"/>
        <v>453.0K</v>
      </c>
      <c r="V22" s="2" t="str">
        <f t="shared" si="2"/>
        <v>456.9K</v>
      </c>
      <c r="W22" s="2" t="str">
        <f t="shared" si="2"/>
        <v>454.7K</v>
      </c>
    </row>
    <row r="23" spans="4:23" x14ac:dyDescent="0.25">
      <c r="D23" s="2">
        <v>172.95552763819001</v>
      </c>
      <c r="E23" s="2">
        <v>446.10552763818998</v>
      </c>
      <c r="F23">
        <v>1.1179356771759399E-3</v>
      </c>
      <c r="G23">
        <v>1.11793493251699E-3</v>
      </c>
      <c r="H23">
        <v>1.11793493251699E-3</v>
      </c>
      <c r="J23">
        <v>446.10552763818998</v>
      </c>
      <c r="K23">
        <v>1.1179356771759399E-3</v>
      </c>
      <c r="L23">
        <v>1.11793493251699E-3</v>
      </c>
      <c r="M23">
        <v>1.11793493251699E-3</v>
      </c>
      <c r="O23">
        <v>446.10552763818998</v>
      </c>
      <c r="P23" t="e">
        <v>#N/A</v>
      </c>
      <c r="Q23" t="e">
        <v>#N/A</v>
      </c>
      <c r="R23" t="e">
        <v>#N/A</v>
      </c>
    </row>
    <row r="24" spans="4:23" x14ac:dyDescent="0.25">
      <c r="D24" s="2">
        <v>173.05603015075303</v>
      </c>
      <c r="E24" s="2">
        <v>446.20603015075301</v>
      </c>
      <c r="F24">
        <v>1.11806738140816E-3</v>
      </c>
      <c r="G24">
        <v>1.1180666366624799E-3</v>
      </c>
      <c r="H24">
        <v>1.1180666366624799E-3</v>
      </c>
      <c r="J24">
        <v>446.20603015075301</v>
      </c>
      <c r="K24">
        <v>1.11806738140816E-3</v>
      </c>
      <c r="L24">
        <v>1.1180666366624799E-3</v>
      </c>
      <c r="M24">
        <v>1.1180666366624799E-3</v>
      </c>
      <c r="O24">
        <v>446.20603015075301</v>
      </c>
      <c r="P24" t="e">
        <v>#N/A</v>
      </c>
      <c r="Q24" t="e">
        <v>#N/A</v>
      </c>
      <c r="R24" t="e">
        <v>#N/A</v>
      </c>
    </row>
    <row r="25" spans="4:23" x14ac:dyDescent="0.25">
      <c r="D25" s="2">
        <v>173.156532663316</v>
      </c>
      <c r="E25" s="2">
        <v>446.30653266331598</v>
      </c>
      <c r="F25">
        <v>1.11819917944455E-3</v>
      </c>
      <c r="G25">
        <v>1.11819843461053E-3</v>
      </c>
      <c r="H25">
        <v>1.11819843461052E-3</v>
      </c>
      <c r="J25">
        <v>446.30653266331598</v>
      </c>
      <c r="K25">
        <v>1.11819917944455E-3</v>
      </c>
      <c r="L25">
        <v>1.11819843461053E-3</v>
      </c>
      <c r="M25">
        <v>1.11819843461052E-3</v>
      </c>
      <c r="O25">
        <v>446.30653266331598</v>
      </c>
      <c r="P25" t="e">
        <v>#N/A</v>
      </c>
      <c r="Q25" t="e">
        <v>#N/A</v>
      </c>
      <c r="R25" t="e">
        <v>#N/A</v>
      </c>
    </row>
    <row r="26" spans="4:23" x14ac:dyDescent="0.25">
      <c r="D26" s="2">
        <v>173.25703517587903</v>
      </c>
      <c r="E26" s="2">
        <v>446.407035175879</v>
      </c>
      <c r="F26">
        <v>1.11833107137528E-3</v>
      </c>
      <c r="G26">
        <v>1.11833032645347E-3</v>
      </c>
      <c r="H26">
        <v>1.11833032645347E-3</v>
      </c>
      <c r="J26">
        <v>446.407035175879</v>
      </c>
      <c r="K26">
        <v>1.11833107137528E-3</v>
      </c>
      <c r="L26">
        <v>1.11833032645347E-3</v>
      </c>
      <c r="M26">
        <v>1.11833032645347E-3</v>
      </c>
      <c r="O26">
        <v>446.407035175879</v>
      </c>
      <c r="P26" t="e">
        <v>#N/A</v>
      </c>
      <c r="Q26" t="e">
        <v>#N/A</v>
      </c>
      <c r="R26" t="e">
        <v>#N/A</v>
      </c>
    </row>
    <row r="27" spans="4:23" x14ac:dyDescent="0.25">
      <c r="D27" s="2">
        <v>173.35753768844205</v>
      </c>
      <c r="E27" s="2">
        <v>446.50753768844203</v>
      </c>
      <c r="F27">
        <v>1.1184630572906799E-3</v>
      </c>
      <c r="G27">
        <v>1.11846231228079E-3</v>
      </c>
      <c r="H27">
        <v>1.11846231228079E-3</v>
      </c>
      <c r="J27">
        <v>446.50753768844203</v>
      </c>
      <c r="K27">
        <v>1.1184630572906799E-3</v>
      </c>
      <c r="L27">
        <v>1.11846231228079E-3</v>
      </c>
      <c r="M27">
        <v>1.11846231228079E-3</v>
      </c>
      <c r="O27">
        <v>446.50753768844203</v>
      </c>
      <c r="P27" t="e">
        <v>#N/A</v>
      </c>
      <c r="Q27" t="e">
        <v>#N/A</v>
      </c>
      <c r="R27" t="e">
        <v>#N/A</v>
      </c>
    </row>
    <row r="28" spans="4:23" x14ac:dyDescent="0.25">
      <c r="D28" s="2">
        <v>173.45804020100502</v>
      </c>
      <c r="E28" s="2">
        <v>446.608040201005</v>
      </c>
      <c r="F28">
        <v>1.1185951372813E-3</v>
      </c>
      <c r="G28">
        <v>1.1185943921843201E-3</v>
      </c>
      <c r="H28">
        <v>1.1185943921843201E-3</v>
      </c>
      <c r="J28">
        <v>446.608040201005</v>
      </c>
      <c r="K28">
        <v>1.1185951372813E-3</v>
      </c>
      <c r="L28">
        <v>1.1185943921843201E-3</v>
      </c>
      <c r="M28">
        <v>1.1185943921843201E-3</v>
      </c>
      <c r="O28">
        <v>446.608040201005</v>
      </c>
      <c r="P28" t="e">
        <v>#N/A</v>
      </c>
      <c r="Q28" t="e">
        <v>#N/A</v>
      </c>
      <c r="R28" t="e">
        <v>#N/A</v>
      </c>
    </row>
    <row r="29" spans="4:23" x14ac:dyDescent="0.25">
      <c r="D29" s="2">
        <v>173.55854271356702</v>
      </c>
      <c r="E29" s="2">
        <v>446.708542713567</v>
      </c>
      <c r="F29">
        <v>1.11872731143787E-3</v>
      </c>
      <c r="G29">
        <v>1.1187265662515101E-3</v>
      </c>
      <c r="H29">
        <v>1.1187265662515101E-3</v>
      </c>
      <c r="J29">
        <v>446.708542713567</v>
      </c>
      <c r="K29">
        <v>1.11872731143787E-3</v>
      </c>
      <c r="L29">
        <v>1.1187265662515101E-3</v>
      </c>
      <c r="M29">
        <v>1.1187265662515101E-3</v>
      </c>
      <c r="O29">
        <v>446.708542713567</v>
      </c>
      <c r="P29" t="e">
        <v>#N/A</v>
      </c>
      <c r="Q29" t="e">
        <v>#N/A</v>
      </c>
      <c r="R29" t="e">
        <v>#N/A</v>
      </c>
    </row>
    <row r="30" spans="4:23" x14ac:dyDescent="0.25">
      <c r="D30" s="2">
        <v>173.65904522613005</v>
      </c>
      <c r="E30" s="2">
        <v>446.80904522613002</v>
      </c>
      <c r="F30">
        <v>1.1188595798512901E-3</v>
      </c>
      <c r="G30">
        <v>1.11885883457815E-3</v>
      </c>
      <c r="H30">
        <v>1.11885883457815E-3</v>
      </c>
      <c r="J30">
        <v>446.80904522613002</v>
      </c>
      <c r="K30">
        <v>1.1188595798512901E-3</v>
      </c>
      <c r="L30">
        <v>1.11885883457815E-3</v>
      </c>
      <c r="M30">
        <v>1.11885883457815E-3</v>
      </c>
      <c r="O30">
        <v>446.80904522613002</v>
      </c>
      <c r="P30" t="e">
        <v>#N/A</v>
      </c>
      <c r="Q30" t="e">
        <v>#N/A</v>
      </c>
      <c r="R30" t="e">
        <v>#N/A</v>
      </c>
    </row>
    <row r="31" spans="4:23" x14ac:dyDescent="0.25">
      <c r="D31" s="2">
        <v>173.75954773869302</v>
      </c>
      <c r="E31" s="2">
        <v>446.90954773869299</v>
      </c>
      <c r="F31">
        <v>1.1189919426126799E-3</v>
      </c>
      <c r="G31">
        <v>1.1189911972517401E-3</v>
      </c>
      <c r="H31">
        <v>1.1189911972517401E-3</v>
      </c>
      <c r="J31">
        <v>446.90954773869299</v>
      </c>
      <c r="K31">
        <v>1.1189919426126799E-3</v>
      </c>
      <c r="L31">
        <v>1.1189911972517401E-3</v>
      </c>
      <c r="M31">
        <v>1.1189911972517401E-3</v>
      </c>
      <c r="O31">
        <v>446.90954773869299</v>
      </c>
      <c r="P31" t="e">
        <v>#N/A</v>
      </c>
      <c r="Q31" t="e">
        <v>#N/A</v>
      </c>
      <c r="R31" t="e">
        <v>#N/A</v>
      </c>
    </row>
    <row r="32" spans="4:23" x14ac:dyDescent="0.25">
      <c r="D32" s="2">
        <v>173.86005025125604</v>
      </c>
      <c r="E32" s="2">
        <v>447.01005025125602</v>
      </c>
      <c r="F32">
        <v>1.1191243998133101E-3</v>
      </c>
      <c r="G32">
        <v>1.1191236543629001E-3</v>
      </c>
      <c r="H32">
        <v>1.1191236543629001E-3</v>
      </c>
      <c r="J32">
        <v>447.01005025125602</v>
      </c>
      <c r="K32">
        <v>1.1191243998133101E-3</v>
      </c>
      <c r="L32">
        <v>1.1191236543629001E-3</v>
      </c>
      <c r="M32">
        <v>1.1191236543629001E-3</v>
      </c>
      <c r="O32">
        <v>447.01005025125602</v>
      </c>
      <c r="P32" t="e">
        <v>#N/A</v>
      </c>
      <c r="Q32" t="e">
        <v>#N/A</v>
      </c>
      <c r="R32" t="e">
        <v>#N/A</v>
      </c>
    </row>
    <row r="33" spans="4:18" x14ac:dyDescent="0.25">
      <c r="D33" s="2">
        <v>173.96055276381901</v>
      </c>
      <c r="E33" s="2">
        <v>447.11055276381899</v>
      </c>
      <c r="F33">
        <v>1.11925695154468E-3</v>
      </c>
      <c r="G33">
        <v>1.1192562060066899E-3</v>
      </c>
      <c r="H33">
        <v>1.1192562060066899E-3</v>
      </c>
      <c r="J33">
        <v>447.11055276381899</v>
      </c>
      <c r="K33">
        <v>1.11925695154468E-3</v>
      </c>
      <c r="L33">
        <v>1.1192562060066899E-3</v>
      </c>
      <c r="M33">
        <v>1.1192562060066899E-3</v>
      </c>
      <c r="O33">
        <v>447.11055276381899</v>
      </c>
      <c r="P33" t="e">
        <v>#N/A</v>
      </c>
      <c r="Q33" t="e">
        <v>#N/A</v>
      </c>
      <c r="R33" t="e">
        <v>#N/A</v>
      </c>
    </row>
    <row r="34" spans="4:18" x14ac:dyDescent="0.25">
      <c r="D34" s="2">
        <v>174.06105527638101</v>
      </c>
      <c r="E34" s="2">
        <v>447.21105527638099</v>
      </c>
      <c r="F34">
        <v>1.1193895978984501E-3</v>
      </c>
      <c r="G34">
        <v>1.1193888522710201E-3</v>
      </c>
      <c r="H34">
        <v>1.1193888522710201E-3</v>
      </c>
      <c r="J34">
        <v>447.21105527638099</v>
      </c>
      <c r="K34">
        <v>1.1193895978984501E-3</v>
      </c>
      <c r="L34">
        <v>1.1193888522710201E-3</v>
      </c>
      <c r="M34">
        <v>1.1193888522710201E-3</v>
      </c>
      <c r="O34">
        <v>447.21105527638099</v>
      </c>
      <c r="P34" t="e">
        <v>#N/A</v>
      </c>
      <c r="Q34" t="e">
        <v>#N/A</v>
      </c>
      <c r="R34" t="e">
        <v>#N/A</v>
      </c>
    </row>
    <row r="35" spans="4:18" x14ac:dyDescent="0.25">
      <c r="D35" s="2">
        <v>174.16155778894404</v>
      </c>
      <c r="E35" s="2">
        <v>447.31155778894401</v>
      </c>
      <c r="F35">
        <v>1.1195223389664701E-3</v>
      </c>
      <c r="G35">
        <v>1.11952159325211E-3</v>
      </c>
      <c r="H35">
        <v>1.1195215932521001E-3</v>
      </c>
      <c r="J35">
        <v>447.31155778894401</v>
      </c>
      <c r="K35">
        <v>1.1195223389664701E-3</v>
      </c>
      <c r="L35">
        <v>1.11952159325211E-3</v>
      </c>
      <c r="M35">
        <v>1.1195215932521001E-3</v>
      </c>
      <c r="O35">
        <v>447.31155778894401</v>
      </c>
      <c r="P35" t="e">
        <v>#N/A</v>
      </c>
      <c r="Q35" t="e">
        <v>#N/A</v>
      </c>
      <c r="R35" t="e">
        <v>#N/A</v>
      </c>
    </row>
    <row r="36" spans="4:18" x14ac:dyDescent="0.25">
      <c r="D36" s="2">
        <v>174.26206030150701</v>
      </c>
      <c r="E36" s="2">
        <v>447.41206030150698</v>
      </c>
      <c r="F36">
        <v>1.1196551748408E-3</v>
      </c>
      <c r="G36">
        <v>1.1196544290369801E-3</v>
      </c>
      <c r="H36">
        <v>1.1196544290369701E-3</v>
      </c>
      <c r="J36">
        <v>447.41206030150698</v>
      </c>
      <c r="K36">
        <v>1.1196551748408E-3</v>
      </c>
      <c r="L36">
        <v>1.1196544290369801E-3</v>
      </c>
      <c r="M36">
        <v>1.1196544290369701E-3</v>
      </c>
      <c r="O36">
        <v>447.41206030150698</v>
      </c>
      <c r="P36" t="e">
        <v>#N/A</v>
      </c>
      <c r="Q36" t="e">
        <v>#N/A</v>
      </c>
      <c r="R36" t="e">
        <v>#N/A</v>
      </c>
    </row>
    <row r="37" spans="4:18" x14ac:dyDescent="0.25">
      <c r="D37" s="2">
        <v>174.36256281407003</v>
      </c>
      <c r="E37" s="2">
        <v>447.51256281407001</v>
      </c>
      <c r="F37">
        <v>1.1197881056136799E-3</v>
      </c>
      <c r="G37">
        <v>1.11978735972077E-3</v>
      </c>
      <c r="H37">
        <v>1.11978735972077E-3</v>
      </c>
      <c r="J37">
        <v>447.51256281407001</v>
      </c>
      <c r="K37">
        <v>1.1197881056136799E-3</v>
      </c>
      <c r="L37">
        <v>1.11978735972077E-3</v>
      </c>
      <c r="M37">
        <v>1.11978735972077E-3</v>
      </c>
      <c r="O37">
        <v>447.51256281407001</v>
      </c>
      <c r="P37" t="e">
        <v>#N/A</v>
      </c>
      <c r="Q37" t="e">
        <v>#N/A</v>
      </c>
      <c r="R37" t="e">
        <v>#N/A</v>
      </c>
    </row>
    <row r="38" spans="4:18" x14ac:dyDescent="0.25">
      <c r="D38" s="2">
        <v>174.463065326633</v>
      </c>
      <c r="E38" s="2">
        <v>447.61306532663298</v>
      </c>
      <c r="F38">
        <v>1.11992113137753E-3</v>
      </c>
      <c r="G38">
        <v>1.1199203853969799E-3</v>
      </c>
      <c r="H38">
        <v>1.1199203853969799E-3</v>
      </c>
      <c r="J38">
        <v>447.61306532663298</v>
      </c>
      <c r="K38">
        <v>1.11992113137753E-3</v>
      </c>
      <c r="L38">
        <v>1.1199203853969799E-3</v>
      </c>
      <c r="M38">
        <v>1.1199203853969799E-3</v>
      </c>
      <c r="O38">
        <v>447.61306532663298</v>
      </c>
      <c r="P38" t="e">
        <v>#N/A</v>
      </c>
      <c r="Q38" t="e">
        <v>#N/A</v>
      </c>
      <c r="R38" t="e">
        <v>#N/A</v>
      </c>
    </row>
    <row r="39" spans="4:18" x14ac:dyDescent="0.25">
      <c r="D39" s="2">
        <v>174.56356783919603</v>
      </c>
      <c r="E39" s="2">
        <v>447.713567839196</v>
      </c>
      <c r="F39">
        <v>1.1200542522249899E-3</v>
      </c>
      <c r="G39">
        <v>1.1200535061558299E-3</v>
      </c>
      <c r="H39">
        <v>1.1200535061558299E-3</v>
      </c>
      <c r="J39">
        <v>447.713567839196</v>
      </c>
      <c r="K39">
        <v>1.1200542522249899E-3</v>
      </c>
      <c r="L39">
        <v>1.1200535061558299E-3</v>
      </c>
      <c r="M39">
        <v>1.1200535061558299E-3</v>
      </c>
      <c r="O39">
        <v>447.713567839196</v>
      </c>
      <c r="P39" t="e">
        <v>#N/A</v>
      </c>
      <c r="Q39" t="e">
        <v>#N/A</v>
      </c>
      <c r="R39" t="e">
        <v>#N/A</v>
      </c>
    </row>
    <row r="40" spans="4:18" x14ac:dyDescent="0.25">
      <c r="D40" s="2">
        <v>174.66407035175803</v>
      </c>
      <c r="E40" s="2">
        <v>447.81407035175801</v>
      </c>
      <c r="F40">
        <v>1.12018746824886E-3</v>
      </c>
      <c r="G40">
        <v>1.12018672209103E-3</v>
      </c>
      <c r="H40">
        <v>1.12018672209103E-3</v>
      </c>
      <c r="J40">
        <v>447.81407035175801</v>
      </c>
      <c r="K40">
        <v>1.12018746824886E-3</v>
      </c>
      <c r="L40">
        <v>1.12018672209103E-3</v>
      </c>
      <c r="M40">
        <v>1.12018672209103E-3</v>
      </c>
      <c r="O40">
        <v>447.81407035175801</v>
      </c>
      <c r="P40" t="e">
        <v>#N/A</v>
      </c>
      <c r="Q40" t="e">
        <v>#N/A</v>
      </c>
      <c r="R40" t="e">
        <v>#N/A</v>
      </c>
    </row>
    <row r="41" spans="4:18" x14ac:dyDescent="0.25">
      <c r="D41" s="2">
        <v>174.764572864321</v>
      </c>
      <c r="E41" s="2">
        <v>447.91457286432097</v>
      </c>
      <c r="F41">
        <v>1.1203207795421599E-3</v>
      </c>
      <c r="G41">
        <v>1.12032003329601E-3</v>
      </c>
      <c r="H41">
        <v>1.120320033296E-3</v>
      </c>
      <c r="J41">
        <v>447.91457286432097</v>
      </c>
      <c r="K41">
        <v>1.1203207795421599E-3</v>
      </c>
      <c r="L41">
        <v>1.12032003329601E-3</v>
      </c>
      <c r="M41">
        <v>1.120320033296E-3</v>
      </c>
      <c r="O41">
        <v>447.91457286432097</v>
      </c>
      <c r="P41" t="e">
        <v>#N/A</v>
      </c>
      <c r="Q41" t="e">
        <v>#N/A</v>
      </c>
      <c r="R41" t="e">
        <v>#N/A</v>
      </c>
    </row>
    <row r="42" spans="4:18" x14ac:dyDescent="0.25">
      <c r="D42" s="2">
        <v>174.86507537688402</v>
      </c>
      <c r="E42" s="2">
        <v>448.015075376884</v>
      </c>
      <c r="F42">
        <v>1.12045418619809E-3</v>
      </c>
      <c r="G42">
        <v>1.1204534398620901E-3</v>
      </c>
      <c r="H42">
        <v>1.1204534398620901E-3</v>
      </c>
      <c r="J42">
        <v>448.015075376884</v>
      </c>
      <c r="K42">
        <v>1.12045418619809E-3</v>
      </c>
      <c r="L42">
        <v>1.1204534398620901E-3</v>
      </c>
      <c r="M42">
        <v>1.1204534398620901E-3</v>
      </c>
      <c r="O42">
        <v>448.015075376884</v>
      </c>
      <c r="P42" t="e">
        <v>#N/A</v>
      </c>
      <c r="Q42" t="e">
        <v>#N/A</v>
      </c>
      <c r="R42" t="e">
        <v>#N/A</v>
      </c>
    </row>
    <row r="43" spans="4:18" x14ac:dyDescent="0.25">
      <c r="D43" s="2">
        <v>174.96557788944705</v>
      </c>
      <c r="E43" s="2">
        <v>448.11557788944702</v>
      </c>
      <c r="F43">
        <v>1.12058768831003E-3</v>
      </c>
      <c r="G43">
        <v>1.12058694188583E-3</v>
      </c>
      <c r="H43">
        <v>1.12058694188583E-3</v>
      </c>
      <c r="J43">
        <v>448.11557788944702</v>
      </c>
      <c r="K43">
        <v>1.12058768831003E-3</v>
      </c>
      <c r="L43">
        <v>1.12058694188583E-3</v>
      </c>
      <c r="M43">
        <v>1.12058694188583E-3</v>
      </c>
      <c r="O43">
        <v>448.11557788944702</v>
      </c>
      <c r="P43" t="e">
        <v>#N/A</v>
      </c>
      <c r="Q43" t="e">
        <v>#N/A</v>
      </c>
      <c r="R43" t="e">
        <v>#N/A</v>
      </c>
    </row>
    <row r="44" spans="4:18" x14ac:dyDescent="0.25">
      <c r="D44" s="2">
        <v>175.06608040201002</v>
      </c>
      <c r="E44" s="2">
        <v>448.21608040200999</v>
      </c>
      <c r="F44">
        <v>1.12072128597159E-3</v>
      </c>
      <c r="G44">
        <v>1.1207205394570901E-3</v>
      </c>
      <c r="H44">
        <v>1.1207205394570901E-3</v>
      </c>
      <c r="J44">
        <v>448.21608040200999</v>
      </c>
      <c r="K44">
        <v>1.12072128597159E-3</v>
      </c>
      <c r="L44">
        <v>1.1207205394570901E-3</v>
      </c>
      <c r="M44">
        <v>1.1207205394570901E-3</v>
      </c>
      <c r="O44">
        <v>448.21608040200999</v>
      </c>
      <c r="P44" t="e">
        <v>#N/A</v>
      </c>
      <c r="Q44" t="e">
        <v>#N/A</v>
      </c>
      <c r="R44" t="e">
        <v>#N/A</v>
      </c>
    </row>
    <row r="45" spans="4:18" x14ac:dyDescent="0.25">
      <c r="D45" s="2">
        <v>175.16658291457202</v>
      </c>
      <c r="E45" s="2">
        <v>448.316582914572</v>
      </c>
      <c r="F45">
        <v>1.12085497927653E-3</v>
      </c>
      <c r="G45">
        <v>1.12085423267296E-3</v>
      </c>
      <c r="H45">
        <v>1.12085423267296E-3</v>
      </c>
      <c r="J45">
        <v>448.316582914572</v>
      </c>
      <c r="K45">
        <v>1.12085497927653E-3</v>
      </c>
      <c r="L45">
        <v>1.12085423267296E-3</v>
      </c>
      <c r="M45">
        <v>1.12085423267296E-3</v>
      </c>
      <c r="O45">
        <v>448.316582914572</v>
      </c>
      <c r="P45" t="e">
        <v>#N/A</v>
      </c>
      <c r="Q45" t="e">
        <v>#N/A</v>
      </c>
      <c r="R45" t="e">
        <v>#N/A</v>
      </c>
    </row>
    <row r="46" spans="4:18" x14ac:dyDescent="0.25">
      <c r="D46" s="2">
        <v>175.26708542713504</v>
      </c>
      <c r="E46" s="2">
        <v>448.41708542713502</v>
      </c>
      <c r="F46">
        <v>1.1209887683188301E-3</v>
      </c>
      <c r="G46">
        <v>1.12098802162621E-3</v>
      </c>
      <c r="H46">
        <v>1.12098802162621E-3</v>
      </c>
      <c r="J46">
        <v>448.41708542713502</v>
      </c>
      <c r="K46">
        <v>1.1209887683188301E-3</v>
      </c>
      <c r="L46">
        <v>1.12098802162621E-3</v>
      </c>
      <c r="M46">
        <v>1.12098802162621E-3</v>
      </c>
      <c r="O46">
        <v>448.41708542713502</v>
      </c>
      <c r="P46" t="e">
        <v>#N/A</v>
      </c>
      <c r="Q46" t="e">
        <v>#N/A</v>
      </c>
      <c r="R46" t="e">
        <v>#N/A</v>
      </c>
    </row>
    <row r="47" spans="4:18" x14ac:dyDescent="0.25">
      <c r="D47" s="2">
        <v>175.36758793969801</v>
      </c>
      <c r="E47" s="2">
        <v>448.51758793969799</v>
      </c>
      <c r="F47">
        <v>1.1211226531926801E-3</v>
      </c>
      <c r="G47">
        <v>1.1211219064116301E-3</v>
      </c>
      <c r="H47">
        <v>1.1211219064116199E-3</v>
      </c>
      <c r="J47">
        <v>448.51758793969799</v>
      </c>
      <c r="K47">
        <v>1.1211226531926801E-3</v>
      </c>
      <c r="L47">
        <v>1.1211219064116301E-3</v>
      </c>
      <c r="M47">
        <v>1.1211219064116199E-3</v>
      </c>
      <c r="O47">
        <v>448.51758793969799</v>
      </c>
      <c r="P47" t="e">
        <v>#N/A</v>
      </c>
      <c r="Q47" t="e">
        <v>#N/A</v>
      </c>
      <c r="R47" t="e">
        <v>#N/A</v>
      </c>
    </row>
    <row r="48" spans="4:18" x14ac:dyDescent="0.25">
      <c r="D48" s="2">
        <v>175.46809045226104</v>
      </c>
      <c r="E48" s="2">
        <v>448.61809045226101</v>
      </c>
      <c r="F48">
        <v>1.1212566339924299E-3</v>
      </c>
      <c r="G48">
        <v>1.1212558871226E-3</v>
      </c>
      <c r="H48">
        <v>1.1212558871226E-3</v>
      </c>
      <c r="J48">
        <v>448.61809045226101</v>
      </c>
      <c r="K48">
        <v>1.1212566339924299E-3</v>
      </c>
      <c r="L48">
        <v>1.1212558871226E-3</v>
      </c>
      <c r="M48">
        <v>1.1212558871226E-3</v>
      </c>
      <c r="O48">
        <v>448.61809045226101</v>
      </c>
      <c r="P48" t="e">
        <v>#N/A</v>
      </c>
      <c r="Q48" t="e">
        <v>#N/A</v>
      </c>
      <c r="R48" t="e">
        <v>#N/A</v>
      </c>
    </row>
    <row r="49" spans="4:18" x14ac:dyDescent="0.25">
      <c r="D49" s="2">
        <v>175.56859296482401</v>
      </c>
      <c r="E49" s="2">
        <v>448.71859296482398</v>
      </c>
      <c r="F49">
        <v>1.12139071081264E-3</v>
      </c>
      <c r="G49">
        <v>1.1213899638531301E-3</v>
      </c>
      <c r="H49">
        <v>1.1213899638531199E-3</v>
      </c>
      <c r="J49">
        <v>448.71859296482398</v>
      </c>
      <c r="K49">
        <v>1.12139071081264E-3</v>
      </c>
      <c r="L49">
        <v>1.1213899638531301E-3</v>
      </c>
      <c r="M49">
        <v>1.1213899638531199E-3</v>
      </c>
      <c r="O49">
        <v>448.71859296482398</v>
      </c>
      <c r="P49" t="e">
        <v>#N/A</v>
      </c>
      <c r="Q49" t="e">
        <v>#N/A</v>
      </c>
      <c r="R49" t="e">
        <v>#N/A</v>
      </c>
    </row>
    <row r="50" spans="4:18" x14ac:dyDescent="0.25">
      <c r="D50" s="2">
        <v>175.66909547738601</v>
      </c>
      <c r="E50" s="2">
        <v>448.81909547738599</v>
      </c>
      <c r="F50">
        <v>1.1215248837480899E-3</v>
      </c>
      <c r="G50">
        <v>1.12152413669885E-3</v>
      </c>
      <c r="H50">
        <v>1.12152413669884E-3</v>
      </c>
      <c r="J50">
        <v>448.81909547738599</v>
      </c>
      <c r="K50">
        <v>1.1215248837480899E-3</v>
      </c>
      <c r="L50">
        <v>1.12152413669885E-3</v>
      </c>
      <c r="M50">
        <v>1.12152413669884E-3</v>
      </c>
      <c r="O50">
        <v>448.81909547738599</v>
      </c>
      <c r="P50" t="e">
        <v>#N/A</v>
      </c>
      <c r="Q50" t="e">
        <v>#N/A</v>
      </c>
      <c r="R50" t="e">
        <v>#N/A</v>
      </c>
    </row>
    <row r="51" spans="4:18" x14ac:dyDescent="0.25">
      <c r="D51" s="2">
        <v>175.76959798994903</v>
      </c>
      <c r="E51" s="2">
        <v>448.91959798994901</v>
      </c>
      <c r="F51">
        <v>1.12165915289371E-3</v>
      </c>
      <c r="G51">
        <v>1.1216584057548999E-3</v>
      </c>
      <c r="H51">
        <v>1.1216584057548999E-3</v>
      </c>
      <c r="J51">
        <v>448.91959798994901</v>
      </c>
      <c r="K51">
        <v>1.12165915289371E-3</v>
      </c>
      <c r="L51">
        <v>1.1216584057548999E-3</v>
      </c>
      <c r="M51">
        <v>1.1216584057548999E-3</v>
      </c>
      <c r="O51">
        <v>448.91959798994901</v>
      </c>
      <c r="P51" t="e">
        <v>#N/A</v>
      </c>
      <c r="Q51" t="e">
        <v>#N/A</v>
      </c>
      <c r="R51" t="e">
        <v>#N/A</v>
      </c>
    </row>
    <row r="52" spans="4:18" x14ac:dyDescent="0.25">
      <c r="D52" s="2">
        <v>175.870100502512</v>
      </c>
      <c r="E52" s="2">
        <v>449.02010050251198</v>
      </c>
      <c r="F52">
        <v>1.12179351834467E-3</v>
      </c>
      <c r="G52">
        <v>1.12179277111693E-3</v>
      </c>
      <c r="H52">
        <v>1.12179277111693E-3</v>
      </c>
      <c r="J52">
        <v>449.02010050251198</v>
      </c>
      <c r="K52">
        <v>1.12179351834467E-3</v>
      </c>
      <c r="L52">
        <v>1.12179277111693E-3</v>
      </c>
      <c r="M52">
        <v>1.12179277111693E-3</v>
      </c>
      <c r="O52">
        <v>449.02010050251198</v>
      </c>
      <c r="P52" t="e">
        <v>#N/A</v>
      </c>
      <c r="Q52" t="e">
        <v>#N/A</v>
      </c>
      <c r="R52" t="e">
        <v>#N/A</v>
      </c>
    </row>
    <row r="53" spans="4:18" x14ac:dyDescent="0.25">
      <c r="D53" s="2">
        <v>175.97060301507503</v>
      </c>
      <c r="E53" s="2">
        <v>449.12060301507501</v>
      </c>
      <c r="F53">
        <v>1.1219279801963199E-3</v>
      </c>
      <c r="G53">
        <v>1.1219272328789999E-3</v>
      </c>
      <c r="H53">
        <v>1.1219272328789999E-3</v>
      </c>
      <c r="J53">
        <v>449.12060301507501</v>
      </c>
      <c r="K53">
        <v>1.1219279801963199E-3</v>
      </c>
      <c r="L53">
        <v>1.1219272328789999E-3</v>
      </c>
      <c r="M53">
        <v>1.1219272328789999E-3</v>
      </c>
      <c r="O53">
        <v>449.12060301507501</v>
      </c>
      <c r="P53" t="e">
        <v>#N/A</v>
      </c>
      <c r="Q53" t="e">
        <v>#N/A</v>
      </c>
      <c r="R53" t="e">
        <v>#N/A</v>
      </c>
    </row>
    <row r="54" spans="4:18" x14ac:dyDescent="0.25">
      <c r="D54" s="2">
        <v>176.071105527638</v>
      </c>
      <c r="E54" s="2">
        <v>449.22110552763797</v>
      </c>
      <c r="F54">
        <v>1.1220625385442E-3</v>
      </c>
      <c r="G54">
        <v>1.1220617911368201E-3</v>
      </c>
      <c r="H54">
        <v>1.1220617911368201E-3</v>
      </c>
      <c r="J54">
        <v>449.22110552763797</v>
      </c>
      <c r="K54">
        <v>1.1220625385442E-3</v>
      </c>
      <c r="L54">
        <v>1.1220617911368201E-3</v>
      </c>
      <c r="M54">
        <v>1.1220617911368201E-3</v>
      </c>
      <c r="O54">
        <v>449.22110552763797</v>
      </c>
      <c r="P54" t="e">
        <v>#N/A</v>
      </c>
      <c r="Q54" t="e">
        <v>#N/A</v>
      </c>
      <c r="R54" t="e">
        <v>#N/A</v>
      </c>
    </row>
    <row r="55" spans="4:18" x14ac:dyDescent="0.25">
      <c r="D55" s="2">
        <v>176.17160804020102</v>
      </c>
      <c r="E55" s="2">
        <v>449.321608040201</v>
      </c>
      <c r="F55">
        <v>1.1221971934840601E-3</v>
      </c>
      <c r="G55">
        <v>1.1221964459878599E-3</v>
      </c>
      <c r="H55">
        <v>1.1221964459878599E-3</v>
      </c>
      <c r="J55">
        <v>449.321608040201</v>
      </c>
      <c r="K55">
        <v>1.1221971934840601E-3</v>
      </c>
      <c r="L55">
        <v>1.1221964459878599E-3</v>
      </c>
      <c r="M55">
        <v>1.1221964459878599E-3</v>
      </c>
      <c r="O55">
        <v>449.321608040201</v>
      </c>
      <c r="P55" t="e">
        <v>#N/A</v>
      </c>
      <c r="Q55" t="e">
        <v>#N/A</v>
      </c>
      <c r="R55" t="e">
        <v>#N/A</v>
      </c>
    </row>
    <row r="56" spans="4:18" x14ac:dyDescent="0.25">
      <c r="D56" s="2">
        <v>176.27211055276302</v>
      </c>
      <c r="E56" s="2">
        <v>449.422110552763</v>
      </c>
      <c r="F56">
        <v>1.12233194511185E-3</v>
      </c>
      <c r="G56">
        <v>1.1223311975240399E-3</v>
      </c>
      <c r="H56">
        <v>1.1223311975240399E-3</v>
      </c>
      <c r="J56">
        <v>449.422110552763</v>
      </c>
      <c r="K56">
        <v>1.12233194511185E-3</v>
      </c>
      <c r="L56">
        <v>1.1223311975240399E-3</v>
      </c>
      <c r="M56">
        <v>1.1223311975240399E-3</v>
      </c>
      <c r="O56">
        <v>449.422110552763</v>
      </c>
      <c r="P56" t="e">
        <v>#N/A</v>
      </c>
      <c r="Q56" t="e">
        <v>#N/A</v>
      </c>
      <c r="R56" t="e">
        <v>#N/A</v>
      </c>
    </row>
    <row r="57" spans="4:18" x14ac:dyDescent="0.25">
      <c r="D57" s="2">
        <v>176.37261306532605</v>
      </c>
      <c r="E57" s="2">
        <v>449.52261306532603</v>
      </c>
      <c r="F57">
        <v>1.12246679352372E-3</v>
      </c>
      <c r="G57">
        <v>1.12246604584688E-3</v>
      </c>
      <c r="H57">
        <v>1.1224660458468701E-3</v>
      </c>
      <c r="J57">
        <v>449.52261306532603</v>
      </c>
      <c r="K57">
        <v>1.12246679352372E-3</v>
      </c>
      <c r="L57">
        <v>1.12246604584688E-3</v>
      </c>
      <c r="M57">
        <v>1.1224660458468701E-3</v>
      </c>
      <c r="O57">
        <v>449.52261306532603</v>
      </c>
      <c r="P57" t="e">
        <v>#N/A</v>
      </c>
      <c r="Q57" t="e">
        <v>#N/A</v>
      </c>
      <c r="R57" t="e">
        <v>#N/A</v>
      </c>
    </row>
    <row r="58" spans="4:18" x14ac:dyDescent="0.25">
      <c r="D58" s="2">
        <v>176.47311557788902</v>
      </c>
      <c r="E58" s="2">
        <v>449.623115577889</v>
      </c>
      <c r="F58">
        <v>1.1226017388159999E-3</v>
      </c>
      <c r="G58">
        <v>1.1226009910500301E-3</v>
      </c>
      <c r="H58">
        <v>1.1226009910500301E-3</v>
      </c>
      <c r="J58">
        <v>449.623115577889</v>
      </c>
      <c r="K58">
        <v>1.1226017388159999E-3</v>
      </c>
      <c r="L58">
        <v>1.1226009910500301E-3</v>
      </c>
      <c r="M58">
        <v>1.1226009910500301E-3</v>
      </c>
      <c r="O58">
        <v>449.623115577889</v>
      </c>
      <c r="P58" t="e">
        <v>#N/A</v>
      </c>
      <c r="Q58" t="e">
        <v>#N/A</v>
      </c>
      <c r="R58" t="e">
        <v>#N/A</v>
      </c>
    </row>
    <row r="59" spans="4:18" x14ac:dyDescent="0.25">
      <c r="D59" s="2">
        <v>176.57361809045204</v>
      </c>
      <c r="E59" s="2">
        <v>449.72361809045202</v>
      </c>
      <c r="F59">
        <v>1.1227367810852499E-3</v>
      </c>
      <c r="G59">
        <v>1.1227360332294099E-3</v>
      </c>
      <c r="H59">
        <v>1.1227360332294099E-3</v>
      </c>
      <c r="J59">
        <v>449.72361809045202</v>
      </c>
      <c r="K59">
        <v>1.1227367810852499E-3</v>
      </c>
      <c r="L59">
        <v>1.1227360332294099E-3</v>
      </c>
      <c r="M59">
        <v>1.1227360332294099E-3</v>
      </c>
      <c r="O59">
        <v>449.72361809045202</v>
      </c>
      <c r="P59" t="e">
        <v>#N/A</v>
      </c>
      <c r="Q59" t="e">
        <v>#N/A</v>
      </c>
      <c r="R59" t="e">
        <v>#N/A</v>
      </c>
    </row>
    <row r="60" spans="4:18" x14ac:dyDescent="0.25">
      <c r="D60" s="2">
        <v>176.67412060301501</v>
      </c>
      <c r="E60" s="2">
        <v>449.82412060301499</v>
      </c>
      <c r="F60">
        <v>1.1228719204282101E-3</v>
      </c>
      <c r="G60">
        <v>1.1228711724820999E-3</v>
      </c>
      <c r="H60">
        <v>1.1228711724820999E-3</v>
      </c>
      <c r="J60">
        <v>449.82412060301499</v>
      </c>
      <c r="K60">
        <v>1.1228719204282101E-3</v>
      </c>
      <c r="L60">
        <v>1.1228711724820999E-3</v>
      </c>
      <c r="M60">
        <v>1.1228711724820999E-3</v>
      </c>
      <c r="O60">
        <v>449.82412060301499</v>
      </c>
      <c r="P60" t="e">
        <v>#N/A</v>
      </c>
      <c r="Q60" t="e">
        <v>#N/A</v>
      </c>
      <c r="R60" t="e">
        <v>#N/A</v>
      </c>
    </row>
    <row r="61" spans="4:18" x14ac:dyDescent="0.25">
      <c r="D61" s="2">
        <v>176.77462311557701</v>
      </c>
      <c r="E61" s="2">
        <v>449.92462311557699</v>
      </c>
      <c r="F61">
        <v>1.1230071569418301E-3</v>
      </c>
      <c r="G61">
        <v>1.12300640890503E-3</v>
      </c>
      <c r="H61">
        <v>1.12300640890503E-3</v>
      </c>
      <c r="J61">
        <v>449.92462311557699</v>
      </c>
      <c r="K61">
        <v>1.1230071569418301E-3</v>
      </c>
      <c r="L61">
        <v>1.12300640890503E-3</v>
      </c>
      <c r="M61">
        <v>1.12300640890503E-3</v>
      </c>
      <c r="O61">
        <v>449.92462311557699</v>
      </c>
      <c r="P61" t="e">
        <v>#N/A</v>
      </c>
      <c r="Q61" t="e">
        <v>#N/A</v>
      </c>
      <c r="R61" t="e">
        <v>#N/A</v>
      </c>
    </row>
    <row r="62" spans="4:18" x14ac:dyDescent="0.25">
      <c r="D62" s="2">
        <v>176.87512562814004</v>
      </c>
      <c r="E62" s="2">
        <v>450.02512562814002</v>
      </c>
      <c r="F62">
        <v>1.1231424907232499E-3</v>
      </c>
      <c r="G62">
        <v>1.12314174259596E-3</v>
      </c>
      <c r="H62">
        <v>1.12314174259595E-3</v>
      </c>
      <c r="J62">
        <v>450.02512562814002</v>
      </c>
      <c r="K62">
        <v>1.1231424907232499E-3</v>
      </c>
      <c r="L62">
        <v>1.12314174259596E-3</v>
      </c>
      <c r="M62">
        <v>1.12314174259595E-3</v>
      </c>
      <c r="O62">
        <v>450.02512562814002</v>
      </c>
      <c r="P62" t="e">
        <v>#N/A</v>
      </c>
      <c r="Q62" t="e">
        <v>#N/A</v>
      </c>
      <c r="R62" t="e">
        <v>#N/A</v>
      </c>
    </row>
    <row r="63" spans="4:18" x14ac:dyDescent="0.25">
      <c r="D63" s="2">
        <v>176.97562814070301</v>
      </c>
      <c r="E63" s="2">
        <v>450.12562814070299</v>
      </c>
      <c r="F63">
        <v>1.12327792186983E-3</v>
      </c>
      <c r="G63">
        <v>1.12327717365289E-3</v>
      </c>
      <c r="H63">
        <v>1.12327717365289E-3</v>
      </c>
      <c r="J63">
        <v>450.12562814070299</v>
      </c>
      <c r="K63">
        <v>1.12327792186983E-3</v>
      </c>
      <c r="L63">
        <v>1.12327717365289E-3</v>
      </c>
      <c r="M63">
        <v>1.12327717365289E-3</v>
      </c>
      <c r="O63">
        <v>450.12562814070299</v>
      </c>
      <c r="P63" t="e">
        <v>#N/A</v>
      </c>
      <c r="Q63" t="e">
        <v>#N/A</v>
      </c>
      <c r="R63" t="e">
        <v>#N/A</v>
      </c>
    </row>
    <row r="64" spans="4:18" x14ac:dyDescent="0.25">
      <c r="D64" s="2">
        <v>177.07613065326603</v>
      </c>
      <c r="E64" s="2">
        <v>450.22613065326601</v>
      </c>
      <c r="F64">
        <v>1.1234134504791301E-3</v>
      </c>
      <c r="G64">
        <v>1.12341270217178E-3</v>
      </c>
      <c r="H64">
        <v>1.12341270217177E-3</v>
      </c>
      <c r="J64">
        <v>450.22613065326601</v>
      </c>
      <c r="K64">
        <v>1.1234134504791301E-3</v>
      </c>
      <c r="L64">
        <v>1.12341270217178E-3</v>
      </c>
      <c r="M64">
        <v>1.12341270217177E-3</v>
      </c>
      <c r="O64">
        <v>450.22613065326601</v>
      </c>
      <c r="P64" t="e">
        <v>#N/A</v>
      </c>
      <c r="Q64" t="e">
        <v>#N/A</v>
      </c>
      <c r="R64" t="e">
        <v>#N/A</v>
      </c>
    </row>
    <row r="65" spans="4:18" x14ac:dyDescent="0.25">
      <c r="D65" s="2">
        <v>177.176633165829</v>
      </c>
      <c r="E65" s="2">
        <v>450.32663316582898</v>
      </c>
      <c r="F65">
        <v>1.1235490766489001E-3</v>
      </c>
      <c r="G65">
        <v>1.1235483282509E-3</v>
      </c>
      <c r="H65">
        <v>1.1235483282509E-3</v>
      </c>
      <c r="J65">
        <v>450.32663316582898</v>
      </c>
      <c r="K65">
        <v>1.1235490766489001E-3</v>
      </c>
      <c r="L65">
        <v>1.1235483282509E-3</v>
      </c>
      <c r="M65">
        <v>1.1235483282509E-3</v>
      </c>
      <c r="O65">
        <v>450.32663316582898</v>
      </c>
      <c r="P65" t="e">
        <v>#N/A</v>
      </c>
      <c r="Q65" t="e">
        <v>#N/A</v>
      </c>
      <c r="R65" t="e">
        <v>#N/A</v>
      </c>
    </row>
    <row r="66" spans="4:18" x14ac:dyDescent="0.25">
      <c r="D66" s="2">
        <v>177.27713567839101</v>
      </c>
      <c r="E66" s="2">
        <v>450.42713567839098</v>
      </c>
      <c r="F66">
        <v>1.1236848004771E-3</v>
      </c>
      <c r="G66">
        <v>1.1236840519894199E-3</v>
      </c>
      <c r="H66">
        <v>1.1236840519894199E-3</v>
      </c>
      <c r="J66">
        <v>450.42713567839098</v>
      </c>
      <c r="K66">
        <v>1.1236848004771E-3</v>
      </c>
      <c r="L66">
        <v>1.1236840519894199E-3</v>
      </c>
      <c r="M66">
        <v>1.1236840519894199E-3</v>
      </c>
      <c r="O66">
        <v>450.42713567839098</v>
      </c>
      <c r="P66" t="e">
        <v>#N/A</v>
      </c>
      <c r="Q66" t="e">
        <v>#N/A</v>
      </c>
      <c r="R66" t="e">
        <v>#N/A</v>
      </c>
    </row>
    <row r="67" spans="4:18" x14ac:dyDescent="0.25">
      <c r="D67" s="2">
        <v>177.37763819095403</v>
      </c>
      <c r="E67" s="2">
        <v>450.52763819095401</v>
      </c>
      <c r="F67">
        <v>1.12382062206189E-3</v>
      </c>
      <c r="G67">
        <v>1.1238198734827801E-3</v>
      </c>
      <c r="H67">
        <v>1.1238198734827801E-3</v>
      </c>
      <c r="J67">
        <v>450.52763819095401</v>
      </c>
      <c r="K67">
        <v>1.12382062206189E-3</v>
      </c>
      <c r="L67">
        <v>1.1238198734827801E-3</v>
      </c>
      <c r="M67">
        <v>1.1238198734827801E-3</v>
      </c>
      <c r="O67">
        <v>450.52763819095401</v>
      </c>
      <c r="P67" t="e">
        <v>#N/A</v>
      </c>
      <c r="Q67" t="e">
        <v>#N/A</v>
      </c>
      <c r="R67" t="e">
        <v>#N/A</v>
      </c>
    </row>
    <row r="68" spans="4:18" x14ac:dyDescent="0.25">
      <c r="D68" s="2">
        <v>177.478140703517</v>
      </c>
      <c r="E68" s="2">
        <v>450.62814070351698</v>
      </c>
      <c r="F68">
        <v>1.1239565415016399E-3</v>
      </c>
      <c r="G68">
        <v>1.1239557928330601E-3</v>
      </c>
      <c r="H68">
        <v>1.1239557928330601E-3</v>
      </c>
      <c r="J68">
        <v>450.62814070351698</v>
      </c>
      <c r="K68">
        <v>1.1239565415016399E-3</v>
      </c>
      <c r="L68">
        <v>1.1239557928330601E-3</v>
      </c>
      <c r="M68">
        <v>1.1239557928330601E-3</v>
      </c>
      <c r="O68">
        <v>450.62814070351698</v>
      </c>
      <c r="P68" t="e">
        <v>#N/A</v>
      </c>
      <c r="Q68" t="e">
        <v>#N/A</v>
      </c>
      <c r="R68" t="e">
        <v>#N/A</v>
      </c>
    </row>
    <row r="69" spans="4:18" x14ac:dyDescent="0.25">
      <c r="D69" s="2">
        <v>177.57864321608002</v>
      </c>
      <c r="E69" s="2">
        <v>450.72864321608</v>
      </c>
      <c r="F69">
        <v>1.12409255889493E-3</v>
      </c>
      <c r="G69">
        <v>1.12409181013541E-3</v>
      </c>
      <c r="H69">
        <v>1.1240918101354E-3</v>
      </c>
      <c r="J69">
        <v>450.72864321608</v>
      </c>
      <c r="K69">
        <v>1.12409255889493E-3</v>
      </c>
      <c r="L69">
        <v>1.12409181013541E-3</v>
      </c>
      <c r="M69">
        <v>1.1240918101354E-3</v>
      </c>
      <c r="O69">
        <v>450.72864321608</v>
      </c>
      <c r="P69" t="e">
        <v>#N/A</v>
      </c>
      <c r="Q69" t="e">
        <v>#N/A</v>
      </c>
      <c r="R69" t="e">
        <v>#N/A</v>
      </c>
    </row>
    <row r="70" spans="4:18" x14ac:dyDescent="0.25">
      <c r="D70" s="2">
        <v>177.67914572864305</v>
      </c>
      <c r="E70" s="2">
        <v>450.82914572864303</v>
      </c>
      <c r="F70">
        <v>1.1242286743405299E-3</v>
      </c>
      <c r="G70">
        <v>1.12422792549034E-3</v>
      </c>
      <c r="H70">
        <v>1.12422792549033E-3</v>
      </c>
      <c r="J70">
        <v>450.82914572864303</v>
      </c>
      <c r="K70">
        <v>1.1242286743405299E-3</v>
      </c>
      <c r="L70">
        <v>1.12422792549034E-3</v>
      </c>
      <c r="M70">
        <v>1.12422792549033E-3</v>
      </c>
      <c r="O70">
        <v>450.82914572864303</v>
      </c>
      <c r="P70" t="e">
        <v>#N/A</v>
      </c>
      <c r="Q70" t="e">
        <v>#N/A</v>
      </c>
      <c r="R70" t="e">
        <v>#N/A</v>
      </c>
    </row>
    <row r="71" spans="4:18" x14ac:dyDescent="0.25">
      <c r="D71" s="2">
        <v>177.77964824120602</v>
      </c>
      <c r="E71" s="2">
        <v>450.929648241206</v>
      </c>
      <c r="F71">
        <v>1.1243648879374301E-3</v>
      </c>
      <c r="G71">
        <v>1.1243641389966899E-3</v>
      </c>
      <c r="H71">
        <v>1.1243641389966799E-3</v>
      </c>
      <c r="J71">
        <v>450.929648241206</v>
      </c>
      <c r="K71">
        <v>1.1243648879374301E-3</v>
      </c>
      <c r="L71">
        <v>1.1243641389966899E-3</v>
      </c>
      <c r="M71">
        <v>1.1243641389966799E-3</v>
      </c>
      <c r="O71">
        <v>450.929648241206</v>
      </c>
      <c r="P71" t="e">
        <v>#N/A</v>
      </c>
      <c r="Q71" t="e">
        <v>#N/A</v>
      </c>
      <c r="R71" t="e">
        <v>#N/A</v>
      </c>
    </row>
    <row r="72" spans="4:18" x14ac:dyDescent="0.25">
      <c r="D72" s="2">
        <v>177.88015075376802</v>
      </c>
      <c r="E72" s="2">
        <v>451.030150753768</v>
      </c>
      <c r="F72">
        <v>1.12450119978481E-3</v>
      </c>
      <c r="G72">
        <v>1.12450045075251E-3</v>
      </c>
      <c r="H72">
        <v>1.1245004507525001E-3</v>
      </c>
      <c r="J72">
        <v>451.030150753768</v>
      </c>
      <c r="K72">
        <v>1.12450119978481E-3</v>
      </c>
      <c r="L72">
        <v>1.12450045075251E-3</v>
      </c>
      <c r="M72">
        <v>1.1245004507525001E-3</v>
      </c>
      <c r="O72">
        <v>451.030150753768</v>
      </c>
      <c r="P72" t="e">
        <v>#N/A</v>
      </c>
      <c r="Q72" t="e">
        <v>#N/A</v>
      </c>
      <c r="R72" t="e">
        <v>#N/A</v>
      </c>
    </row>
    <row r="73" spans="4:18" x14ac:dyDescent="0.25">
      <c r="D73" s="2">
        <v>177.98065326633105</v>
      </c>
      <c r="E73" s="2">
        <v>451.13065326633102</v>
      </c>
      <c r="F73">
        <v>1.12463760998208E-3</v>
      </c>
      <c r="G73">
        <v>1.1246368608599699E-3</v>
      </c>
      <c r="H73">
        <v>1.1246368608599699E-3</v>
      </c>
      <c r="J73">
        <v>451.13065326633102</v>
      </c>
      <c r="K73">
        <v>1.12463760998208E-3</v>
      </c>
      <c r="L73">
        <v>1.1246368608599699E-3</v>
      </c>
      <c r="M73">
        <v>1.1246368608599699E-3</v>
      </c>
      <c r="O73">
        <v>451.13065326633102</v>
      </c>
      <c r="P73" t="e">
        <v>#N/A</v>
      </c>
      <c r="Q73" t="e">
        <v>#N/A</v>
      </c>
      <c r="R73" t="e">
        <v>#N/A</v>
      </c>
    </row>
    <row r="74" spans="4:18" x14ac:dyDescent="0.25">
      <c r="D74" s="2">
        <v>178.08115577889401</v>
      </c>
      <c r="E74" s="2">
        <v>451.23115577889399</v>
      </c>
      <c r="F74">
        <v>1.1247741186288299E-3</v>
      </c>
      <c r="G74">
        <v>1.1247733694154001E-3</v>
      </c>
      <c r="H74">
        <v>1.1247733694154001E-3</v>
      </c>
      <c r="J74">
        <v>451.23115577889399</v>
      </c>
      <c r="K74">
        <v>1.1247741186288299E-3</v>
      </c>
      <c r="L74">
        <v>1.1247733694154001E-3</v>
      </c>
      <c r="M74">
        <v>1.1247733694154001E-3</v>
      </c>
      <c r="O74">
        <v>451.23115577889399</v>
      </c>
      <c r="P74" t="e">
        <v>#N/A</v>
      </c>
      <c r="Q74" t="e">
        <v>#N/A</v>
      </c>
      <c r="R74" t="e">
        <v>#N/A</v>
      </c>
    </row>
    <row r="75" spans="4:18" x14ac:dyDescent="0.25">
      <c r="D75" s="2">
        <v>178.18165829145704</v>
      </c>
      <c r="E75" s="2">
        <v>451.33165829145702</v>
      </c>
      <c r="F75">
        <v>1.12491072582488E-3</v>
      </c>
      <c r="G75">
        <v>1.12490997651998E-3</v>
      </c>
      <c r="H75">
        <v>1.12490997651997E-3</v>
      </c>
      <c r="J75">
        <v>451.33165829145702</v>
      </c>
      <c r="K75">
        <v>1.12491072582488E-3</v>
      </c>
      <c r="L75">
        <v>1.12490997651998E-3</v>
      </c>
      <c r="M75">
        <v>1.12490997651997E-3</v>
      </c>
      <c r="O75">
        <v>451.33165829145702</v>
      </c>
      <c r="P75" t="e">
        <v>#N/A</v>
      </c>
      <c r="Q75" t="e">
        <v>#N/A</v>
      </c>
      <c r="R75" t="e">
        <v>#N/A</v>
      </c>
    </row>
    <row r="76" spans="4:18" x14ac:dyDescent="0.25">
      <c r="D76" s="2">
        <v>178.28216080402001</v>
      </c>
      <c r="E76" s="2">
        <v>451.43216080401999</v>
      </c>
      <c r="F76">
        <v>1.12504743167025E-3</v>
      </c>
      <c r="G76">
        <v>1.12504668227505E-3</v>
      </c>
      <c r="H76">
        <v>1.12504668227505E-3</v>
      </c>
      <c r="J76">
        <v>451.43216080401999</v>
      </c>
      <c r="K76">
        <v>1.12504743167025E-3</v>
      </c>
      <c r="L76">
        <v>1.12504668227505E-3</v>
      </c>
      <c r="M76">
        <v>1.12504668227505E-3</v>
      </c>
      <c r="O76">
        <v>451.43216080401999</v>
      </c>
      <c r="P76" t="e">
        <v>#N/A</v>
      </c>
      <c r="Q76" t="e">
        <v>#N/A</v>
      </c>
      <c r="R76" t="e">
        <v>#N/A</v>
      </c>
    </row>
    <row r="77" spans="4:18" x14ac:dyDescent="0.25">
      <c r="D77" s="2">
        <v>178.38266331658201</v>
      </c>
      <c r="E77" s="2">
        <v>451.53266331658199</v>
      </c>
      <c r="F77">
        <v>1.12518423626517E-3</v>
      </c>
      <c r="G77">
        <v>1.12518348677876E-3</v>
      </c>
      <c r="H77">
        <v>1.12518348677876E-3</v>
      </c>
      <c r="J77">
        <v>451.53266331658199</v>
      </c>
      <c r="K77">
        <v>1.12518423626517E-3</v>
      </c>
      <c r="L77">
        <v>1.12518348677876E-3</v>
      </c>
      <c r="M77">
        <v>1.12518348677876E-3</v>
      </c>
      <c r="O77">
        <v>451.53266331658199</v>
      </c>
      <c r="P77" t="e">
        <v>#N/A</v>
      </c>
      <c r="Q77" t="e">
        <v>#N/A</v>
      </c>
      <c r="R77" t="e">
        <v>#N/A</v>
      </c>
    </row>
    <row r="78" spans="4:18" x14ac:dyDescent="0.25">
      <c r="D78" s="2">
        <v>178.48316582914504</v>
      </c>
      <c r="E78" s="2">
        <v>451.63316582914501</v>
      </c>
      <c r="F78">
        <v>1.12532113971007E-3</v>
      </c>
      <c r="G78">
        <v>1.12532039013251E-3</v>
      </c>
      <c r="H78">
        <v>1.12532039013251E-3</v>
      </c>
      <c r="J78">
        <v>451.63316582914501</v>
      </c>
      <c r="K78">
        <v>1.12532113971007E-3</v>
      </c>
      <c r="L78">
        <v>1.12532039013251E-3</v>
      </c>
      <c r="M78">
        <v>1.12532039013251E-3</v>
      </c>
      <c r="O78">
        <v>451.63316582914501</v>
      </c>
      <c r="P78" t="e">
        <v>#N/A</v>
      </c>
      <c r="Q78" t="e">
        <v>#N/A</v>
      </c>
      <c r="R78" t="e">
        <v>#N/A</v>
      </c>
    </row>
    <row r="79" spans="4:18" x14ac:dyDescent="0.25">
      <c r="D79" s="2">
        <v>178.58366834170801</v>
      </c>
      <c r="E79" s="2">
        <v>451.73366834170798</v>
      </c>
      <c r="F79">
        <v>1.1254581421056E-3</v>
      </c>
      <c r="G79">
        <v>1.1254573924375699E-3</v>
      </c>
      <c r="H79">
        <v>1.1254573924375599E-3</v>
      </c>
      <c r="J79">
        <v>451.73366834170798</v>
      </c>
      <c r="K79">
        <v>1.1254581421056E-3</v>
      </c>
      <c r="L79">
        <v>1.1254573924375699E-3</v>
      </c>
      <c r="M79">
        <v>1.1254573924375599E-3</v>
      </c>
      <c r="O79">
        <v>451.73366834170798</v>
      </c>
      <c r="P79" t="e">
        <v>#N/A</v>
      </c>
      <c r="Q79" t="e">
        <v>#N/A</v>
      </c>
      <c r="R79" t="e">
        <v>#N/A</v>
      </c>
    </row>
    <row r="80" spans="4:18" x14ac:dyDescent="0.25">
      <c r="D80" s="2">
        <v>178.68417085427103</v>
      </c>
      <c r="E80" s="2">
        <v>451.83417085427101</v>
      </c>
      <c r="F80">
        <v>1.12559524355263E-3</v>
      </c>
      <c r="G80">
        <v>1.12559449379263E-3</v>
      </c>
      <c r="H80">
        <v>1.12559449379263E-3</v>
      </c>
      <c r="J80">
        <v>451.83417085427101</v>
      </c>
      <c r="K80">
        <v>1.12559524355263E-3</v>
      </c>
      <c r="L80">
        <v>1.12559449379263E-3</v>
      </c>
      <c r="M80">
        <v>1.12559449379263E-3</v>
      </c>
      <c r="O80">
        <v>451.83417085427101</v>
      </c>
      <c r="P80" t="e">
        <v>#N/A</v>
      </c>
      <c r="Q80" t="e">
        <v>#N/A</v>
      </c>
      <c r="R80" t="e">
        <v>#N/A</v>
      </c>
    </row>
    <row r="81" spans="4:18" x14ac:dyDescent="0.25">
      <c r="D81" s="2">
        <v>178.784673366834</v>
      </c>
      <c r="E81" s="2">
        <v>451.93467336683398</v>
      </c>
      <c r="F81">
        <v>1.1257324441522E-3</v>
      </c>
      <c r="G81">
        <v>1.1257316943008599E-3</v>
      </c>
      <c r="H81">
        <v>1.1257316943008499E-3</v>
      </c>
      <c r="J81">
        <v>451.93467336683398</v>
      </c>
      <c r="K81">
        <v>1.1257324441522E-3</v>
      </c>
      <c r="L81">
        <v>1.1257316943008599E-3</v>
      </c>
      <c r="M81">
        <v>1.1257316943008499E-3</v>
      </c>
      <c r="O81">
        <v>451.93467336683398</v>
      </c>
      <c r="P81" t="e">
        <v>#N/A</v>
      </c>
      <c r="Q81" t="e">
        <v>#N/A</v>
      </c>
      <c r="R81" t="e">
        <v>#N/A</v>
      </c>
    </row>
    <row r="82" spans="4:18" x14ac:dyDescent="0.25">
      <c r="D82" s="2">
        <v>178.88517587939702</v>
      </c>
      <c r="E82" s="2">
        <v>452.035175879397</v>
      </c>
      <c r="F82">
        <v>1.12586974400559E-3</v>
      </c>
      <c r="G82">
        <v>1.12586899406171E-3</v>
      </c>
      <c r="H82">
        <v>1.12586899406171E-3</v>
      </c>
      <c r="J82">
        <v>452.035175879397</v>
      </c>
      <c r="K82">
        <v>1.12586974400559E-3</v>
      </c>
      <c r="L82">
        <v>1.12586899406171E-3</v>
      </c>
      <c r="M82">
        <v>1.12586899406171E-3</v>
      </c>
      <c r="O82">
        <v>452.035175879397</v>
      </c>
      <c r="P82" t="e">
        <v>#N/A</v>
      </c>
      <c r="Q82" t="e">
        <v>#N/A</v>
      </c>
      <c r="R82" t="e">
        <v>#N/A</v>
      </c>
    </row>
    <row r="83" spans="4:18" x14ac:dyDescent="0.25">
      <c r="D83" s="2">
        <v>178.98567839195903</v>
      </c>
      <c r="E83" s="2">
        <v>452.135678391959</v>
      </c>
      <c r="F83">
        <v>1.12600714321432E-3</v>
      </c>
      <c r="G83">
        <v>1.1260063931799701E-3</v>
      </c>
      <c r="H83">
        <v>1.1260063931799701E-3</v>
      </c>
      <c r="J83">
        <v>452.135678391959</v>
      </c>
      <c r="K83">
        <v>1.12600714321432E-3</v>
      </c>
      <c r="L83">
        <v>1.1260063931799701E-3</v>
      </c>
      <c r="M83">
        <v>1.1260063931799701E-3</v>
      </c>
      <c r="O83">
        <v>452.135678391959</v>
      </c>
      <c r="P83" t="e">
        <v>#N/A</v>
      </c>
      <c r="Q83" t="e">
        <v>#N/A</v>
      </c>
      <c r="R83" t="e">
        <v>#N/A</v>
      </c>
    </row>
    <row r="84" spans="4:18" x14ac:dyDescent="0.25">
      <c r="D84" s="2">
        <v>179.086180904522</v>
      </c>
      <c r="E84" s="2">
        <v>452.23618090452197</v>
      </c>
      <c r="F84">
        <v>1.1261446418800601E-3</v>
      </c>
      <c r="G84">
        <v>1.12614389175422E-3</v>
      </c>
      <c r="H84">
        <v>1.12614389175421E-3</v>
      </c>
      <c r="J84">
        <v>452.23618090452197</v>
      </c>
      <c r="K84">
        <v>1.1261446418800601E-3</v>
      </c>
      <c r="L84">
        <v>1.12614389175422E-3</v>
      </c>
      <c r="M84">
        <v>1.12614389175421E-3</v>
      </c>
      <c r="O84">
        <v>452.23618090452197</v>
      </c>
      <c r="P84" t="e">
        <v>#N/A</v>
      </c>
      <c r="Q84" t="e">
        <v>#N/A</v>
      </c>
      <c r="R84" t="e">
        <v>#N/A</v>
      </c>
    </row>
    <row r="85" spans="4:18" x14ac:dyDescent="0.25">
      <c r="D85" s="2">
        <v>179.18668341708502</v>
      </c>
      <c r="E85" s="2">
        <v>452.336683417085</v>
      </c>
      <c r="F85">
        <v>1.1262822401047401E-3</v>
      </c>
      <c r="G85">
        <v>1.1262814898863401E-3</v>
      </c>
      <c r="H85">
        <v>1.1262814898863301E-3</v>
      </c>
      <c r="J85">
        <v>452.336683417085</v>
      </c>
      <c r="K85">
        <v>1.1262822401047401E-3</v>
      </c>
      <c r="L85">
        <v>1.1262814898863401E-3</v>
      </c>
      <c r="M85">
        <v>1.1262814898863301E-3</v>
      </c>
      <c r="O85">
        <v>452.336683417085</v>
      </c>
      <c r="P85" t="e">
        <v>#N/A</v>
      </c>
      <c r="Q85" t="e">
        <v>#N/A</v>
      </c>
      <c r="R85" t="e">
        <v>#N/A</v>
      </c>
    </row>
    <row r="86" spans="4:18" x14ac:dyDescent="0.25">
      <c r="D86" s="2">
        <v>179.28718592964805</v>
      </c>
      <c r="E86" s="2">
        <v>452.43718592964802</v>
      </c>
      <c r="F86">
        <v>1.12641993799047E-3</v>
      </c>
      <c r="G86">
        <v>1.12641918768097E-3</v>
      </c>
      <c r="H86">
        <v>1.12641918768096E-3</v>
      </c>
      <c r="J86">
        <v>452.43718592964802</v>
      </c>
      <c r="K86">
        <v>1.12641993799047E-3</v>
      </c>
      <c r="L86">
        <v>1.12641918768097E-3</v>
      </c>
      <c r="M86">
        <v>1.12641918768096E-3</v>
      </c>
      <c r="O86">
        <v>452.43718592964802</v>
      </c>
      <c r="P86" t="e">
        <v>#N/A</v>
      </c>
      <c r="Q86" t="e">
        <v>#N/A</v>
      </c>
      <c r="R86" t="e">
        <v>#N/A</v>
      </c>
    </row>
    <row r="87" spans="4:18" x14ac:dyDescent="0.25">
      <c r="D87" s="2">
        <v>179.38768844221102</v>
      </c>
      <c r="E87" s="2">
        <v>452.53768844221099</v>
      </c>
      <c r="F87">
        <v>1.12655773563961E-3</v>
      </c>
      <c r="G87">
        <v>1.1265569852376199E-3</v>
      </c>
      <c r="H87">
        <v>1.1265569852376199E-3</v>
      </c>
      <c r="J87">
        <v>452.53768844221099</v>
      </c>
      <c r="K87">
        <v>1.12655773563961E-3</v>
      </c>
      <c r="L87">
        <v>1.1265569852376199E-3</v>
      </c>
      <c r="M87">
        <v>1.1265569852376199E-3</v>
      </c>
      <c r="O87">
        <v>452.53768844221099</v>
      </c>
      <c r="P87" t="e">
        <v>#N/A</v>
      </c>
      <c r="Q87" t="e">
        <v>#N/A</v>
      </c>
      <c r="R87" t="e">
        <v>#N/A</v>
      </c>
    </row>
    <row r="88" spans="4:18" x14ac:dyDescent="0.25">
      <c r="D88" s="2">
        <v>179.48819095477302</v>
      </c>
      <c r="E88" s="2">
        <v>452.63819095477299</v>
      </c>
      <c r="F88">
        <v>1.12669563315469E-3</v>
      </c>
      <c r="G88">
        <v>1.12669488266209E-3</v>
      </c>
      <c r="H88">
        <v>1.12669488266209E-3</v>
      </c>
      <c r="J88">
        <v>452.63819095477299</v>
      </c>
      <c r="K88">
        <v>1.12669563315469E-3</v>
      </c>
      <c r="L88">
        <v>1.12669488266209E-3</v>
      </c>
      <c r="M88">
        <v>1.12669488266209E-3</v>
      </c>
      <c r="O88">
        <v>452.63819095477299</v>
      </c>
      <c r="P88" t="e">
        <v>#N/A</v>
      </c>
      <c r="Q88" t="e">
        <v>#N/A</v>
      </c>
      <c r="R88" t="e">
        <v>#N/A</v>
      </c>
    </row>
    <row r="89" spans="4:18" x14ac:dyDescent="0.25">
      <c r="D89" s="2">
        <v>179.58869346733604</v>
      </c>
      <c r="E89" s="2">
        <v>452.73869346733602</v>
      </c>
      <c r="F89">
        <v>1.1268336306385E-3</v>
      </c>
      <c r="G89">
        <v>1.1268328800543E-3</v>
      </c>
      <c r="H89">
        <v>1.12683288005429E-3</v>
      </c>
      <c r="J89">
        <v>452.73869346733602</v>
      </c>
      <c r="K89">
        <v>1.1268336306385E-3</v>
      </c>
      <c r="L89">
        <v>1.1268328800543E-3</v>
      </c>
      <c r="M89">
        <v>1.12683288005429E-3</v>
      </c>
      <c r="O89">
        <v>452.73869346733602</v>
      </c>
      <c r="P89" t="e">
        <v>#N/A</v>
      </c>
      <c r="Q89" t="e">
        <v>#N/A</v>
      </c>
      <c r="R89" t="e">
        <v>#N/A</v>
      </c>
    </row>
    <row r="90" spans="4:18" x14ac:dyDescent="0.25">
      <c r="D90" s="2">
        <v>179.68919597989901</v>
      </c>
      <c r="E90" s="2">
        <v>452.83919597989899</v>
      </c>
      <c r="F90">
        <v>1.1269717281940099E-3</v>
      </c>
      <c r="G90">
        <v>1.1269709775163E-3</v>
      </c>
      <c r="H90">
        <v>1.1269709775162901E-3</v>
      </c>
      <c r="J90">
        <v>452.83919597989899</v>
      </c>
      <c r="K90">
        <v>1.1269717281940099E-3</v>
      </c>
      <c r="L90">
        <v>1.1269709775163E-3</v>
      </c>
      <c r="M90">
        <v>1.1269709775162901E-3</v>
      </c>
      <c r="O90">
        <v>452.83919597989899</v>
      </c>
      <c r="P90" t="e">
        <v>#N/A</v>
      </c>
      <c r="Q90" t="e">
        <v>#N/A</v>
      </c>
      <c r="R90" t="e">
        <v>#N/A</v>
      </c>
    </row>
    <row r="91" spans="4:18" x14ac:dyDescent="0.25">
      <c r="D91" s="2">
        <v>179.78969849246204</v>
      </c>
      <c r="E91" s="2">
        <v>452.93969849246201</v>
      </c>
      <c r="F91">
        <v>1.1271099259244099E-3</v>
      </c>
      <c r="G91">
        <v>1.12710917515513E-3</v>
      </c>
      <c r="H91">
        <v>1.1271091751551201E-3</v>
      </c>
      <c r="J91">
        <v>452.93969849246201</v>
      </c>
      <c r="K91">
        <v>1.1271099259244099E-3</v>
      </c>
      <c r="L91">
        <v>1.12710917515513E-3</v>
      </c>
      <c r="M91">
        <v>1.1271091751551201E-3</v>
      </c>
      <c r="O91">
        <v>452.93969849246201</v>
      </c>
      <c r="P91" t="e">
        <v>#N/A</v>
      </c>
      <c r="Q91" t="e">
        <v>#N/A</v>
      </c>
      <c r="R91" t="e">
        <v>#N/A</v>
      </c>
    </row>
    <row r="92" spans="4:18" x14ac:dyDescent="0.25">
      <c r="D92" s="2">
        <v>179.89020100502501</v>
      </c>
      <c r="E92" s="2">
        <v>453.04020100502498</v>
      </c>
      <c r="F92">
        <v>0.194369300908556</v>
      </c>
      <c r="G92">
        <v>1.1272474730716401E-3</v>
      </c>
      <c r="H92">
        <v>1.1272474730716301E-3</v>
      </c>
      <c r="J92">
        <v>453.04020100502498</v>
      </c>
      <c r="K92" t="e">
        <v>#N/A</v>
      </c>
      <c r="L92">
        <v>1.1272474730716401E-3</v>
      </c>
      <c r="M92">
        <v>1.1272474730716301E-3</v>
      </c>
      <c r="O92">
        <v>453.04020100502498</v>
      </c>
      <c r="P92">
        <v>0.194369300908556</v>
      </c>
      <c r="Q92" t="e">
        <v>#N/A</v>
      </c>
      <c r="R92" t="e">
        <v>#N/A</v>
      </c>
    </row>
    <row r="93" spans="4:18" x14ac:dyDescent="0.25">
      <c r="D93" s="2">
        <v>179.99070351758701</v>
      </c>
      <c r="E93" s="2">
        <v>453.14070351758699</v>
      </c>
      <c r="F93">
        <v>0.194430124841702</v>
      </c>
      <c r="G93">
        <v>1.1273858713705101E-3</v>
      </c>
      <c r="H93">
        <v>1.1273858713705101E-3</v>
      </c>
      <c r="J93">
        <v>453.14070351758699</v>
      </c>
      <c r="K93" t="e">
        <v>#N/A</v>
      </c>
      <c r="L93">
        <v>1.1273858713705101E-3</v>
      </c>
      <c r="M93">
        <v>1.1273858713705101E-3</v>
      </c>
      <c r="O93">
        <v>453.14070351758699</v>
      </c>
      <c r="P93">
        <v>0.194430124841702</v>
      </c>
      <c r="Q93" t="e">
        <v>#N/A</v>
      </c>
      <c r="R93" t="e">
        <v>#N/A</v>
      </c>
    </row>
    <row r="94" spans="4:18" x14ac:dyDescent="0.25">
      <c r="D94" s="2">
        <v>180.09120603015003</v>
      </c>
      <c r="E94" s="2">
        <v>453.24120603015001</v>
      </c>
      <c r="F94">
        <v>0.19449091189076101</v>
      </c>
      <c r="G94">
        <v>1.1275243701549E-3</v>
      </c>
      <c r="H94">
        <v>1.12752437015491E-3</v>
      </c>
      <c r="J94">
        <v>453.24120603015001</v>
      </c>
      <c r="K94" t="e">
        <v>#N/A</v>
      </c>
      <c r="L94">
        <v>1.1275243701549E-3</v>
      </c>
      <c r="M94">
        <v>1.12752437015491E-3</v>
      </c>
      <c r="O94">
        <v>453.24120603015001</v>
      </c>
      <c r="P94">
        <v>0.19449091189076101</v>
      </c>
      <c r="Q94" t="e">
        <v>#N/A</v>
      </c>
      <c r="R94" t="e">
        <v>#N/A</v>
      </c>
    </row>
    <row r="95" spans="4:18" x14ac:dyDescent="0.25">
      <c r="D95" s="2">
        <v>180.191708542713</v>
      </c>
      <c r="E95" s="2">
        <v>453.34170854271298</v>
      </c>
      <c r="F95">
        <v>0.19455166231935</v>
      </c>
      <c r="G95">
        <v>1.12766296952936E-3</v>
      </c>
      <c r="H95">
        <v>1.12766296952937E-3</v>
      </c>
      <c r="J95">
        <v>453.34170854271298</v>
      </c>
      <c r="K95" t="e">
        <v>#N/A</v>
      </c>
      <c r="L95">
        <v>1.12766296952936E-3</v>
      </c>
      <c r="M95">
        <v>1.12766296952937E-3</v>
      </c>
      <c r="O95">
        <v>453.34170854271298</v>
      </c>
      <c r="P95">
        <v>0.19455166231935</v>
      </c>
      <c r="Q95" t="e">
        <v>#N/A</v>
      </c>
      <c r="R95" t="e">
        <v>#N/A</v>
      </c>
    </row>
    <row r="96" spans="4:18" x14ac:dyDescent="0.25">
      <c r="D96" s="2">
        <v>180.29221105527603</v>
      </c>
      <c r="E96" s="2">
        <v>453.442211055276</v>
      </c>
      <c r="F96">
        <v>0.19461237638790699</v>
      </c>
      <c r="G96">
        <v>1.1278016695963E-3</v>
      </c>
      <c r="H96">
        <v>1.1278016695963099E-3</v>
      </c>
      <c r="J96">
        <v>453.442211055276</v>
      </c>
      <c r="K96" t="e">
        <v>#N/A</v>
      </c>
      <c r="L96">
        <v>1.1278016695963E-3</v>
      </c>
      <c r="M96">
        <v>1.1278016695963099E-3</v>
      </c>
      <c r="O96">
        <v>453.442211055276</v>
      </c>
      <c r="P96">
        <v>0.19461237638790699</v>
      </c>
      <c r="Q96" t="e">
        <v>#N/A</v>
      </c>
      <c r="R96" t="e">
        <v>#N/A</v>
      </c>
    </row>
    <row r="97" spans="4:18" x14ac:dyDescent="0.25">
      <c r="D97" s="2">
        <v>180.392713567839</v>
      </c>
      <c r="E97" s="2">
        <v>453.54271356783897</v>
      </c>
      <c r="F97">
        <v>0.194673054353737</v>
      </c>
      <c r="G97">
        <v>1.12794047046365E-3</v>
      </c>
      <c r="H97">
        <v>1.12794047046366E-3</v>
      </c>
      <c r="J97">
        <v>453.54271356783897</v>
      </c>
      <c r="K97" t="e">
        <v>#N/A</v>
      </c>
      <c r="L97">
        <v>1.12794047046365E-3</v>
      </c>
      <c r="M97">
        <v>1.12794047046366E-3</v>
      </c>
      <c r="O97">
        <v>453.54271356783897</v>
      </c>
      <c r="P97">
        <v>0.194673054353737</v>
      </c>
      <c r="Q97" t="e">
        <v>#N/A</v>
      </c>
      <c r="R97" t="e">
        <v>#N/A</v>
      </c>
    </row>
    <row r="98" spans="4:18" x14ac:dyDescent="0.25">
      <c r="D98" s="2">
        <v>180.49321608040202</v>
      </c>
      <c r="E98" s="2">
        <v>453.643216080402</v>
      </c>
      <c r="F98">
        <v>0.19473369647105301</v>
      </c>
      <c r="G98">
        <v>1.12807937223315E-3</v>
      </c>
      <c r="H98">
        <v>1.12807937223316E-3</v>
      </c>
      <c r="J98">
        <v>453.643216080402</v>
      </c>
      <c r="K98" t="e">
        <v>#N/A</v>
      </c>
      <c r="L98">
        <v>1.12807937223315E-3</v>
      </c>
      <c r="M98">
        <v>1.12807937223316E-3</v>
      </c>
      <c r="O98">
        <v>453.643216080402</v>
      </c>
      <c r="P98">
        <v>0.19473369647105301</v>
      </c>
      <c r="Q98" t="e">
        <v>#N/A</v>
      </c>
      <c r="R98" t="e">
        <v>#N/A</v>
      </c>
    </row>
    <row r="99" spans="4:18" x14ac:dyDescent="0.25">
      <c r="D99" s="2">
        <v>180.59371859296402</v>
      </c>
      <c r="E99" s="2">
        <v>453.743718592964</v>
      </c>
      <c r="F99">
        <v>0.19479430299102299</v>
      </c>
      <c r="G99">
        <v>1.12821837501056E-3</v>
      </c>
      <c r="H99">
        <v>1.12821837501057E-3</v>
      </c>
      <c r="J99">
        <v>453.743718592964</v>
      </c>
      <c r="K99" t="e">
        <v>#N/A</v>
      </c>
      <c r="L99">
        <v>1.12821837501056E-3</v>
      </c>
      <c r="M99">
        <v>1.12821837501057E-3</v>
      </c>
      <c r="O99">
        <v>453.743718592964</v>
      </c>
      <c r="P99">
        <v>0.19479430299102299</v>
      </c>
      <c r="Q99" t="e">
        <v>#N/A</v>
      </c>
      <c r="R99" t="e">
        <v>#N/A</v>
      </c>
    </row>
    <row r="100" spans="4:18" x14ac:dyDescent="0.25">
      <c r="D100" s="2">
        <v>180.69422110552705</v>
      </c>
      <c r="E100" s="2">
        <v>453.84422110552703</v>
      </c>
      <c r="F100">
        <v>0.19485487416181199</v>
      </c>
      <c r="G100">
        <v>1.12835747890339E-3</v>
      </c>
      <c r="H100">
        <v>1.1283574789034E-3</v>
      </c>
      <c r="J100">
        <v>453.84422110552703</v>
      </c>
      <c r="K100" t="e">
        <v>#N/A</v>
      </c>
      <c r="L100">
        <v>1.12835747890339E-3</v>
      </c>
      <c r="M100">
        <v>1.1283574789034E-3</v>
      </c>
      <c r="O100">
        <v>453.84422110552703</v>
      </c>
      <c r="P100">
        <v>0.19485487416181199</v>
      </c>
      <c r="Q100" t="e">
        <v>#N/A</v>
      </c>
      <c r="R100" t="e">
        <v>#N/A</v>
      </c>
    </row>
    <row r="101" spans="4:18" x14ac:dyDescent="0.25">
      <c r="D101" s="2">
        <v>180.79472361809002</v>
      </c>
      <c r="E101" s="2">
        <v>453.94472361808999</v>
      </c>
      <c r="F101">
        <v>0.19491541022862599</v>
      </c>
      <c r="G101">
        <v>1.1284966840132301E-3</v>
      </c>
      <c r="H101">
        <v>1.12849668401325E-3</v>
      </c>
      <c r="J101">
        <v>453.94472361808999</v>
      </c>
      <c r="K101" t="e">
        <v>#N/A</v>
      </c>
      <c r="L101">
        <v>1.1284966840132301E-3</v>
      </c>
      <c r="M101">
        <v>1.12849668401325E-3</v>
      </c>
      <c r="O101">
        <v>453.94472361808999</v>
      </c>
      <c r="P101">
        <v>0.19491541022862599</v>
      </c>
      <c r="Q101" t="e">
        <v>#N/A</v>
      </c>
      <c r="R101" t="e">
        <v>#N/A</v>
      </c>
    </row>
    <row r="102" spans="4:18" x14ac:dyDescent="0.25">
      <c r="D102" s="2">
        <v>180.89522613065304</v>
      </c>
      <c r="E102" s="2">
        <v>454.04522613065302</v>
      </c>
      <c r="F102">
        <v>0.19497591143375401</v>
      </c>
      <c r="G102">
        <v>1.1286359904474799E-3</v>
      </c>
      <c r="H102">
        <v>1.1286359904474901E-3</v>
      </c>
      <c r="J102">
        <v>454.04522613065302</v>
      </c>
      <c r="K102" t="e">
        <v>#N/A</v>
      </c>
      <c r="L102">
        <v>1.1286359904474799E-3</v>
      </c>
      <c r="M102">
        <v>1.1286359904474901E-3</v>
      </c>
      <c r="O102">
        <v>454.04522613065302</v>
      </c>
      <c r="P102">
        <v>0.19497591143375401</v>
      </c>
      <c r="Q102" t="e">
        <v>#N/A</v>
      </c>
      <c r="R102" t="e">
        <v>#N/A</v>
      </c>
    </row>
    <row r="103" spans="4:18" x14ac:dyDescent="0.25">
      <c r="D103" s="2">
        <v>180.99572864321601</v>
      </c>
      <c r="E103" s="2">
        <v>454.14572864321599</v>
      </c>
      <c r="F103">
        <v>0.195036378016606</v>
      </c>
      <c r="G103">
        <v>1.1287753983124801E-3</v>
      </c>
      <c r="H103">
        <v>1.1287753983125E-3</v>
      </c>
      <c r="J103">
        <v>454.14572864321599</v>
      </c>
      <c r="K103" t="e">
        <v>#N/A</v>
      </c>
      <c r="L103">
        <v>1.1287753983124801E-3</v>
      </c>
      <c r="M103">
        <v>1.1287753983125E-3</v>
      </c>
      <c r="O103">
        <v>454.14572864321599</v>
      </c>
      <c r="P103">
        <v>0.195036378016606</v>
      </c>
      <c r="Q103" t="e">
        <v>#N/A</v>
      </c>
      <c r="R103" t="e">
        <v>#N/A</v>
      </c>
    </row>
    <row r="104" spans="4:18" x14ac:dyDescent="0.25">
      <c r="D104" s="2">
        <v>181.09623115577801</v>
      </c>
      <c r="E104" s="2">
        <v>454.24623115577799</v>
      </c>
      <c r="F104">
        <v>0.19509681021375999</v>
      </c>
      <c r="G104">
        <v>1.1289149077127699E-3</v>
      </c>
      <c r="H104">
        <v>1.1289149077128001E-3</v>
      </c>
      <c r="J104">
        <v>454.24623115577799</v>
      </c>
      <c r="K104" t="e">
        <v>#N/A</v>
      </c>
      <c r="L104">
        <v>1.1289149077127699E-3</v>
      </c>
      <c r="M104">
        <v>1.1289149077128001E-3</v>
      </c>
      <c r="O104">
        <v>454.24623115577799</v>
      </c>
      <c r="P104">
        <v>0.19509681021375999</v>
      </c>
      <c r="Q104" t="e">
        <v>#N/A</v>
      </c>
      <c r="R104" t="e">
        <v>#N/A</v>
      </c>
    </row>
    <row r="105" spans="4:18" x14ac:dyDescent="0.25">
      <c r="D105" s="2">
        <v>181.19673366834104</v>
      </c>
      <c r="E105" s="2">
        <v>454.34673366834102</v>
      </c>
      <c r="F105">
        <v>0.19515720825899499</v>
      </c>
      <c r="G105">
        <v>1.1290545187575599E-3</v>
      </c>
      <c r="H105">
        <v>1.1290545187576E-3</v>
      </c>
      <c r="J105">
        <v>454.34673366834102</v>
      </c>
      <c r="K105" t="e">
        <v>#N/A</v>
      </c>
      <c r="L105">
        <v>1.1290545187575599E-3</v>
      </c>
      <c r="M105">
        <v>1.1290545187576E-3</v>
      </c>
      <c r="O105">
        <v>454.34673366834102</v>
      </c>
      <c r="P105">
        <v>0.19515720825899499</v>
      </c>
      <c r="Q105" t="e">
        <v>#N/A</v>
      </c>
      <c r="R105" t="e">
        <v>#N/A</v>
      </c>
    </row>
    <row r="106" spans="4:18" x14ac:dyDescent="0.25">
      <c r="D106" s="2">
        <v>181.29723618090401</v>
      </c>
      <c r="E106" s="2">
        <v>454.44723618090399</v>
      </c>
      <c r="F106">
        <v>0.19521757238333901</v>
      </c>
      <c r="G106">
        <v>1.12919423154808E-3</v>
      </c>
      <c r="H106">
        <v>1.1291942315481401E-3</v>
      </c>
      <c r="J106">
        <v>454.44723618090399</v>
      </c>
      <c r="K106" t="e">
        <v>#N/A</v>
      </c>
      <c r="L106">
        <v>1.12919423154808E-3</v>
      </c>
      <c r="M106">
        <v>1.1291942315481401E-3</v>
      </c>
      <c r="O106">
        <v>454.44723618090399</v>
      </c>
      <c r="P106">
        <v>0.19521757238333901</v>
      </c>
      <c r="Q106" t="e">
        <v>#N/A</v>
      </c>
      <c r="R106" t="e">
        <v>#N/A</v>
      </c>
    </row>
    <row r="107" spans="4:18" x14ac:dyDescent="0.25">
      <c r="D107" s="2">
        <v>181.39773869346703</v>
      </c>
      <c r="E107" s="2">
        <v>454.54773869346701</v>
      </c>
      <c r="F107">
        <v>0.19527790281509799</v>
      </c>
      <c r="G107">
        <v>1.12933404619626E-3</v>
      </c>
      <c r="H107">
        <v>1.12933404619635E-3</v>
      </c>
      <c r="J107">
        <v>454.54773869346701</v>
      </c>
      <c r="K107" t="e">
        <v>#N/A</v>
      </c>
      <c r="L107">
        <v>1.12933404619626E-3</v>
      </c>
      <c r="M107">
        <v>1.12933404619635E-3</v>
      </c>
      <c r="O107">
        <v>454.54773869346701</v>
      </c>
      <c r="P107">
        <v>0.19527790281509799</v>
      </c>
      <c r="Q107" t="e">
        <v>#N/A</v>
      </c>
      <c r="R107" t="e">
        <v>#N/A</v>
      </c>
    </row>
    <row r="108" spans="4:18" x14ac:dyDescent="0.25">
      <c r="D108" s="2">
        <v>181.49824120603</v>
      </c>
      <c r="E108" s="2">
        <v>454.64824120602998</v>
      </c>
      <c r="F108">
        <v>0.19533819977990399</v>
      </c>
      <c r="G108">
        <v>1.12947396280826E-3</v>
      </c>
      <c r="H108">
        <v>1.1294739628085E-3</v>
      </c>
      <c r="J108">
        <v>454.64824120602998</v>
      </c>
      <c r="K108" t="e">
        <v>#N/A</v>
      </c>
      <c r="L108">
        <v>1.12947396280826E-3</v>
      </c>
      <c r="M108">
        <v>1.1294739628085E-3</v>
      </c>
      <c r="O108">
        <v>454.64824120602998</v>
      </c>
      <c r="P108">
        <v>0.19533819977990399</v>
      </c>
      <c r="Q108" t="e">
        <v>#N/A</v>
      </c>
      <c r="R108" t="e">
        <v>#N/A</v>
      </c>
    </row>
    <row r="109" spans="4:18" x14ac:dyDescent="0.25">
      <c r="D109" s="2">
        <v>181.598743718592</v>
      </c>
      <c r="E109" s="2">
        <v>454.74874371859198</v>
      </c>
      <c r="F109">
        <v>0.195398463500744</v>
      </c>
      <c r="G109">
        <v>1.1296139814889999E-3</v>
      </c>
      <c r="H109">
        <v>0.19948477421974301</v>
      </c>
      <c r="J109">
        <v>454.74874371859198</v>
      </c>
      <c r="K109" t="e">
        <v>#N/A</v>
      </c>
      <c r="L109">
        <v>1.1296139814889999E-3</v>
      </c>
      <c r="M109" t="e">
        <v>#N/A</v>
      </c>
      <c r="O109">
        <v>454.74874371859198</v>
      </c>
      <c r="P109">
        <v>0.195398463500744</v>
      </c>
      <c r="Q109" t="e">
        <v>#N/A</v>
      </c>
      <c r="R109">
        <v>0.19948477421974301</v>
      </c>
    </row>
    <row r="110" spans="4:18" x14ac:dyDescent="0.25">
      <c r="D110" s="2">
        <v>181.69924623115503</v>
      </c>
      <c r="E110" s="2">
        <v>454.84924623115501</v>
      </c>
      <c r="F110">
        <v>0.19545869419800499</v>
      </c>
      <c r="G110">
        <v>1.12975410234581E-3</v>
      </c>
      <c r="H110">
        <v>0.199535936072639</v>
      </c>
      <c r="J110">
        <v>454.84924623115501</v>
      </c>
      <c r="K110" t="e">
        <v>#N/A</v>
      </c>
      <c r="L110">
        <v>1.12975410234581E-3</v>
      </c>
      <c r="M110" t="e">
        <v>#N/A</v>
      </c>
      <c r="O110">
        <v>454.84924623115501</v>
      </c>
      <c r="P110">
        <v>0.19545869419800499</v>
      </c>
      <c r="Q110" t="e">
        <v>#N/A</v>
      </c>
      <c r="R110">
        <v>0.199535936072639</v>
      </c>
    </row>
    <row r="111" spans="4:18" x14ac:dyDescent="0.25">
      <c r="D111" s="2">
        <v>181.799748743718</v>
      </c>
      <c r="E111" s="2">
        <v>454.94974874371798</v>
      </c>
      <c r="F111">
        <v>0.19551889208950499</v>
      </c>
      <c r="G111">
        <v>1.1298943254888199E-3</v>
      </c>
      <c r="H111">
        <v>0.19958709498531399</v>
      </c>
      <c r="J111">
        <v>454.94974874371798</v>
      </c>
      <c r="K111" t="e">
        <v>#N/A</v>
      </c>
      <c r="L111">
        <v>1.1298943254888199E-3</v>
      </c>
      <c r="M111" t="e">
        <v>#N/A</v>
      </c>
      <c r="O111">
        <v>454.94974874371798</v>
      </c>
      <c r="P111">
        <v>0.19551889208950499</v>
      </c>
      <c r="Q111" t="e">
        <v>#N/A</v>
      </c>
      <c r="R111">
        <v>0.19958709498531399</v>
      </c>
    </row>
    <row r="112" spans="4:18" x14ac:dyDescent="0.25">
      <c r="D112" s="2">
        <v>181.90025125628102</v>
      </c>
      <c r="E112" s="2">
        <v>455.050251256281</v>
      </c>
      <c r="F112">
        <v>0.195579057390531</v>
      </c>
      <c r="G112">
        <v>1.1300346510233199E-3</v>
      </c>
      <c r="H112">
        <v>0.19963825096048299</v>
      </c>
      <c r="J112">
        <v>455.050251256281</v>
      </c>
      <c r="K112" t="e">
        <v>#N/A</v>
      </c>
      <c r="L112">
        <v>1.1300346510233199E-3</v>
      </c>
      <c r="M112" t="e">
        <v>#N/A</v>
      </c>
      <c r="O112">
        <v>455.050251256281</v>
      </c>
      <c r="P112">
        <v>0.195579057390531</v>
      </c>
      <c r="Q112" t="e">
        <v>#N/A</v>
      </c>
      <c r="R112">
        <v>0.19963825096048299</v>
      </c>
    </row>
    <row r="113" spans="4:18" x14ac:dyDescent="0.25">
      <c r="D113" s="2">
        <v>182.00075376884405</v>
      </c>
      <c r="E113" s="2">
        <v>455.15075376884403</v>
      </c>
      <c r="F113">
        <v>0.195639190313876</v>
      </c>
      <c r="G113">
        <v>1.1301750790598899E-3</v>
      </c>
      <c r="H113">
        <v>0.199689404000855</v>
      </c>
      <c r="J113">
        <v>455.15075376884403</v>
      </c>
      <c r="K113" t="e">
        <v>#N/A</v>
      </c>
      <c r="L113">
        <v>1.1301750790598899E-3</v>
      </c>
      <c r="M113" t="e">
        <v>#N/A</v>
      </c>
      <c r="O113">
        <v>455.15075376884403</v>
      </c>
      <c r="P113">
        <v>0.195639190313876</v>
      </c>
      <c r="Q113" t="e">
        <v>#N/A</v>
      </c>
      <c r="R113">
        <v>0.199689404000855</v>
      </c>
    </row>
    <row r="114" spans="4:18" x14ac:dyDescent="0.25">
      <c r="D114" s="2">
        <v>182.10125628140702</v>
      </c>
      <c r="E114" s="2">
        <v>455.251256281407</v>
      </c>
      <c r="F114">
        <v>0.195699291069871</v>
      </c>
      <c r="G114">
        <v>1.13031560970332E-3</v>
      </c>
      <c r="H114">
        <v>0.19974055410913799</v>
      </c>
      <c r="J114">
        <v>455.251256281407</v>
      </c>
      <c r="K114" t="e">
        <v>#N/A</v>
      </c>
      <c r="L114">
        <v>1.13031560970332E-3</v>
      </c>
      <c r="M114" t="e">
        <v>#N/A</v>
      </c>
      <c r="O114">
        <v>455.251256281407</v>
      </c>
      <c r="P114">
        <v>0.195699291069871</v>
      </c>
      <c r="Q114" t="e">
        <v>#N/A</v>
      </c>
      <c r="R114">
        <v>0.19974055410913799</v>
      </c>
    </row>
    <row r="115" spans="4:18" x14ac:dyDescent="0.25">
      <c r="D115" s="2">
        <v>182.20175879396902</v>
      </c>
      <c r="E115" s="2">
        <v>455.351758793969</v>
      </c>
      <c r="F115">
        <v>0.19575935986642101</v>
      </c>
      <c r="G115">
        <v>1.13045624306676E-3</v>
      </c>
      <c r="H115">
        <v>0.199791701288035</v>
      </c>
      <c r="J115">
        <v>455.351758793969</v>
      </c>
      <c r="K115" t="e">
        <v>#N/A</v>
      </c>
      <c r="L115">
        <v>1.13045624306676E-3</v>
      </c>
      <c r="M115" t="e">
        <v>#N/A</v>
      </c>
      <c r="O115">
        <v>455.351758793969</v>
      </c>
      <c r="P115">
        <v>0.19575935986642101</v>
      </c>
      <c r="Q115" t="e">
        <v>#N/A</v>
      </c>
      <c r="R115">
        <v>0.199791701288035</v>
      </c>
    </row>
    <row r="116" spans="4:18" x14ac:dyDescent="0.25">
      <c r="D116" s="2">
        <v>182.30226130653205</v>
      </c>
      <c r="E116" s="2">
        <v>455.45226130653202</v>
      </c>
      <c r="F116">
        <v>0.19581939690903799</v>
      </c>
      <c r="G116">
        <v>1.13059697925321E-3</v>
      </c>
      <c r="H116">
        <v>0.19984284554024501</v>
      </c>
      <c r="J116">
        <v>455.45226130653202</v>
      </c>
      <c r="K116" t="e">
        <v>#N/A</v>
      </c>
      <c r="L116">
        <v>1.13059697925321E-3</v>
      </c>
      <c r="M116" t="e">
        <v>#N/A</v>
      </c>
      <c r="O116">
        <v>455.45226130653202</v>
      </c>
      <c r="P116">
        <v>0.19581939690903799</v>
      </c>
      <c r="Q116" t="e">
        <v>#N/A</v>
      </c>
      <c r="R116">
        <v>0.19984284554024501</v>
      </c>
    </row>
    <row r="117" spans="4:18" x14ac:dyDescent="0.25">
      <c r="D117" s="2">
        <v>182.40276381909501</v>
      </c>
      <c r="E117" s="2">
        <v>455.55276381909499</v>
      </c>
      <c r="F117">
        <v>0.19587940240087801</v>
      </c>
      <c r="G117">
        <v>1.1307378183785799E-3</v>
      </c>
      <c r="H117">
        <v>0.19989398686846399</v>
      </c>
      <c r="J117">
        <v>455.55276381909499</v>
      </c>
      <c r="K117" t="e">
        <v>#N/A</v>
      </c>
      <c r="L117">
        <v>1.1307378183785799E-3</v>
      </c>
      <c r="M117" t="e">
        <v>#N/A</v>
      </c>
      <c r="O117">
        <v>455.55276381909499</v>
      </c>
      <c r="P117">
        <v>0.19587940240087801</v>
      </c>
      <c r="Q117" t="e">
        <v>#N/A</v>
      </c>
      <c r="R117">
        <v>0.19989398686846399</v>
      </c>
    </row>
    <row r="118" spans="4:18" x14ac:dyDescent="0.25">
      <c r="D118" s="2">
        <v>182.50326633165804</v>
      </c>
      <c r="E118" s="2">
        <v>455.65326633165802</v>
      </c>
      <c r="F118">
        <v>0.19593937654276899</v>
      </c>
      <c r="G118">
        <v>1.1308787605446599E-3</v>
      </c>
      <c r="H118">
        <v>0.19994512527538499</v>
      </c>
      <c r="J118">
        <v>455.65326633165802</v>
      </c>
      <c r="K118" t="e">
        <v>#N/A</v>
      </c>
      <c r="L118">
        <v>1.1308787605446599E-3</v>
      </c>
      <c r="M118" t="e">
        <v>#N/A</v>
      </c>
      <c r="O118">
        <v>455.65326633165802</v>
      </c>
      <c r="P118">
        <v>0.19593937654276899</v>
      </c>
      <c r="Q118" t="e">
        <v>#N/A</v>
      </c>
      <c r="R118">
        <v>0.19994512527538499</v>
      </c>
    </row>
    <row r="119" spans="4:18" x14ac:dyDescent="0.25">
      <c r="D119" s="2">
        <v>182.60376884422101</v>
      </c>
      <c r="E119" s="2">
        <v>455.75376884422099</v>
      </c>
      <c r="F119">
        <v>0.19599931953324401</v>
      </c>
      <c r="G119">
        <v>1.13101980586662E-3</v>
      </c>
      <c r="H119">
        <v>0.199996260763696</v>
      </c>
      <c r="J119">
        <v>455.75376884422099</v>
      </c>
      <c r="K119" t="e">
        <v>#N/A</v>
      </c>
      <c r="L119">
        <v>1.13101980586662E-3</v>
      </c>
      <c r="M119" t="e">
        <v>#N/A</v>
      </c>
      <c r="O119">
        <v>455.75376884422099</v>
      </c>
      <c r="P119">
        <v>0.19599931953324401</v>
      </c>
      <c r="Q119" t="e">
        <v>#N/A</v>
      </c>
      <c r="R119">
        <v>0.199996260763696</v>
      </c>
    </row>
    <row r="120" spans="4:18" x14ac:dyDescent="0.25">
      <c r="D120" s="2">
        <v>182.70427135678301</v>
      </c>
      <c r="E120" s="2">
        <v>455.85427135678299</v>
      </c>
      <c r="F120">
        <v>0.19605923156857599</v>
      </c>
      <c r="G120">
        <v>1.13116095445221E-3</v>
      </c>
      <c r="H120">
        <v>0.20004739333608401</v>
      </c>
      <c r="J120">
        <v>455.85427135678299</v>
      </c>
      <c r="K120" t="e">
        <v>#N/A</v>
      </c>
      <c r="L120">
        <v>1.13116095445221E-3</v>
      </c>
      <c r="M120" t="e">
        <v>#N/A</v>
      </c>
      <c r="O120">
        <v>455.85427135678299</v>
      </c>
      <c r="P120">
        <v>0.19605923156857599</v>
      </c>
      <c r="Q120" t="e">
        <v>#N/A</v>
      </c>
      <c r="R120">
        <v>0.20004739333608401</v>
      </c>
    </row>
    <row r="121" spans="4:18" x14ac:dyDescent="0.25">
      <c r="D121" s="2">
        <v>182.80477386934604</v>
      </c>
      <c r="E121" s="2">
        <v>455.95477386934601</v>
      </c>
      <c r="F121">
        <v>0.196119112842808</v>
      </c>
      <c r="G121">
        <v>1.1313022064106601E-3</v>
      </c>
      <c r="H121">
        <v>0.20009852299523101</v>
      </c>
      <c r="J121">
        <v>455.95477386934601</v>
      </c>
      <c r="K121" t="e">
        <v>#N/A</v>
      </c>
      <c r="L121">
        <v>1.1313022064106601E-3</v>
      </c>
      <c r="M121" t="e">
        <v>#N/A</v>
      </c>
      <c r="O121">
        <v>455.95477386934601</v>
      </c>
      <c r="P121">
        <v>0.196119112842808</v>
      </c>
      <c r="Q121" t="e">
        <v>#N/A</v>
      </c>
      <c r="R121">
        <v>0.20009852299523101</v>
      </c>
    </row>
    <row r="122" spans="4:18" x14ac:dyDescent="0.25">
      <c r="D122" s="2">
        <v>182.905276381909</v>
      </c>
      <c r="E122" s="2">
        <v>456.05527638190898</v>
      </c>
      <c r="F122">
        <v>0.196178963547783</v>
      </c>
      <c r="G122">
        <v>1.1314435618524001E-3</v>
      </c>
      <c r="H122">
        <v>0.20014964974381499</v>
      </c>
      <c r="J122">
        <v>456.05527638190898</v>
      </c>
      <c r="K122" t="e">
        <v>#N/A</v>
      </c>
      <c r="L122">
        <v>1.1314435618524001E-3</v>
      </c>
      <c r="M122" t="e">
        <v>#N/A</v>
      </c>
      <c r="O122">
        <v>456.05527638190898</v>
      </c>
      <c r="P122">
        <v>0.196178963547783</v>
      </c>
      <c r="Q122" t="e">
        <v>#N/A</v>
      </c>
      <c r="R122">
        <v>0.20014964974381499</v>
      </c>
    </row>
    <row r="123" spans="4:18" x14ac:dyDescent="0.25">
      <c r="D123" s="2">
        <v>183.00577889447203</v>
      </c>
      <c r="E123" s="2">
        <v>456.15577889447201</v>
      </c>
      <c r="F123">
        <v>0.19623878387317301</v>
      </c>
      <c r="G123">
        <v>1.1315850208888699E-3</v>
      </c>
      <c r="H123">
        <v>0.20020077358451199</v>
      </c>
      <c r="J123">
        <v>456.15577889447201</v>
      </c>
      <c r="K123" t="e">
        <v>#N/A</v>
      </c>
      <c r="L123">
        <v>1.1315850208888699E-3</v>
      </c>
      <c r="M123" t="e">
        <v>#N/A</v>
      </c>
      <c r="O123">
        <v>456.15577889447201</v>
      </c>
      <c r="P123">
        <v>0.19623878387317301</v>
      </c>
      <c r="Q123" t="e">
        <v>#N/A</v>
      </c>
      <c r="R123">
        <v>0.20020077358451199</v>
      </c>
    </row>
    <row r="124" spans="4:18" x14ac:dyDescent="0.25">
      <c r="D124" s="2">
        <v>183.106281407035</v>
      </c>
      <c r="E124" s="2">
        <v>456.25628140703498</v>
      </c>
      <c r="F124">
        <v>0.19629857400651499</v>
      </c>
      <c r="G124">
        <v>1.1317265836296199E-3</v>
      </c>
      <c r="H124">
        <v>0.20025189451999301</v>
      </c>
      <c r="J124">
        <v>456.25628140703498</v>
      </c>
      <c r="K124" t="e">
        <v>#N/A</v>
      </c>
      <c r="L124">
        <v>1.1317265836296199E-3</v>
      </c>
      <c r="M124" t="e">
        <v>#N/A</v>
      </c>
      <c r="O124">
        <v>456.25628140703498</v>
      </c>
      <c r="P124">
        <v>0.19629857400651499</v>
      </c>
      <c r="Q124" t="e">
        <v>#N/A</v>
      </c>
      <c r="R124">
        <v>0.20025189451999301</v>
      </c>
    </row>
    <row r="125" spans="4:18" x14ac:dyDescent="0.25">
      <c r="D125" s="2">
        <v>183.20678391959802</v>
      </c>
      <c r="E125" s="2">
        <v>456.356783919598</v>
      </c>
      <c r="F125">
        <v>0.196358334133234</v>
      </c>
      <c r="G125">
        <v>1.1318682501850099E-3</v>
      </c>
      <c r="H125">
        <v>0.20030301255292601</v>
      </c>
      <c r="J125">
        <v>456.356783919598</v>
      </c>
      <c r="K125" t="e">
        <v>#N/A</v>
      </c>
      <c r="L125">
        <v>1.1318682501850099E-3</v>
      </c>
      <c r="M125" t="e">
        <v>#N/A</v>
      </c>
      <c r="O125">
        <v>456.356783919598</v>
      </c>
      <c r="P125">
        <v>0.196358334133234</v>
      </c>
      <c r="Q125" t="e">
        <v>#N/A</v>
      </c>
      <c r="R125">
        <v>0.20030301255292601</v>
      </c>
    </row>
    <row r="126" spans="4:18" x14ac:dyDescent="0.25">
      <c r="D126" s="2">
        <v>183.30728643216003</v>
      </c>
      <c r="E126" s="2">
        <v>456.45728643216</v>
      </c>
      <c r="F126">
        <v>0.19641806443667401</v>
      </c>
      <c r="G126">
        <v>1.13201002066687E-3</v>
      </c>
      <c r="H126">
        <v>0.20035412768597599</v>
      </c>
      <c r="J126">
        <v>456.45728643216</v>
      </c>
      <c r="K126" t="e">
        <v>#N/A</v>
      </c>
      <c r="L126">
        <v>1.13201002066687E-3</v>
      </c>
      <c r="M126" t="e">
        <v>#N/A</v>
      </c>
      <c r="O126">
        <v>456.45728643216</v>
      </c>
      <c r="P126">
        <v>0.19641806443667401</v>
      </c>
      <c r="Q126" t="e">
        <v>#N/A</v>
      </c>
      <c r="R126">
        <v>0.20035412768597599</v>
      </c>
    </row>
    <row r="127" spans="4:18" x14ac:dyDescent="0.25">
      <c r="D127" s="2">
        <v>183.40778894472299</v>
      </c>
      <c r="E127" s="2">
        <v>456.55778894472297</v>
      </c>
      <c r="F127">
        <v>0.196477765098129</v>
      </c>
      <c r="G127">
        <v>1.13215189518498E-3</v>
      </c>
      <c r="H127">
        <v>0.20040523992180601</v>
      </c>
      <c r="J127">
        <v>456.55778894472297</v>
      </c>
      <c r="K127" t="e">
        <v>#N/A</v>
      </c>
      <c r="L127">
        <v>1.13215189518498E-3</v>
      </c>
      <c r="M127" t="e">
        <v>#N/A</v>
      </c>
      <c r="O127">
        <v>456.55778894472297</v>
      </c>
      <c r="P127">
        <v>0.196477765098129</v>
      </c>
      <c r="Q127" t="e">
        <v>#N/A</v>
      </c>
      <c r="R127">
        <v>0.20040523992180601</v>
      </c>
    </row>
    <row r="128" spans="4:18" x14ac:dyDescent="0.25">
      <c r="D128" s="2">
        <v>183.50829145728602</v>
      </c>
      <c r="E128" s="2">
        <v>456.658291457286</v>
      </c>
      <c r="F128">
        <v>0.19653743629686901</v>
      </c>
      <c r="G128">
        <v>1.13229387385516E-3</v>
      </c>
      <c r="H128">
        <v>0.20045634926307199</v>
      </c>
      <c r="J128">
        <v>456.658291457286</v>
      </c>
      <c r="K128" t="e">
        <v>#N/A</v>
      </c>
      <c r="L128">
        <v>1.13229387385516E-3</v>
      </c>
      <c r="M128" t="e">
        <v>#N/A</v>
      </c>
      <c r="O128">
        <v>456.658291457286</v>
      </c>
      <c r="P128">
        <v>0.19653743629686901</v>
      </c>
      <c r="Q128" t="e">
        <v>#N/A</v>
      </c>
      <c r="R128">
        <v>0.20045634926307199</v>
      </c>
    </row>
    <row r="129" spans="4:18" x14ac:dyDescent="0.25">
      <c r="D129" s="2">
        <v>183.60879396984905</v>
      </c>
      <c r="E129" s="2">
        <v>456.75879396984902</v>
      </c>
      <c r="F129">
        <v>0.196597078210168</v>
      </c>
      <c r="G129">
        <v>1.1324359567830599E-3</v>
      </c>
      <c r="H129">
        <v>0.20050745571242901</v>
      </c>
      <c r="J129">
        <v>456.75879396984902</v>
      </c>
      <c r="K129" t="e">
        <v>#N/A</v>
      </c>
      <c r="L129">
        <v>1.1324359567830599E-3</v>
      </c>
      <c r="M129" t="e">
        <v>#N/A</v>
      </c>
      <c r="O129">
        <v>456.75879396984902</v>
      </c>
      <c r="P129">
        <v>0.196597078210168</v>
      </c>
      <c r="Q129" t="e">
        <v>#N/A</v>
      </c>
      <c r="R129">
        <v>0.20050745571242901</v>
      </c>
    </row>
    <row r="130" spans="4:18" x14ac:dyDescent="0.25">
      <c r="D130" s="2">
        <v>183.70929648241201</v>
      </c>
      <c r="E130" s="2">
        <v>456.85929648241199</v>
      </c>
      <c r="F130">
        <v>0.196656691013333</v>
      </c>
      <c r="G130">
        <v>1.13257814408748E-3</v>
      </c>
      <c r="H130">
        <v>0.200558559272529</v>
      </c>
      <c r="J130">
        <v>456.85929648241199</v>
      </c>
      <c r="K130" t="e">
        <v>#N/A</v>
      </c>
      <c r="L130">
        <v>1.13257814408748E-3</v>
      </c>
      <c r="M130" t="e">
        <v>#N/A</v>
      </c>
      <c r="O130">
        <v>456.85929648241199</v>
      </c>
      <c r="P130">
        <v>0.196656691013333</v>
      </c>
      <c r="Q130" t="e">
        <v>#N/A</v>
      </c>
      <c r="R130">
        <v>0.200558559272529</v>
      </c>
    </row>
    <row r="131" spans="4:18" x14ac:dyDescent="0.25">
      <c r="D131" s="2">
        <v>183.80979899497402</v>
      </c>
      <c r="E131" s="2">
        <v>456.95979899497399</v>
      </c>
      <c r="F131">
        <v>0.19671627487972801</v>
      </c>
      <c r="G131">
        <v>0.210897356575489</v>
      </c>
      <c r="H131">
        <v>0.20060965994601901</v>
      </c>
      <c r="J131">
        <v>456.95979899497399</v>
      </c>
      <c r="K131" t="e">
        <v>#N/A</v>
      </c>
      <c r="L131" t="e">
        <v>#N/A</v>
      </c>
      <c r="M131" t="e">
        <v>#N/A</v>
      </c>
      <c r="O131">
        <v>456.95979899497399</v>
      </c>
      <c r="P131">
        <v>0.19671627487972801</v>
      </c>
      <c r="Q131">
        <v>0.210897356575489</v>
      </c>
      <c r="R131">
        <v>0.20060965994601901</v>
      </c>
    </row>
    <row r="132" spans="4:18" x14ac:dyDescent="0.25">
      <c r="D132" s="2">
        <v>183.91030150753704</v>
      </c>
      <c r="E132" s="2">
        <v>457.06030150753702</v>
      </c>
      <c r="F132">
        <v>0.19677582998080301</v>
      </c>
      <c r="G132">
        <v>0.210943740774442</v>
      </c>
      <c r="H132">
        <v>0.20066075773554201</v>
      </c>
      <c r="J132">
        <v>457.06030150753702</v>
      </c>
      <c r="K132" t="e">
        <v>#N/A</v>
      </c>
      <c r="L132" t="e">
        <v>#N/A</v>
      </c>
      <c r="M132" t="e">
        <v>#N/A</v>
      </c>
      <c r="O132">
        <v>457.06030150753702</v>
      </c>
      <c r="P132">
        <v>0.19677582998080301</v>
      </c>
      <c r="Q132">
        <v>0.210943740774442</v>
      </c>
      <c r="R132">
        <v>0.20066075773554201</v>
      </c>
    </row>
    <row r="133" spans="4:18" x14ac:dyDescent="0.25">
      <c r="D133" s="2">
        <v>184.01080402010001</v>
      </c>
      <c r="E133" s="2">
        <v>457.16080402009999</v>
      </c>
      <c r="F133">
        <v>0.19683535648612099</v>
      </c>
      <c r="G133">
        <v>0.21099012497339201</v>
      </c>
      <c r="H133">
        <v>0.200711852643741</v>
      </c>
      <c r="J133">
        <v>457.16080402009999</v>
      </c>
      <c r="K133" t="e">
        <v>#N/A</v>
      </c>
      <c r="L133" t="e">
        <v>#N/A</v>
      </c>
      <c r="M133" t="e">
        <v>#N/A</v>
      </c>
      <c r="O133">
        <v>457.16080402009999</v>
      </c>
      <c r="P133">
        <v>0.19683535648612099</v>
      </c>
      <c r="Q133">
        <v>0.21099012497339201</v>
      </c>
      <c r="R133">
        <v>0.200711852643741</v>
      </c>
    </row>
    <row r="134" spans="4:18" x14ac:dyDescent="0.25">
      <c r="D134" s="2">
        <v>184.11130653266304</v>
      </c>
      <c r="E134" s="2">
        <v>457.26130653266301</v>
      </c>
      <c r="F134">
        <v>0.19689485456337999</v>
      </c>
      <c r="G134">
        <v>0.21103650917234201</v>
      </c>
      <c r="H134">
        <v>0.20076294467325301</v>
      </c>
      <c r="J134">
        <v>457.26130653266301</v>
      </c>
      <c r="K134" t="e">
        <v>#N/A</v>
      </c>
      <c r="L134" t="e">
        <v>#N/A</v>
      </c>
      <c r="M134" t="e">
        <v>#N/A</v>
      </c>
      <c r="O134">
        <v>457.26130653266301</v>
      </c>
      <c r="P134">
        <v>0.19689485456337999</v>
      </c>
      <c r="Q134">
        <v>0.21103650917234201</v>
      </c>
      <c r="R134">
        <v>0.20076294467325301</v>
      </c>
    </row>
    <row r="135" spans="4:18" x14ac:dyDescent="0.25">
      <c r="D135" s="2">
        <v>184.211809045226</v>
      </c>
      <c r="E135" s="2">
        <v>457.36180904522598</v>
      </c>
      <c r="F135">
        <v>0.19695432437844099</v>
      </c>
      <c r="G135">
        <v>0.21108289337129099</v>
      </c>
      <c r="H135">
        <v>0.20081403382671101</v>
      </c>
      <c r="J135">
        <v>457.36180904522598</v>
      </c>
      <c r="K135" t="e">
        <v>#N/A</v>
      </c>
      <c r="L135" t="e">
        <v>#N/A</v>
      </c>
      <c r="M135" t="e">
        <v>#N/A</v>
      </c>
      <c r="O135">
        <v>457.36180904522598</v>
      </c>
      <c r="P135">
        <v>0.19695432437844099</v>
      </c>
      <c r="Q135">
        <v>0.21108289337129099</v>
      </c>
      <c r="R135">
        <v>0.20081403382671101</v>
      </c>
    </row>
    <row r="136" spans="4:18" x14ac:dyDescent="0.25">
      <c r="D136" s="2">
        <v>184.31231155778801</v>
      </c>
      <c r="E136" s="2">
        <v>457.46231155778798</v>
      </c>
      <c r="F136">
        <v>0.19701376609535501</v>
      </c>
      <c r="G136">
        <v>0.211129277570241</v>
      </c>
      <c r="H136">
        <v>0.20086512010674701</v>
      </c>
      <c r="J136">
        <v>457.46231155778798</v>
      </c>
      <c r="K136" t="e">
        <v>#N/A</v>
      </c>
      <c r="L136" t="e">
        <v>#N/A</v>
      </c>
      <c r="M136" t="e">
        <v>#N/A</v>
      </c>
      <c r="O136">
        <v>457.46231155778798</v>
      </c>
      <c r="P136">
        <v>0.19701376609535501</v>
      </c>
      <c r="Q136">
        <v>0.211129277570241</v>
      </c>
      <c r="R136">
        <v>0.20086512010674701</v>
      </c>
    </row>
    <row r="137" spans="4:18" x14ac:dyDescent="0.25">
      <c r="D137" s="2">
        <v>184.41281407035103</v>
      </c>
      <c r="E137" s="2">
        <v>457.56281407035101</v>
      </c>
      <c r="F137">
        <v>0.19707317987638401</v>
      </c>
      <c r="G137">
        <v>0.211175661769191</v>
      </c>
      <c r="H137">
        <v>0.20091620351598699</v>
      </c>
      <c r="J137">
        <v>457.56281407035101</v>
      </c>
      <c r="K137" t="e">
        <v>#N/A</v>
      </c>
      <c r="L137" t="e">
        <v>#N/A</v>
      </c>
      <c r="M137" t="e">
        <v>#N/A</v>
      </c>
      <c r="O137">
        <v>457.56281407035101</v>
      </c>
      <c r="P137">
        <v>0.19707317987638401</v>
      </c>
      <c r="Q137">
        <v>0.211175661769191</v>
      </c>
      <c r="R137">
        <v>0.20091620351598699</v>
      </c>
    </row>
    <row r="138" spans="4:18" x14ac:dyDescent="0.25">
      <c r="D138" s="2">
        <v>184.513316582914</v>
      </c>
      <c r="E138" s="2">
        <v>457.66331658291398</v>
      </c>
      <c r="F138">
        <v>0.19713256588202599</v>
      </c>
      <c r="G138">
        <v>0.21122204596814101</v>
      </c>
      <c r="H138">
        <v>0.20096728405705599</v>
      </c>
      <c r="J138">
        <v>457.66331658291398</v>
      </c>
      <c r="K138" t="e">
        <v>#N/A</v>
      </c>
      <c r="L138" t="e">
        <v>#N/A</v>
      </c>
      <c r="M138" t="e">
        <v>#N/A</v>
      </c>
      <c r="O138">
        <v>457.66331658291398</v>
      </c>
      <c r="P138">
        <v>0.19713256588202599</v>
      </c>
      <c r="Q138">
        <v>0.21122204596814101</v>
      </c>
      <c r="R138">
        <v>0.20096728405705599</v>
      </c>
    </row>
    <row r="139" spans="4:18" x14ac:dyDescent="0.25">
      <c r="D139" s="2">
        <v>184.61381909547703</v>
      </c>
      <c r="E139" s="2">
        <v>457.763819095477</v>
      </c>
      <c r="F139">
        <v>0.19719192427104101</v>
      </c>
      <c r="G139">
        <v>0.21126843016709099</v>
      </c>
      <c r="H139">
        <v>0.20101836173257401</v>
      </c>
      <c r="J139">
        <v>457.763819095477</v>
      </c>
      <c r="K139" t="e">
        <v>#N/A</v>
      </c>
      <c r="L139" t="e">
        <v>#N/A</v>
      </c>
      <c r="M139" t="e">
        <v>#N/A</v>
      </c>
      <c r="O139">
        <v>457.763819095477</v>
      </c>
      <c r="P139">
        <v>0.19719192427104101</v>
      </c>
      <c r="Q139">
        <v>0.21126843016709099</v>
      </c>
      <c r="R139">
        <v>0.20101836173257401</v>
      </c>
    </row>
    <row r="140" spans="4:18" x14ac:dyDescent="0.25">
      <c r="D140" s="2">
        <v>184.71432160804</v>
      </c>
      <c r="E140" s="2">
        <v>457.86432160803997</v>
      </c>
      <c r="F140">
        <v>0.19725125520047199</v>
      </c>
      <c r="G140">
        <v>0.21131481436604099</v>
      </c>
      <c r="H140">
        <v>0.20106943654515799</v>
      </c>
      <c r="J140">
        <v>457.86432160803997</v>
      </c>
      <c r="K140" t="e">
        <v>#N/A</v>
      </c>
      <c r="L140" t="e">
        <v>#N/A</v>
      </c>
      <c r="M140" t="e">
        <v>#N/A</v>
      </c>
      <c r="O140">
        <v>457.86432160803997</v>
      </c>
      <c r="P140">
        <v>0.19725125520047199</v>
      </c>
      <c r="Q140">
        <v>0.21131481436604099</v>
      </c>
      <c r="R140">
        <v>0.20106943654515799</v>
      </c>
    </row>
    <row r="141" spans="4:18" x14ac:dyDescent="0.25">
      <c r="D141" s="2">
        <v>184.81482412060302</v>
      </c>
      <c r="E141" s="2">
        <v>457.964824120603</v>
      </c>
      <c r="F141">
        <v>0.19731055882567</v>
      </c>
      <c r="G141">
        <v>0.211361198564991</v>
      </c>
      <c r="H141">
        <v>0.201120508497422</v>
      </c>
      <c r="J141">
        <v>457.964824120603</v>
      </c>
      <c r="K141" t="e">
        <v>#N/A</v>
      </c>
      <c r="L141" t="e">
        <v>#N/A</v>
      </c>
      <c r="M141" t="e">
        <v>#N/A</v>
      </c>
      <c r="O141">
        <v>457.964824120603</v>
      </c>
      <c r="P141">
        <v>0.19731055882567</v>
      </c>
      <c r="Q141">
        <v>0.211361198564991</v>
      </c>
      <c r="R141">
        <v>0.201120508497422</v>
      </c>
    </row>
    <row r="142" spans="4:18" x14ac:dyDescent="0.25">
      <c r="D142" s="2">
        <v>184.91532663316502</v>
      </c>
      <c r="E142" s="2">
        <v>458.065326633165</v>
      </c>
      <c r="F142">
        <v>0.19736983530031799</v>
      </c>
      <c r="G142">
        <v>0.211407582763941</v>
      </c>
      <c r="H142">
        <v>0.20117157759197599</v>
      </c>
      <c r="J142">
        <v>458.065326633165</v>
      </c>
      <c r="K142" t="e">
        <v>#N/A</v>
      </c>
      <c r="L142" t="e">
        <v>#N/A</v>
      </c>
      <c r="M142" t="e">
        <v>#N/A</v>
      </c>
      <c r="O142">
        <v>458.065326633165</v>
      </c>
      <c r="P142">
        <v>0.19736983530031799</v>
      </c>
      <c r="Q142">
        <v>0.211407582763941</v>
      </c>
      <c r="R142">
        <v>0.20117157759197599</v>
      </c>
    </row>
    <row r="143" spans="4:18" x14ac:dyDescent="0.25">
      <c r="D143" s="2">
        <v>185.01582914572805</v>
      </c>
      <c r="E143" s="2">
        <v>458.16582914572803</v>
      </c>
      <c r="F143">
        <v>0.19742908477644899</v>
      </c>
      <c r="G143">
        <v>0.21145396696289101</v>
      </c>
      <c r="H143">
        <v>0.20122264383142799</v>
      </c>
      <c r="J143">
        <v>458.16582914572803</v>
      </c>
      <c r="K143" t="e">
        <v>#N/A</v>
      </c>
      <c r="L143" t="e">
        <v>#N/A</v>
      </c>
      <c r="M143" t="e">
        <v>#N/A</v>
      </c>
      <c r="O143">
        <v>458.16582914572803</v>
      </c>
      <c r="P143">
        <v>0.19742908477644899</v>
      </c>
      <c r="Q143">
        <v>0.21145396696289101</v>
      </c>
      <c r="R143">
        <v>0.20122264383142799</v>
      </c>
    </row>
    <row r="144" spans="4:18" x14ac:dyDescent="0.25">
      <c r="D144" s="2">
        <v>185.11633165829102</v>
      </c>
      <c r="E144" s="2">
        <v>458.26633165829099</v>
      </c>
      <c r="F144">
        <v>0.19748830740447301</v>
      </c>
      <c r="G144">
        <v>0.21150035116184099</v>
      </c>
      <c r="H144">
        <v>0.201273707218382</v>
      </c>
      <c r="J144">
        <v>458.26633165829099</v>
      </c>
      <c r="K144" t="e">
        <v>#N/A</v>
      </c>
      <c r="L144" t="e">
        <v>#N/A</v>
      </c>
      <c r="M144" t="e">
        <v>#N/A</v>
      </c>
      <c r="O144">
        <v>458.26633165829099</v>
      </c>
      <c r="P144">
        <v>0.19748830740447301</v>
      </c>
      <c r="Q144">
        <v>0.21150035116184099</v>
      </c>
      <c r="R144">
        <v>0.201273707218382</v>
      </c>
    </row>
    <row r="145" spans="4:18" x14ac:dyDescent="0.25">
      <c r="D145" s="2">
        <v>185.21683417085404</v>
      </c>
      <c r="E145" s="2">
        <v>458.36683417085402</v>
      </c>
      <c r="F145">
        <v>0.19754750333319701</v>
      </c>
      <c r="G145">
        <v>0.21154673536079099</v>
      </c>
      <c r="H145">
        <v>0.20132476775543701</v>
      </c>
      <c r="J145">
        <v>458.36683417085402</v>
      </c>
      <c r="K145" t="e">
        <v>#N/A</v>
      </c>
      <c r="L145" t="e">
        <v>#N/A</v>
      </c>
      <c r="M145" t="e">
        <v>#N/A</v>
      </c>
      <c r="O145">
        <v>458.36683417085402</v>
      </c>
      <c r="P145">
        <v>0.19754750333319701</v>
      </c>
      <c r="Q145">
        <v>0.21154673536079099</v>
      </c>
      <c r="R145">
        <v>0.20132476775543701</v>
      </c>
    </row>
    <row r="146" spans="4:18" x14ac:dyDescent="0.25">
      <c r="D146" s="2">
        <v>185.31733668341701</v>
      </c>
      <c r="E146" s="2">
        <v>458.46733668341699</v>
      </c>
      <c r="F146">
        <v>0.197606672709846</v>
      </c>
      <c r="G146">
        <v>0.21159311955974</v>
      </c>
      <c r="H146">
        <v>0.201375825445192</v>
      </c>
      <c r="J146">
        <v>458.46733668341699</v>
      </c>
      <c r="K146" t="e">
        <v>#N/A</v>
      </c>
      <c r="L146" t="e">
        <v>#N/A</v>
      </c>
      <c r="M146" t="e">
        <v>#N/A</v>
      </c>
      <c r="O146">
        <v>458.46733668341699</v>
      </c>
      <c r="P146">
        <v>0.197606672709846</v>
      </c>
      <c r="Q146">
        <v>0.21159311955974</v>
      </c>
      <c r="R146">
        <v>0.201375825445192</v>
      </c>
    </row>
    <row r="147" spans="4:18" x14ac:dyDescent="0.25">
      <c r="D147" s="2">
        <v>185.41783919597901</v>
      </c>
      <c r="E147" s="2">
        <v>458.56783919597899</v>
      </c>
      <c r="F147">
        <v>0.19766581568008601</v>
      </c>
      <c r="G147">
        <v>0.21163950375869001</v>
      </c>
      <c r="H147">
        <v>0.201426880290238</v>
      </c>
      <c r="J147">
        <v>458.56783919597899</v>
      </c>
      <c r="K147" t="e">
        <v>#N/A</v>
      </c>
      <c r="L147" t="e">
        <v>#N/A</v>
      </c>
      <c r="M147" t="e">
        <v>#N/A</v>
      </c>
      <c r="O147">
        <v>458.56783919597899</v>
      </c>
      <c r="P147">
        <v>0.19766581568008601</v>
      </c>
      <c r="Q147">
        <v>0.21163950375869001</v>
      </c>
      <c r="R147">
        <v>0.201426880290238</v>
      </c>
    </row>
    <row r="148" spans="4:18" x14ac:dyDescent="0.25">
      <c r="D148" s="2">
        <v>185.51834170854204</v>
      </c>
      <c r="E148" s="2">
        <v>458.66834170854202</v>
      </c>
      <c r="F148">
        <v>0.19772493238804101</v>
      </c>
      <c r="G148">
        <v>0.21168588795764001</v>
      </c>
      <c r="H148">
        <v>0.20147793229316799</v>
      </c>
      <c r="J148">
        <v>458.66834170854202</v>
      </c>
      <c r="K148" t="e">
        <v>#N/A</v>
      </c>
      <c r="L148" t="e">
        <v>#N/A</v>
      </c>
      <c r="M148" t="e">
        <v>#N/A</v>
      </c>
      <c r="O148">
        <v>458.66834170854202</v>
      </c>
      <c r="P148">
        <v>0.19772493238804101</v>
      </c>
      <c r="Q148">
        <v>0.21168588795764001</v>
      </c>
      <c r="R148">
        <v>0.20147793229316799</v>
      </c>
    </row>
    <row r="149" spans="4:18" x14ac:dyDescent="0.25">
      <c r="D149" s="2">
        <v>185.61884422110501</v>
      </c>
      <c r="E149" s="2">
        <v>458.76884422110498</v>
      </c>
      <c r="F149">
        <v>0.197784022976321</v>
      </c>
      <c r="G149">
        <v>0.21173227215658999</v>
      </c>
      <c r="H149">
        <v>0.201528981456569</v>
      </c>
      <c r="J149">
        <v>458.76884422110498</v>
      </c>
      <c r="K149" t="e">
        <v>#N/A</v>
      </c>
      <c r="L149" t="e">
        <v>#N/A</v>
      </c>
      <c r="M149" t="e">
        <v>#N/A</v>
      </c>
      <c r="O149">
        <v>458.76884422110498</v>
      </c>
      <c r="P149">
        <v>0.197784022976321</v>
      </c>
      <c r="Q149">
        <v>0.21173227215658999</v>
      </c>
      <c r="R149">
        <v>0.201528981456569</v>
      </c>
    </row>
    <row r="150" spans="4:18" x14ac:dyDescent="0.25">
      <c r="D150" s="2">
        <v>185.71934673366803</v>
      </c>
      <c r="E150" s="2">
        <v>458.86934673366801</v>
      </c>
      <c r="F150">
        <v>0.197843087586033</v>
      </c>
      <c r="G150">
        <v>0.21177865635554</v>
      </c>
      <c r="H150">
        <v>0.201580027783023</v>
      </c>
      <c r="J150">
        <v>458.86934673366801</v>
      </c>
      <c r="K150" t="e">
        <v>#N/A</v>
      </c>
      <c r="L150" t="e">
        <v>#N/A</v>
      </c>
      <c r="M150" t="e">
        <v>#N/A</v>
      </c>
      <c r="O150">
        <v>458.86934673366801</v>
      </c>
      <c r="P150">
        <v>0.197843087586033</v>
      </c>
      <c r="Q150">
        <v>0.21177865635554</v>
      </c>
      <c r="R150">
        <v>0.201580027783023</v>
      </c>
    </row>
    <row r="151" spans="4:18" x14ac:dyDescent="0.25">
      <c r="D151" s="2">
        <v>185.819849246231</v>
      </c>
      <c r="E151" s="2">
        <v>458.96984924623098</v>
      </c>
      <c r="F151">
        <v>0.19790212635681001</v>
      </c>
      <c r="G151">
        <v>0.21182504055449</v>
      </c>
      <c r="H151">
        <v>0.20163107127511201</v>
      </c>
      <c r="J151">
        <v>458.96984924623098</v>
      </c>
      <c r="K151" t="e">
        <v>#N/A</v>
      </c>
      <c r="L151" t="e">
        <v>#N/A</v>
      </c>
      <c r="M151" t="e">
        <v>#N/A</v>
      </c>
      <c r="O151">
        <v>458.96984924623098</v>
      </c>
      <c r="P151">
        <v>0.19790212635681001</v>
      </c>
      <c r="Q151">
        <v>0.21182504055449</v>
      </c>
      <c r="R151">
        <v>0.20163107127511201</v>
      </c>
    </row>
    <row r="152" spans="4:18" x14ac:dyDescent="0.25">
      <c r="D152" s="2">
        <v>185.920351758793</v>
      </c>
      <c r="E152" s="2">
        <v>459.07035175879298</v>
      </c>
      <c r="F152">
        <v>0.197961139426822</v>
      </c>
      <c r="G152">
        <v>0.21187142475344001</v>
      </c>
      <c r="H152">
        <v>0.201682111935412</v>
      </c>
      <c r="J152">
        <v>459.07035175879298</v>
      </c>
      <c r="K152" t="e">
        <v>#N/A</v>
      </c>
      <c r="L152" t="e">
        <v>#N/A</v>
      </c>
      <c r="M152" t="e">
        <v>#N/A</v>
      </c>
      <c r="O152">
        <v>459.07035175879298</v>
      </c>
      <c r="P152">
        <v>0.197961139426822</v>
      </c>
      <c r="Q152">
        <v>0.21187142475344001</v>
      </c>
      <c r="R152">
        <v>0.201682111935412</v>
      </c>
    </row>
    <row r="153" spans="4:18" x14ac:dyDescent="0.25">
      <c r="D153" s="2">
        <v>186.02085427135603</v>
      </c>
      <c r="E153" s="2">
        <v>459.17085427135601</v>
      </c>
      <c r="F153">
        <v>0.19802012693280499</v>
      </c>
      <c r="G153">
        <v>0.21191780895239001</v>
      </c>
      <c r="H153">
        <v>0.201733149766498</v>
      </c>
      <c r="J153">
        <v>459.17085427135601</v>
      </c>
      <c r="K153" t="e">
        <v>#N/A</v>
      </c>
      <c r="L153" t="e">
        <v>#N/A</v>
      </c>
      <c r="M153" t="e">
        <v>#N/A</v>
      </c>
      <c r="O153">
        <v>459.17085427135601</v>
      </c>
      <c r="P153">
        <v>0.19802012693280499</v>
      </c>
      <c r="Q153">
        <v>0.21191780895239001</v>
      </c>
      <c r="R153">
        <v>0.201733149766498</v>
      </c>
    </row>
    <row r="154" spans="4:18" x14ac:dyDescent="0.25">
      <c r="D154" s="2">
        <v>186.121356783919</v>
      </c>
      <c r="E154" s="2">
        <v>459.27135678391897</v>
      </c>
      <c r="F154">
        <v>0.19807908901007101</v>
      </c>
      <c r="G154">
        <v>0.21196419315133999</v>
      </c>
      <c r="H154">
        <v>0.20178418477094101</v>
      </c>
      <c r="J154">
        <v>459.27135678391897</v>
      </c>
      <c r="K154" t="e">
        <v>#N/A</v>
      </c>
      <c r="L154" t="e">
        <v>#N/A</v>
      </c>
      <c r="M154" t="e">
        <v>#N/A</v>
      </c>
      <c r="O154">
        <v>459.27135678391897</v>
      </c>
      <c r="P154">
        <v>0.19807908901007101</v>
      </c>
      <c r="Q154">
        <v>0.21196419315133999</v>
      </c>
      <c r="R154">
        <v>0.20178418477094101</v>
      </c>
    </row>
    <row r="155" spans="4:18" x14ac:dyDescent="0.25">
      <c r="D155" s="2">
        <v>186.22185929648202</v>
      </c>
      <c r="E155" s="2">
        <v>459.371859296482</v>
      </c>
      <c r="F155">
        <v>0.19813802579253401</v>
      </c>
      <c r="G155">
        <v>0.21201057735029</v>
      </c>
      <c r="H155">
        <v>0.20183521695130699</v>
      </c>
      <c r="J155">
        <v>459.371859296482</v>
      </c>
      <c r="K155" t="e">
        <v>#N/A</v>
      </c>
      <c r="L155" t="e">
        <v>#N/A</v>
      </c>
      <c r="M155" t="e">
        <v>#N/A</v>
      </c>
      <c r="O155">
        <v>459.371859296482</v>
      </c>
      <c r="P155">
        <v>0.19813802579253401</v>
      </c>
      <c r="Q155">
        <v>0.21201057735029</v>
      </c>
      <c r="R155">
        <v>0.20183521695130699</v>
      </c>
    </row>
    <row r="156" spans="4:18" x14ac:dyDescent="0.25">
      <c r="D156" s="2">
        <v>186.32236180904505</v>
      </c>
      <c r="E156" s="2">
        <v>459.47236180904503</v>
      </c>
      <c r="F156">
        <v>0.19819693741272401</v>
      </c>
      <c r="G156">
        <v>0.21205696154924</v>
      </c>
      <c r="H156">
        <v>0.20188624631016</v>
      </c>
      <c r="J156">
        <v>459.47236180904503</v>
      </c>
      <c r="K156" t="e">
        <v>#N/A</v>
      </c>
      <c r="L156" t="e">
        <v>#N/A</v>
      </c>
      <c r="M156" t="e">
        <v>#N/A</v>
      </c>
      <c r="O156">
        <v>459.47236180904503</v>
      </c>
      <c r="P156">
        <v>0.19819693741272401</v>
      </c>
      <c r="Q156">
        <v>0.21205696154924</v>
      </c>
      <c r="R156">
        <v>0.20188624631016</v>
      </c>
    </row>
    <row r="157" spans="4:18" x14ac:dyDescent="0.25">
      <c r="D157" s="2">
        <v>186.42286432160802</v>
      </c>
      <c r="E157" s="2">
        <v>459.57286432160799</v>
      </c>
      <c r="F157">
        <v>0.198255824001807</v>
      </c>
      <c r="G157">
        <v>0.21210334574819001</v>
      </c>
      <c r="H157">
        <v>0.20193727285006299</v>
      </c>
      <c r="J157">
        <v>459.57286432160799</v>
      </c>
      <c r="K157" t="e">
        <v>#N/A</v>
      </c>
      <c r="L157" t="e">
        <v>#N/A</v>
      </c>
      <c r="M157" t="e">
        <v>#N/A</v>
      </c>
      <c r="O157">
        <v>459.57286432160799</v>
      </c>
      <c r="P157">
        <v>0.198255824001807</v>
      </c>
      <c r="Q157">
        <v>0.21210334574819001</v>
      </c>
      <c r="R157">
        <v>0.20193727285006299</v>
      </c>
    </row>
    <row r="158" spans="4:18" x14ac:dyDescent="0.25">
      <c r="D158" s="2">
        <v>186.52336683417002</v>
      </c>
      <c r="E158" s="2">
        <v>459.67336683417</v>
      </c>
      <c r="F158">
        <v>0.198314685689604</v>
      </c>
      <c r="G158">
        <v>0.21214972994713899</v>
      </c>
      <c r="H158">
        <v>0.20198829657357101</v>
      </c>
      <c r="J158">
        <v>459.67336683417</v>
      </c>
      <c r="K158" t="e">
        <v>#N/A</v>
      </c>
      <c r="L158" t="e">
        <v>#N/A</v>
      </c>
      <c r="M158" t="e">
        <v>#N/A</v>
      </c>
      <c r="O158">
        <v>459.67336683417</v>
      </c>
      <c r="P158">
        <v>0.198314685689604</v>
      </c>
      <c r="Q158">
        <v>0.21214972994713899</v>
      </c>
      <c r="R158">
        <v>0.20198829657357101</v>
      </c>
    </row>
    <row r="159" spans="4:18" x14ac:dyDescent="0.25">
      <c r="D159" s="2">
        <v>186.62386934673304</v>
      </c>
      <c r="E159" s="2">
        <v>459.77386934673302</v>
      </c>
      <c r="F159">
        <v>0.198373522604607</v>
      </c>
      <c r="G159">
        <v>0.21219611414608899</v>
      </c>
      <c r="H159">
        <v>0.20203931748324</v>
      </c>
      <c r="J159">
        <v>459.77386934673302</v>
      </c>
      <c r="K159" t="e">
        <v>#N/A</v>
      </c>
      <c r="L159" t="e">
        <v>#N/A</v>
      </c>
      <c r="M159" t="e">
        <v>#N/A</v>
      </c>
      <c r="O159">
        <v>459.77386934673302</v>
      </c>
      <c r="P159">
        <v>0.198373522604607</v>
      </c>
      <c r="Q159">
        <v>0.21219611414608899</v>
      </c>
      <c r="R159">
        <v>0.20203931748324</v>
      </c>
    </row>
    <row r="160" spans="4:18" x14ac:dyDescent="0.25">
      <c r="D160" s="2">
        <v>186.72437185929601</v>
      </c>
      <c r="E160" s="2">
        <v>459.87437185929599</v>
      </c>
      <c r="F160">
        <v>0.198432334873998</v>
      </c>
      <c r="G160">
        <v>0.212242498345039</v>
      </c>
      <c r="H160">
        <v>0.20209033558162001</v>
      </c>
      <c r="J160">
        <v>459.87437185929599</v>
      </c>
      <c r="K160" t="e">
        <v>#N/A</v>
      </c>
      <c r="L160" t="e">
        <v>#N/A</v>
      </c>
      <c r="M160" t="e">
        <v>#N/A</v>
      </c>
      <c r="O160">
        <v>459.87437185929599</v>
      </c>
      <c r="P160">
        <v>0.198432334873998</v>
      </c>
      <c r="Q160">
        <v>0.212242498345039</v>
      </c>
      <c r="R160">
        <v>0.20209033558162001</v>
      </c>
    </row>
    <row r="161" spans="4:18" x14ac:dyDescent="0.25">
      <c r="D161" s="2">
        <v>186.82487437185904</v>
      </c>
      <c r="E161" s="2">
        <v>459.97487437185902</v>
      </c>
      <c r="F161">
        <v>0.198491122623666</v>
      </c>
      <c r="G161">
        <v>0.212288882543989</v>
      </c>
      <c r="H161">
        <v>0.20214135087125901</v>
      </c>
      <c r="J161">
        <v>459.97487437185902</v>
      </c>
      <c r="K161" t="e">
        <v>#N/A</v>
      </c>
      <c r="L161" t="e">
        <v>#N/A</v>
      </c>
      <c r="M161" t="e">
        <v>#N/A</v>
      </c>
      <c r="O161">
        <v>459.97487437185902</v>
      </c>
      <c r="P161">
        <v>0.198491122623666</v>
      </c>
      <c r="Q161">
        <v>0.212288882543989</v>
      </c>
      <c r="R161">
        <v>0.20214135087125901</v>
      </c>
    </row>
    <row r="162" spans="4:18" x14ac:dyDescent="0.25">
      <c r="D162" s="2">
        <v>186.92537688442201</v>
      </c>
      <c r="E162" s="2">
        <v>460.07537688442198</v>
      </c>
      <c r="F162">
        <v>0.19854988597822201</v>
      </c>
      <c r="G162">
        <v>0.21233526674293901</v>
      </c>
      <c r="H162">
        <v>0.202192363354702</v>
      </c>
      <c r="J162">
        <v>460.07537688442198</v>
      </c>
      <c r="K162" t="e">
        <v>#N/A</v>
      </c>
      <c r="L162" t="e">
        <v>#N/A</v>
      </c>
      <c r="M162" t="e">
        <v>#N/A</v>
      </c>
      <c r="O162">
        <v>460.07537688442198</v>
      </c>
      <c r="P162">
        <v>0.19854988597822201</v>
      </c>
      <c r="Q162">
        <v>0.21233526674293901</v>
      </c>
      <c r="R162">
        <v>0.202192363354702</v>
      </c>
    </row>
    <row r="163" spans="4:18" x14ac:dyDescent="0.25">
      <c r="D163" s="2">
        <v>187.02587939698401</v>
      </c>
      <c r="E163" s="2">
        <v>460.17587939698399</v>
      </c>
      <c r="F163">
        <v>0.198608625061021</v>
      </c>
      <c r="G163">
        <v>0.21238165094188899</v>
      </c>
      <c r="H163">
        <v>0.202243373034489</v>
      </c>
      <c r="J163">
        <v>460.17587939698399</v>
      </c>
      <c r="K163" t="e">
        <v>#N/A</v>
      </c>
      <c r="L163" t="e">
        <v>#N/A</v>
      </c>
      <c r="M163" t="e">
        <v>#N/A</v>
      </c>
      <c r="O163">
        <v>460.17587939698399</v>
      </c>
      <c r="P163">
        <v>0.198608625061021</v>
      </c>
      <c r="Q163">
        <v>0.21238165094188899</v>
      </c>
      <c r="R163">
        <v>0.202243373034489</v>
      </c>
    </row>
    <row r="164" spans="4:18" x14ac:dyDescent="0.25">
      <c r="D164" s="2">
        <v>187.12638190954704</v>
      </c>
      <c r="E164" s="2">
        <v>460.27638190954701</v>
      </c>
      <c r="F164">
        <v>0.19866733999417199</v>
      </c>
      <c r="G164">
        <v>0.21242803514083899</v>
      </c>
      <c r="H164">
        <v>0.20229437991315999</v>
      </c>
      <c r="J164">
        <v>460.27638190954701</v>
      </c>
      <c r="K164" t="e">
        <v>#N/A</v>
      </c>
      <c r="L164" t="e">
        <v>#N/A</v>
      </c>
      <c r="M164" t="e">
        <v>#N/A</v>
      </c>
      <c r="O164">
        <v>460.27638190954701</v>
      </c>
      <c r="P164">
        <v>0.19866733999417199</v>
      </c>
      <c r="Q164">
        <v>0.21242803514083899</v>
      </c>
      <c r="R164">
        <v>0.20229437991315999</v>
      </c>
    </row>
    <row r="165" spans="4:18" x14ac:dyDescent="0.25">
      <c r="D165" s="2">
        <v>187.22688442211</v>
      </c>
      <c r="E165" s="2">
        <v>460.37688442210998</v>
      </c>
      <c r="F165">
        <v>0.198726030898558</v>
      </c>
      <c r="G165">
        <v>0.212474419339789</v>
      </c>
      <c r="H165">
        <v>0.202345383993248</v>
      </c>
      <c r="J165">
        <v>460.37688442210998</v>
      </c>
      <c r="K165" t="e">
        <v>#N/A</v>
      </c>
      <c r="L165" t="e">
        <v>#N/A</v>
      </c>
      <c r="M165" t="e">
        <v>#N/A</v>
      </c>
      <c r="O165">
        <v>460.37688442210998</v>
      </c>
      <c r="P165">
        <v>0.198726030898558</v>
      </c>
      <c r="Q165">
        <v>0.212474419339789</v>
      </c>
      <c r="R165">
        <v>0.202345383993248</v>
      </c>
    </row>
    <row r="166" spans="4:18" x14ac:dyDescent="0.25">
      <c r="D166" s="2">
        <v>187.32738693467303</v>
      </c>
      <c r="E166" s="2">
        <v>460.47738693467301</v>
      </c>
      <c r="F166">
        <v>0.198784697893854</v>
      </c>
      <c r="G166">
        <v>0.21252080353873901</v>
      </c>
      <c r="H166">
        <v>0.20239638527728601</v>
      </c>
      <c r="J166">
        <v>460.47738693467301</v>
      </c>
      <c r="K166" t="e">
        <v>#N/A</v>
      </c>
      <c r="L166" t="e">
        <v>#N/A</v>
      </c>
      <c r="M166" t="e">
        <v>#N/A</v>
      </c>
      <c r="O166">
        <v>460.47738693467301</v>
      </c>
      <c r="P166">
        <v>0.198784697893854</v>
      </c>
      <c r="Q166">
        <v>0.21252080353873901</v>
      </c>
      <c r="R166">
        <v>0.20239638527728601</v>
      </c>
    </row>
    <row r="167" spans="4:18" x14ac:dyDescent="0.25">
      <c r="D167" s="2">
        <v>187.427889447236</v>
      </c>
      <c r="E167" s="2">
        <v>460.57788944723598</v>
      </c>
      <c r="F167">
        <v>0.19884334109853599</v>
      </c>
      <c r="G167">
        <v>0.21256718773768901</v>
      </c>
      <c r="H167">
        <v>0.202447383767802</v>
      </c>
      <c r="J167">
        <v>460.57788944723598</v>
      </c>
      <c r="K167" t="e">
        <v>#N/A</v>
      </c>
      <c r="L167" t="e">
        <v>#N/A</v>
      </c>
      <c r="M167" t="e">
        <v>#N/A</v>
      </c>
      <c r="O167">
        <v>460.57788944723598</v>
      </c>
      <c r="P167">
        <v>0.19884334109853599</v>
      </c>
      <c r="Q167">
        <v>0.21256718773768901</v>
      </c>
      <c r="R167">
        <v>0.202447383767802</v>
      </c>
    </row>
    <row r="168" spans="4:18" x14ac:dyDescent="0.25">
      <c r="D168" s="2">
        <v>187.52839195979902</v>
      </c>
      <c r="E168" s="2">
        <v>460.678391959799</v>
      </c>
      <c r="F168">
        <v>0.19890196062990501</v>
      </c>
      <c r="G168">
        <v>0.21261357193663899</v>
      </c>
      <c r="H168">
        <v>0.20249837946731999</v>
      </c>
      <c r="J168">
        <v>460.678391959799</v>
      </c>
      <c r="K168" t="e">
        <v>#N/A</v>
      </c>
      <c r="L168" t="e">
        <v>#N/A</v>
      </c>
      <c r="M168" t="e">
        <v>#N/A</v>
      </c>
      <c r="O168">
        <v>460.678391959799</v>
      </c>
      <c r="P168">
        <v>0.19890196062990501</v>
      </c>
      <c r="Q168">
        <v>0.21261357193663899</v>
      </c>
      <c r="R168">
        <v>0.20249837946731999</v>
      </c>
    </row>
    <row r="169" spans="4:18" x14ac:dyDescent="0.25">
      <c r="D169" s="2">
        <v>187.62889447236103</v>
      </c>
      <c r="E169" s="2">
        <v>460.778894472361</v>
      </c>
      <c r="F169">
        <v>0.19896055660409701</v>
      </c>
      <c r="G169">
        <v>0.212659956135588</v>
      </c>
      <c r="H169">
        <v>0.20254937237836401</v>
      </c>
      <c r="J169">
        <v>460.778894472361</v>
      </c>
      <c r="K169" t="e">
        <v>#N/A</v>
      </c>
      <c r="L169" t="e">
        <v>#N/A</v>
      </c>
      <c r="M169" t="e">
        <v>#N/A</v>
      </c>
      <c r="O169">
        <v>460.778894472361</v>
      </c>
      <c r="P169">
        <v>0.19896055660409701</v>
      </c>
      <c r="Q169">
        <v>0.212659956135588</v>
      </c>
      <c r="R169">
        <v>0.20254937237836401</v>
      </c>
    </row>
    <row r="170" spans="4:18" x14ac:dyDescent="0.25">
      <c r="D170" s="2">
        <v>187.72939698492405</v>
      </c>
      <c r="E170" s="2">
        <v>460.87939698492403</v>
      </c>
      <c r="F170">
        <v>0.19901912913609901</v>
      </c>
      <c r="G170">
        <v>0.212706340334538</v>
      </c>
      <c r="H170">
        <v>0.20260036250345101</v>
      </c>
      <c r="J170">
        <v>460.87939698492403</v>
      </c>
      <c r="K170" t="e">
        <v>#N/A</v>
      </c>
      <c r="L170" t="e">
        <v>#N/A</v>
      </c>
      <c r="M170" t="e">
        <v>#N/A</v>
      </c>
      <c r="O170">
        <v>460.87939698492403</v>
      </c>
      <c r="P170">
        <v>0.19901912913609901</v>
      </c>
      <c r="Q170">
        <v>0.212706340334538</v>
      </c>
      <c r="R170">
        <v>0.20260036250345101</v>
      </c>
    </row>
    <row r="171" spans="4:18" x14ac:dyDescent="0.25">
      <c r="D171" s="2">
        <v>187.82989949748702</v>
      </c>
      <c r="E171" s="2">
        <v>460.979899497487</v>
      </c>
      <c r="F171">
        <v>0.199077678339766</v>
      </c>
      <c r="G171">
        <v>0.21275272453348801</v>
      </c>
      <c r="H171">
        <v>0.202651349845097</v>
      </c>
      <c r="J171">
        <v>460.979899497487</v>
      </c>
      <c r="K171" t="e">
        <v>#N/A</v>
      </c>
      <c r="L171" t="e">
        <v>#N/A</v>
      </c>
      <c r="M171" t="e">
        <v>#N/A</v>
      </c>
      <c r="O171">
        <v>460.979899497487</v>
      </c>
      <c r="P171">
        <v>0.199077678339766</v>
      </c>
      <c r="Q171">
        <v>0.21275272453348801</v>
      </c>
      <c r="R171">
        <v>0.202651349845097</v>
      </c>
    </row>
    <row r="172" spans="4:18" x14ac:dyDescent="0.25">
      <c r="D172" s="2">
        <v>187.93040201005005</v>
      </c>
      <c r="E172" s="2">
        <v>461.08040201005002</v>
      </c>
      <c r="F172">
        <v>0.199136204327831</v>
      </c>
      <c r="G172">
        <v>0.21279910873243801</v>
      </c>
      <c r="H172">
        <v>0.202702334405816</v>
      </c>
      <c r="J172">
        <v>461.08040201005002</v>
      </c>
      <c r="K172" t="e">
        <v>#N/A</v>
      </c>
      <c r="L172" t="e">
        <v>#N/A</v>
      </c>
      <c r="M172" t="e">
        <v>#N/A</v>
      </c>
      <c r="O172">
        <v>461.08040201005002</v>
      </c>
      <c r="P172">
        <v>0.199136204327831</v>
      </c>
      <c r="Q172">
        <v>0.21279910873243801</v>
      </c>
      <c r="R172">
        <v>0.202702334405816</v>
      </c>
    </row>
    <row r="173" spans="4:18" x14ac:dyDescent="0.25">
      <c r="D173" s="2">
        <v>188.03090452261301</v>
      </c>
      <c r="E173" s="2">
        <v>461.18090452261299</v>
      </c>
      <c r="F173">
        <v>0.199194707211928</v>
      </c>
      <c r="G173">
        <v>0.21284549293138799</v>
      </c>
      <c r="H173">
        <v>0.20275331618811501</v>
      </c>
      <c r="J173">
        <v>461.18090452261299</v>
      </c>
      <c r="K173" t="e">
        <v>#N/A</v>
      </c>
      <c r="L173" t="e">
        <v>#N/A</v>
      </c>
      <c r="M173" t="e">
        <v>#N/A</v>
      </c>
      <c r="O173">
        <v>461.18090452261299</v>
      </c>
      <c r="P173">
        <v>0.199194707211928</v>
      </c>
      <c r="Q173">
        <v>0.21284549293138799</v>
      </c>
      <c r="R173">
        <v>0.20275331618811501</v>
      </c>
    </row>
    <row r="174" spans="4:18" x14ac:dyDescent="0.25">
      <c r="D174" s="2">
        <v>188.13140703517502</v>
      </c>
      <c r="E174" s="2">
        <v>461.28140703517499</v>
      </c>
      <c r="F174">
        <v>0.19925318710259701</v>
      </c>
      <c r="G174">
        <v>0.212891877130338</v>
      </c>
      <c r="H174">
        <v>0.20280429519450099</v>
      </c>
      <c r="J174">
        <v>461.28140703517499</v>
      </c>
      <c r="K174" t="e">
        <v>#N/A</v>
      </c>
      <c r="L174" t="e">
        <v>#N/A</v>
      </c>
      <c r="M174" t="e">
        <v>#N/A</v>
      </c>
      <c r="O174">
        <v>461.28140703517499</v>
      </c>
      <c r="P174">
        <v>0.19925318710259701</v>
      </c>
      <c r="Q174">
        <v>0.212891877130338</v>
      </c>
      <c r="R174">
        <v>0.20280429519450099</v>
      </c>
    </row>
    <row r="175" spans="4:18" x14ac:dyDescent="0.25">
      <c r="D175" s="2">
        <v>188.23190954773804</v>
      </c>
      <c r="E175" s="2">
        <v>461.38190954773802</v>
      </c>
      <c r="F175">
        <v>0.19931164410930299</v>
      </c>
      <c r="G175">
        <v>0.212938261329288</v>
      </c>
      <c r="H175">
        <v>0.202855271427476</v>
      </c>
      <c r="J175">
        <v>461.38190954773802</v>
      </c>
      <c r="K175" t="e">
        <v>#N/A</v>
      </c>
      <c r="L175" t="e">
        <v>#N/A</v>
      </c>
      <c r="M175" t="e">
        <v>#N/A</v>
      </c>
      <c r="O175">
        <v>461.38190954773802</v>
      </c>
      <c r="P175">
        <v>0.19931164410930299</v>
      </c>
      <c r="Q175">
        <v>0.212938261329288</v>
      </c>
      <c r="R175">
        <v>0.202855271427476</v>
      </c>
    </row>
    <row r="176" spans="4:18" x14ac:dyDescent="0.25">
      <c r="D176" s="2">
        <v>188.33241206030101</v>
      </c>
      <c r="E176" s="2">
        <v>461.48241206030099</v>
      </c>
      <c r="F176">
        <v>0.19937007834045101</v>
      </c>
      <c r="G176">
        <v>0.21298464552823801</v>
      </c>
      <c r="H176">
        <v>0.20290624488954101</v>
      </c>
      <c r="J176">
        <v>461.48241206030099</v>
      </c>
      <c r="K176" t="e">
        <v>#N/A</v>
      </c>
      <c r="L176" t="e">
        <v>#N/A</v>
      </c>
      <c r="M176" t="e">
        <v>#N/A</v>
      </c>
      <c r="O176">
        <v>461.48241206030099</v>
      </c>
      <c r="P176">
        <v>0.19937007834045101</v>
      </c>
      <c r="Q176">
        <v>0.21298464552823801</v>
      </c>
      <c r="R176">
        <v>0.20290624488954101</v>
      </c>
    </row>
    <row r="177" spans="4:18" x14ac:dyDescent="0.25">
      <c r="D177" s="2">
        <v>188.43291457286404</v>
      </c>
      <c r="E177" s="2">
        <v>461.58291457286401</v>
      </c>
      <c r="F177">
        <v>0.19942848990339601</v>
      </c>
      <c r="G177">
        <v>0.21303102972718799</v>
      </c>
      <c r="H177">
        <v>0.20295721558319199</v>
      </c>
      <c r="J177">
        <v>461.58291457286401</v>
      </c>
      <c r="K177" t="e">
        <v>#N/A</v>
      </c>
      <c r="L177" t="e">
        <v>#N/A</v>
      </c>
      <c r="M177" t="e">
        <v>#N/A</v>
      </c>
      <c r="O177">
        <v>461.58291457286401</v>
      </c>
      <c r="P177">
        <v>0.19942848990339601</v>
      </c>
      <c r="Q177">
        <v>0.21303102972718799</v>
      </c>
      <c r="R177">
        <v>0.20295721558319199</v>
      </c>
    </row>
    <row r="178" spans="4:18" x14ac:dyDescent="0.25">
      <c r="D178" s="2">
        <v>188.533417085427</v>
      </c>
      <c r="E178" s="2">
        <v>461.68341708542698</v>
      </c>
      <c r="F178">
        <v>0.19948687890445899</v>
      </c>
      <c r="G178">
        <v>0.21307741392613799</v>
      </c>
      <c r="H178">
        <v>0.20300818351092201</v>
      </c>
      <c r="J178">
        <v>461.68341708542698</v>
      </c>
      <c r="K178" t="e">
        <v>#N/A</v>
      </c>
      <c r="L178" t="e">
        <v>#N/A</v>
      </c>
      <c r="M178" t="e">
        <v>#N/A</v>
      </c>
      <c r="O178">
        <v>461.68341708542698</v>
      </c>
      <c r="P178">
        <v>0.19948687890445899</v>
      </c>
      <c r="Q178">
        <v>0.21307741392613799</v>
      </c>
      <c r="R178">
        <v>0.20300818351092201</v>
      </c>
    </row>
    <row r="179" spans="4:18" x14ac:dyDescent="0.25">
      <c r="D179" s="2">
        <v>188.63391959798901</v>
      </c>
      <c r="E179" s="2">
        <v>461.78391959798898</v>
      </c>
      <c r="F179">
        <v>0.19954524544893901</v>
      </c>
      <c r="G179">
        <v>0.213123798125087</v>
      </c>
      <c r="H179">
        <v>0.20305914867522201</v>
      </c>
      <c r="J179">
        <v>461.78391959798898</v>
      </c>
      <c r="K179" t="e">
        <v>#N/A</v>
      </c>
      <c r="L179" t="e">
        <v>#N/A</v>
      </c>
      <c r="M179" t="e">
        <v>#N/A</v>
      </c>
      <c r="O179">
        <v>461.78391959798898</v>
      </c>
      <c r="P179">
        <v>0.19954524544893901</v>
      </c>
      <c r="Q179">
        <v>0.213123798125087</v>
      </c>
      <c r="R179">
        <v>0.20305914867522201</v>
      </c>
    </row>
    <row r="180" spans="4:18" x14ac:dyDescent="0.25">
      <c r="D180" s="2">
        <v>188.73442211055203</v>
      </c>
      <c r="E180" s="2">
        <v>461.88442211055201</v>
      </c>
      <c r="F180">
        <v>0.19960358964112901</v>
      </c>
      <c r="G180">
        <v>0.21317018232403701</v>
      </c>
      <c r="H180">
        <v>0.20311011107857799</v>
      </c>
      <c r="J180">
        <v>461.88442211055201</v>
      </c>
      <c r="K180" t="e">
        <v>#N/A</v>
      </c>
      <c r="L180" t="e">
        <v>#N/A</v>
      </c>
      <c r="M180" t="e">
        <v>#N/A</v>
      </c>
      <c r="O180">
        <v>461.88442211055201</v>
      </c>
      <c r="P180">
        <v>0.19960358964112901</v>
      </c>
      <c r="Q180">
        <v>0.21317018232403701</v>
      </c>
      <c r="R180">
        <v>0.20311011107857799</v>
      </c>
    </row>
    <row r="181" spans="4:18" x14ac:dyDescent="0.25">
      <c r="D181" s="2">
        <v>188.834924623115</v>
      </c>
      <c r="E181" s="2">
        <v>461.98492462311498</v>
      </c>
      <c r="F181">
        <v>0.199661911584324</v>
      </c>
      <c r="G181">
        <v>0.21321656652298701</v>
      </c>
      <c r="H181">
        <v>0.203161070723475</v>
      </c>
      <c r="J181">
        <v>461.98492462311498</v>
      </c>
      <c r="K181" t="e">
        <v>#N/A</v>
      </c>
      <c r="L181" t="e">
        <v>#N/A</v>
      </c>
      <c r="M181" t="e">
        <v>#N/A</v>
      </c>
      <c r="O181">
        <v>461.98492462311498</v>
      </c>
      <c r="P181">
        <v>0.199661911584324</v>
      </c>
      <c r="Q181">
        <v>0.21321656652298701</v>
      </c>
      <c r="R181">
        <v>0.203161070723475</v>
      </c>
    </row>
    <row r="182" spans="4:18" x14ac:dyDescent="0.25">
      <c r="D182" s="2">
        <v>188.93542713567803</v>
      </c>
      <c r="E182" s="2">
        <v>462.085427135678</v>
      </c>
      <c r="F182">
        <v>0.19972021138083901</v>
      </c>
      <c r="G182">
        <v>0.21326295072193699</v>
      </c>
      <c r="H182">
        <v>0.20321202761239299</v>
      </c>
      <c r="J182">
        <v>462.085427135678</v>
      </c>
      <c r="K182" t="e">
        <v>#N/A</v>
      </c>
      <c r="L182" t="e">
        <v>#N/A</v>
      </c>
      <c r="M182" t="e">
        <v>#N/A</v>
      </c>
      <c r="O182">
        <v>462.085427135678</v>
      </c>
      <c r="P182">
        <v>0.19972021138083901</v>
      </c>
      <c r="Q182">
        <v>0.21326295072193699</v>
      </c>
      <c r="R182">
        <v>0.20321202761239299</v>
      </c>
    </row>
    <row r="183" spans="4:18" x14ac:dyDescent="0.25">
      <c r="D183" s="2">
        <v>189.03592964824099</v>
      </c>
      <c r="E183" s="2">
        <v>462.18592964824097</v>
      </c>
      <c r="F183">
        <v>0.19977848913201801</v>
      </c>
      <c r="G183">
        <v>0.21330933492088699</v>
      </c>
      <c r="H183">
        <v>0.20326298174780999</v>
      </c>
      <c r="J183">
        <v>462.18592964824097</v>
      </c>
      <c r="K183" t="e">
        <v>#N/A</v>
      </c>
      <c r="L183" t="e">
        <v>#N/A</v>
      </c>
      <c r="M183" t="e">
        <v>#N/A</v>
      </c>
      <c r="O183">
        <v>462.18592964824097</v>
      </c>
      <c r="P183">
        <v>0.19977848913201801</v>
      </c>
      <c r="Q183">
        <v>0.21330933492088699</v>
      </c>
      <c r="R183">
        <v>0.20326298174780999</v>
      </c>
    </row>
    <row r="184" spans="4:18" x14ac:dyDescent="0.25">
      <c r="D184" s="2">
        <v>189.13643216080402</v>
      </c>
      <c r="E184" s="2">
        <v>462.286432160804</v>
      </c>
      <c r="F184">
        <v>0.19983674493824799</v>
      </c>
      <c r="G184">
        <v>0.213355719119837</v>
      </c>
      <c r="H184">
        <v>0.2033139331322</v>
      </c>
      <c r="J184">
        <v>462.286432160804</v>
      </c>
      <c r="K184" t="e">
        <v>#N/A</v>
      </c>
      <c r="L184" t="e">
        <v>#N/A</v>
      </c>
      <c r="M184" t="e">
        <v>#N/A</v>
      </c>
      <c r="O184">
        <v>462.286432160804</v>
      </c>
      <c r="P184">
        <v>0.19983674493824799</v>
      </c>
      <c r="Q184">
        <v>0.213355719119837</v>
      </c>
      <c r="R184">
        <v>0.2033139331322</v>
      </c>
    </row>
    <row r="185" spans="4:18" x14ac:dyDescent="0.25">
      <c r="D185" s="2">
        <v>189.23693467336602</v>
      </c>
      <c r="E185" s="2">
        <v>462.386934673366</v>
      </c>
      <c r="F185">
        <v>0.19989497889896901</v>
      </c>
      <c r="G185">
        <v>0.21340210331878701</v>
      </c>
      <c r="H185">
        <v>0.20336488176803499</v>
      </c>
      <c r="J185">
        <v>462.386934673366</v>
      </c>
      <c r="K185" t="e">
        <v>#N/A</v>
      </c>
      <c r="L185" t="e">
        <v>#N/A</v>
      </c>
      <c r="M185" t="e">
        <v>#N/A</v>
      </c>
      <c r="O185">
        <v>462.386934673366</v>
      </c>
      <c r="P185">
        <v>0.19989497889896901</v>
      </c>
      <c r="Q185">
        <v>0.21340210331878701</v>
      </c>
      <c r="R185">
        <v>0.20336488176803499</v>
      </c>
    </row>
    <row r="186" spans="4:18" x14ac:dyDescent="0.25">
      <c r="D186" s="2">
        <v>189.33743718592905</v>
      </c>
      <c r="E186" s="2">
        <v>462.48743718592902</v>
      </c>
      <c r="F186">
        <v>0.199953191112692</v>
      </c>
      <c r="G186">
        <v>0.21344848751773701</v>
      </c>
      <c r="H186">
        <v>0.20341582765778299</v>
      </c>
      <c r="J186">
        <v>462.48743718592902</v>
      </c>
      <c r="K186" t="e">
        <v>#N/A</v>
      </c>
      <c r="L186" t="e">
        <v>#N/A</v>
      </c>
      <c r="M186" t="e">
        <v>#N/A</v>
      </c>
      <c r="O186">
        <v>462.48743718592902</v>
      </c>
      <c r="P186">
        <v>0.199953191112692</v>
      </c>
      <c r="Q186">
        <v>0.21344848751773701</v>
      </c>
      <c r="R186">
        <v>0.20341582765778299</v>
      </c>
    </row>
    <row r="187" spans="4:18" x14ac:dyDescent="0.25">
      <c r="D187" s="2">
        <v>189.43793969849202</v>
      </c>
      <c r="E187" s="2">
        <v>462.58793969849199</v>
      </c>
      <c r="F187">
        <v>0.200011381677002</v>
      </c>
      <c r="G187">
        <v>0.21349487171668699</v>
      </c>
      <c r="H187">
        <v>0.20346677080391001</v>
      </c>
      <c r="J187">
        <v>462.58793969849199</v>
      </c>
      <c r="K187" t="e">
        <v>#N/A</v>
      </c>
      <c r="L187" t="e">
        <v>#N/A</v>
      </c>
      <c r="M187" t="e">
        <v>#N/A</v>
      </c>
      <c r="O187">
        <v>462.58793969849199</v>
      </c>
      <c r="P187">
        <v>0.200011381677002</v>
      </c>
      <c r="Q187">
        <v>0.21349487171668699</v>
      </c>
      <c r="R187">
        <v>0.20346677080391001</v>
      </c>
    </row>
    <row r="188" spans="4:18" x14ac:dyDescent="0.25">
      <c r="D188" s="2">
        <v>189.53844221105504</v>
      </c>
      <c r="E188" s="2">
        <v>462.68844221105502</v>
      </c>
      <c r="F188">
        <v>0.20006955068857701</v>
      </c>
      <c r="G188">
        <v>0.213541255915637</v>
      </c>
      <c r="H188">
        <v>0.20351771120887599</v>
      </c>
      <c r="J188">
        <v>462.68844221105502</v>
      </c>
      <c r="K188" t="e">
        <v>#N/A</v>
      </c>
      <c r="L188" t="e">
        <v>#N/A</v>
      </c>
      <c r="M188" t="e">
        <v>#N/A</v>
      </c>
      <c r="O188">
        <v>462.68844221105502</v>
      </c>
      <c r="P188">
        <v>0.20006955068857701</v>
      </c>
      <c r="Q188">
        <v>0.213541255915637</v>
      </c>
      <c r="R188">
        <v>0.20351771120887599</v>
      </c>
    </row>
    <row r="189" spans="4:18" x14ac:dyDescent="0.25">
      <c r="D189" s="2">
        <v>189.63894472361801</v>
      </c>
      <c r="E189" s="2">
        <v>462.78894472361799</v>
      </c>
      <c r="F189">
        <v>0.20012769824319701</v>
      </c>
      <c r="G189">
        <v>0.213587640114587</v>
      </c>
      <c r="H189">
        <v>0.20356864887514201</v>
      </c>
      <c r="J189">
        <v>462.78894472361799</v>
      </c>
      <c r="K189" t="e">
        <v>#N/A</v>
      </c>
      <c r="L189" t="e">
        <v>#N/A</v>
      </c>
      <c r="M189" t="e">
        <v>#N/A</v>
      </c>
      <c r="O189">
        <v>462.78894472361799</v>
      </c>
      <c r="P189">
        <v>0.20012769824319701</v>
      </c>
      <c r="Q189">
        <v>0.213587640114587</v>
      </c>
      <c r="R189">
        <v>0.20356864887514201</v>
      </c>
    </row>
    <row r="190" spans="4:18" x14ac:dyDescent="0.25">
      <c r="D190" s="2">
        <v>189.73944723618001</v>
      </c>
      <c r="E190" s="2">
        <v>462.88944723617999</v>
      </c>
      <c r="F190">
        <v>0.200185824435755</v>
      </c>
      <c r="G190">
        <v>0.21363402431353601</v>
      </c>
      <c r="H190">
        <v>0.20361958380516401</v>
      </c>
      <c r="J190">
        <v>462.88944723617999</v>
      </c>
      <c r="K190" t="e">
        <v>#N/A</v>
      </c>
      <c r="L190" t="e">
        <v>#N/A</v>
      </c>
      <c r="M190" t="e">
        <v>#N/A</v>
      </c>
      <c r="O190">
        <v>462.88944723617999</v>
      </c>
      <c r="P190">
        <v>0.200185824435755</v>
      </c>
      <c r="Q190">
        <v>0.21363402431353601</v>
      </c>
      <c r="R190">
        <v>0.20361958380516401</v>
      </c>
    </row>
    <row r="191" spans="4:18" x14ac:dyDescent="0.25">
      <c r="D191" s="2">
        <v>189.83994974874304</v>
      </c>
      <c r="E191" s="2">
        <v>462.98994974874302</v>
      </c>
      <c r="F191">
        <v>0.200243929360268</v>
      </c>
      <c r="G191">
        <v>0.21368040851248599</v>
      </c>
      <c r="H191">
        <v>0.20367051600139299</v>
      </c>
      <c r="J191">
        <v>462.98994974874302</v>
      </c>
      <c r="K191" t="e">
        <v>#N/A</v>
      </c>
      <c r="L191" t="e">
        <v>#N/A</v>
      </c>
      <c r="M191" t="e">
        <v>#N/A</v>
      </c>
      <c r="O191">
        <v>462.98994974874302</v>
      </c>
      <c r="P191">
        <v>0.200243929360268</v>
      </c>
      <c r="Q191">
        <v>0.21368040851248599</v>
      </c>
      <c r="R191">
        <v>0.20367051600139299</v>
      </c>
    </row>
    <row r="192" spans="4:18" x14ac:dyDescent="0.25">
      <c r="D192" s="2">
        <v>189.94045226130601</v>
      </c>
      <c r="E192" s="2">
        <v>463.09045226130598</v>
      </c>
      <c r="F192">
        <v>0.20030201310988899</v>
      </c>
      <c r="G192">
        <v>0.21372679271143599</v>
      </c>
      <c r="H192">
        <v>0.20372144546627899</v>
      </c>
      <c r="J192">
        <v>463.09045226130598</v>
      </c>
      <c r="K192" t="e">
        <v>#N/A</v>
      </c>
      <c r="L192" t="e">
        <v>#N/A</v>
      </c>
      <c r="M192" t="e">
        <v>#N/A</v>
      </c>
      <c r="O192">
        <v>463.09045226130598</v>
      </c>
      <c r="P192">
        <v>0.20030201310988899</v>
      </c>
      <c r="Q192">
        <v>0.21372679271143599</v>
      </c>
      <c r="R192">
        <v>0.20372144546627899</v>
      </c>
    </row>
    <row r="193" spans="4:18" x14ac:dyDescent="0.25">
      <c r="D193" s="2">
        <v>190.04095477386903</v>
      </c>
      <c r="E193" s="2">
        <v>463.19095477386901</v>
      </c>
      <c r="F193">
        <v>0.200360075776919</v>
      </c>
      <c r="G193">
        <v>0.213773176910386</v>
      </c>
      <c r="H193">
        <v>0.20377237220227001</v>
      </c>
      <c r="J193">
        <v>463.19095477386901</v>
      </c>
      <c r="K193" t="e">
        <v>#N/A</v>
      </c>
      <c r="L193" t="e">
        <v>#N/A</v>
      </c>
      <c r="M193" t="e">
        <v>#N/A</v>
      </c>
      <c r="O193">
        <v>463.19095477386901</v>
      </c>
      <c r="P193">
        <v>0.200360075776919</v>
      </c>
      <c r="Q193">
        <v>0.213773176910386</v>
      </c>
      <c r="R193">
        <v>0.20377237220227001</v>
      </c>
    </row>
    <row r="194" spans="4:18" x14ac:dyDescent="0.25">
      <c r="D194" s="2">
        <v>190.141457286432</v>
      </c>
      <c r="E194" s="2">
        <v>463.29145728643198</v>
      </c>
      <c r="F194">
        <v>0.20041811745281499</v>
      </c>
      <c r="G194">
        <v>0.213819561109336</v>
      </c>
      <c r="H194">
        <v>0.203823296211809</v>
      </c>
      <c r="J194">
        <v>463.29145728643198</v>
      </c>
      <c r="K194" t="e">
        <v>#N/A</v>
      </c>
      <c r="L194" t="e">
        <v>#N/A</v>
      </c>
      <c r="M194" t="e">
        <v>#N/A</v>
      </c>
      <c r="O194">
        <v>463.29145728643198</v>
      </c>
      <c r="P194">
        <v>0.20041811745281499</v>
      </c>
      <c r="Q194">
        <v>0.213819561109336</v>
      </c>
      <c r="R194">
        <v>0.203823296211809</v>
      </c>
    </row>
    <row r="195" spans="4:18" x14ac:dyDescent="0.25">
      <c r="D195" s="2">
        <v>190.24195979899503</v>
      </c>
      <c r="E195" s="2">
        <v>463.391959798995</v>
      </c>
      <c r="F195">
        <v>0.20047613822820201</v>
      </c>
      <c r="G195">
        <v>0.21386594530828601</v>
      </c>
      <c r="H195">
        <v>0.203874217497336</v>
      </c>
      <c r="J195">
        <v>463.391959798995</v>
      </c>
      <c r="K195" t="e">
        <v>#N/A</v>
      </c>
      <c r="L195" t="e">
        <v>#N/A</v>
      </c>
      <c r="M195" t="e">
        <v>#N/A</v>
      </c>
      <c r="O195">
        <v>463.391959798995</v>
      </c>
      <c r="P195">
        <v>0.20047613822820201</v>
      </c>
      <c r="Q195">
        <v>0.21386594530828601</v>
      </c>
      <c r="R195">
        <v>0.203874217497336</v>
      </c>
    </row>
    <row r="196" spans="4:18" x14ac:dyDescent="0.25">
      <c r="D196" s="2">
        <v>190.34246231155703</v>
      </c>
      <c r="E196" s="2">
        <v>463.49246231155701</v>
      </c>
      <c r="F196">
        <v>0.20053413819288299</v>
      </c>
      <c r="G196">
        <v>0.21391232950723599</v>
      </c>
      <c r="H196">
        <v>0.20392513606128901</v>
      </c>
      <c r="J196">
        <v>463.49246231155701</v>
      </c>
      <c r="K196" t="e">
        <v>#N/A</v>
      </c>
      <c r="L196" t="e">
        <v>#N/A</v>
      </c>
      <c r="M196" t="e">
        <v>#N/A</v>
      </c>
      <c r="O196">
        <v>463.49246231155701</v>
      </c>
      <c r="P196">
        <v>0.20053413819288299</v>
      </c>
      <c r="Q196">
        <v>0.21391232950723599</v>
      </c>
      <c r="R196">
        <v>0.20392513606128901</v>
      </c>
    </row>
    <row r="197" spans="4:18" x14ac:dyDescent="0.25">
      <c r="D197" s="2">
        <v>190.44296482412</v>
      </c>
      <c r="E197" s="2">
        <v>463.59296482411997</v>
      </c>
      <c r="F197">
        <v>0.20059211743585001</v>
      </c>
      <c r="G197">
        <v>0.21395871370618599</v>
      </c>
      <c r="H197">
        <v>0.20397605190610099</v>
      </c>
      <c r="J197">
        <v>463.59296482411997</v>
      </c>
      <c r="K197" t="e">
        <v>#N/A</v>
      </c>
      <c r="L197" t="e">
        <v>#N/A</v>
      </c>
      <c r="M197" t="e">
        <v>#N/A</v>
      </c>
      <c r="O197">
        <v>463.59296482411997</v>
      </c>
      <c r="P197">
        <v>0.20059211743585001</v>
      </c>
      <c r="Q197">
        <v>0.21395871370618599</v>
      </c>
      <c r="R197">
        <v>0.20397605190610099</v>
      </c>
    </row>
    <row r="198" spans="4:18" x14ac:dyDescent="0.25">
      <c r="D198" s="2">
        <v>190.54346733668302</v>
      </c>
      <c r="E198" s="2">
        <v>463.693467336683</v>
      </c>
      <c r="F198">
        <v>0.200650076045295</v>
      </c>
      <c r="G198">
        <v>0.214005097905136</v>
      </c>
      <c r="H198">
        <v>0.204026965034205</v>
      </c>
      <c r="J198">
        <v>463.693467336683</v>
      </c>
      <c r="K198" t="e">
        <v>#N/A</v>
      </c>
      <c r="L198" t="e">
        <v>#N/A</v>
      </c>
      <c r="M198" t="e">
        <v>#N/A</v>
      </c>
      <c r="O198">
        <v>463.693467336683</v>
      </c>
      <c r="P198">
        <v>0.200650076045295</v>
      </c>
      <c r="Q198">
        <v>0.214005097905136</v>
      </c>
      <c r="R198">
        <v>0.204026965034205</v>
      </c>
    </row>
    <row r="199" spans="4:18" x14ac:dyDescent="0.25">
      <c r="D199" s="2">
        <v>190.64396984924605</v>
      </c>
      <c r="E199" s="2">
        <v>463.79396984924603</v>
      </c>
      <c r="F199">
        <v>0.20070801410861899</v>
      </c>
      <c r="G199">
        <v>0.214051482104086</v>
      </c>
      <c r="H199">
        <v>0.20407787544802899</v>
      </c>
      <c r="J199">
        <v>463.79396984924603</v>
      </c>
      <c r="K199" t="e">
        <v>#N/A</v>
      </c>
      <c r="L199" t="e">
        <v>#N/A</v>
      </c>
      <c r="M199" t="e">
        <v>#N/A</v>
      </c>
      <c r="O199">
        <v>463.79396984924603</v>
      </c>
      <c r="P199">
        <v>0.20070801410861899</v>
      </c>
      <c r="Q199">
        <v>0.214051482104086</v>
      </c>
      <c r="R199">
        <v>0.20407787544802899</v>
      </c>
    </row>
    <row r="200" spans="4:18" x14ac:dyDescent="0.25">
      <c r="D200" s="2">
        <v>190.74447236180902</v>
      </c>
      <c r="E200" s="2">
        <v>463.89447236180899</v>
      </c>
      <c r="F200">
        <v>0.20076593171243901</v>
      </c>
      <c r="G200">
        <v>0.21409786630303601</v>
      </c>
      <c r="H200">
        <v>0.204128783149997</v>
      </c>
      <c r="J200">
        <v>463.89447236180899</v>
      </c>
      <c r="K200" t="e">
        <v>#N/A</v>
      </c>
      <c r="L200" t="e">
        <v>#N/A</v>
      </c>
      <c r="M200" t="e">
        <v>#N/A</v>
      </c>
      <c r="O200">
        <v>463.89447236180899</v>
      </c>
      <c r="P200">
        <v>0.20076593171243901</v>
      </c>
      <c r="Q200">
        <v>0.21409786630303601</v>
      </c>
      <c r="R200">
        <v>0.204128783149997</v>
      </c>
    </row>
    <row r="201" spans="4:18" x14ac:dyDescent="0.25">
      <c r="D201" s="2">
        <v>190.84497487437102</v>
      </c>
      <c r="E201" s="2">
        <v>463.994974874371</v>
      </c>
      <c r="F201">
        <v>0.20082382894260301</v>
      </c>
      <c r="G201">
        <v>0.21414425050198499</v>
      </c>
      <c r="H201">
        <v>0.20417968814253201</v>
      </c>
      <c r="J201">
        <v>463.994974874371</v>
      </c>
      <c r="K201" t="e">
        <v>#N/A</v>
      </c>
      <c r="L201" t="e">
        <v>#N/A</v>
      </c>
      <c r="M201" t="e">
        <v>#N/A</v>
      </c>
      <c r="O201">
        <v>463.994974874371</v>
      </c>
      <c r="P201">
        <v>0.20082382894260301</v>
      </c>
      <c r="Q201">
        <v>0.21414425050198499</v>
      </c>
      <c r="R201">
        <v>0.20417968814253201</v>
      </c>
    </row>
    <row r="202" spans="4:18" x14ac:dyDescent="0.25">
      <c r="D202" s="2">
        <v>190.94547738693404</v>
      </c>
      <c r="E202" s="2">
        <v>464.09547738693402</v>
      </c>
      <c r="F202">
        <v>0.20088170588419699</v>
      </c>
      <c r="G202">
        <v>0.214190634700935</v>
      </c>
      <c r="H202">
        <v>0.204230590428053</v>
      </c>
      <c r="J202">
        <v>464.09547738693402</v>
      </c>
      <c r="K202" t="e">
        <v>#N/A</v>
      </c>
      <c r="L202" t="e">
        <v>#N/A</v>
      </c>
      <c r="M202" t="e">
        <v>#N/A</v>
      </c>
      <c r="O202">
        <v>464.09547738693402</v>
      </c>
      <c r="P202">
        <v>0.20088170588419699</v>
      </c>
      <c r="Q202">
        <v>0.214190634700935</v>
      </c>
      <c r="R202">
        <v>0.204230590428053</v>
      </c>
    </row>
    <row r="203" spans="4:18" x14ac:dyDescent="0.25">
      <c r="D203" s="2">
        <v>191.04597989949701</v>
      </c>
      <c r="E203" s="2">
        <v>464.19597989949699</v>
      </c>
      <c r="F203">
        <v>0.20093956262155399</v>
      </c>
      <c r="G203">
        <v>0.214237018899885</v>
      </c>
      <c r="H203">
        <v>0.204281490008977</v>
      </c>
      <c r="J203">
        <v>464.19597989949699</v>
      </c>
      <c r="K203" t="e">
        <v>#N/A</v>
      </c>
      <c r="L203" t="e">
        <v>#N/A</v>
      </c>
      <c r="M203" t="e">
        <v>#N/A</v>
      </c>
      <c r="O203">
        <v>464.19597989949699</v>
      </c>
      <c r="P203">
        <v>0.20093956262155399</v>
      </c>
      <c r="Q203">
        <v>0.214237018899885</v>
      </c>
      <c r="R203">
        <v>0.204281490008977</v>
      </c>
    </row>
    <row r="204" spans="4:18" x14ac:dyDescent="0.25">
      <c r="D204" s="2">
        <v>191.14648241206004</v>
      </c>
      <c r="E204" s="2">
        <v>464.29648241206002</v>
      </c>
      <c r="F204">
        <v>0.20099739923826401</v>
      </c>
      <c r="G204">
        <v>0.21428340309883501</v>
      </c>
      <c r="H204">
        <v>0.20433238688771499</v>
      </c>
      <c r="J204">
        <v>464.29648241206002</v>
      </c>
      <c r="K204" t="e">
        <v>#N/A</v>
      </c>
      <c r="L204" t="e">
        <v>#N/A</v>
      </c>
      <c r="M204" t="e">
        <v>#N/A</v>
      </c>
      <c r="O204">
        <v>464.29648241206002</v>
      </c>
      <c r="P204">
        <v>0.20099739923826401</v>
      </c>
      <c r="Q204">
        <v>0.21428340309883501</v>
      </c>
      <c r="R204">
        <v>0.20433238688771499</v>
      </c>
    </row>
    <row r="205" spans="4:18" x14ac:dyDescent="0.25">
      <c r="D205" s="2">
        <v>191.24698492462301</v>
      </c>
      <c r="E205" s="2">
        <v>464.39698492462298</v>
      </c>
      <c r="F205">
        <v>0.201055215817183</v>
      </c>
      <c r="G205">
        <v>0.21432978729778501</v>
      </c>
      <c r="H205">
        <v>0.204383281066679</v>
      </c>
      <c r="J205">
        <v>464.39698492462298</v>
      </c>
      <c r="K205" t="e">
        <v>#N/A</v>
      </c>
      <c r="L205" t="e">
        <v>#N/A</v>
      </c>
      <c r="M205" t="e">
        <v>#N/A</v>
      </c>
      <c r="O205">
        <v>464.39698492462298</v>
      </c>
      <c r="P205">
        <v>0.201055215817183</v>
      </c>
      <c r="Q205">
        <v>0.21432978729778501</v>
      </c>
      <c r="R205">
        <v>0.204383281066679</v>
      </c>
    </row>
    <row r="206" spans="4:18" x14ac:dyDescent="0.25">
      <c r="D206" s="2">
        <v>191.34748743718501</v>
      </c>
      <c r="E206" s="2">
        <v>464.49748743718499</v>
      </c>
      <c r="F206">
        <v>0.201113012440443</v>
      </c>
      <c r="G206">
        <v>0.21437617149673499</v>
      </c>
      <c r="H206">
        <v>0.20443417254827501</v>
      </c>
      <c r="J206">
        <v>464.49748743718499</v>
      </c>
      <c r="K206" t="e">
        <v>#N/A</v>
      </c>
      <c r="L206" t="e">
        <v>#N/A</v>
      </c>
      <c r="M206" t="e">
        <v>#N/A</v>
      </c>
      <c r="O206">
        <v>464.49748743718499</v>
      </c>
      <c r="P206">
        <v>0.201113012440443</v>
      </c>
      <c r="Q206">
        <v>0.21437617149673499</v>
      </c>
      <c r="R206">
        <v>0.20443417254827501</v>
      </c>
    </row>
    <row r="207" spans="4:18" x14ac:dyDescent="0.25">
      <c r="D207" s="2">
        <v>191.44798994974803</v>
      </c>
      <c r="E207" s="2">
        <v>464.59798994974801</v>
      </c>
      <c r="F207">
        <v>0.20117078918945999</v>
      </c>
      <c r="G207">
        <v>0.214422555695685</v>
      </c>
      <c r="H207">
        <v>0.20448506133490699</v>
      </c>
      <c r="J207">
        <v>464.59798994974801</v>
      </c>
      <c r="K207" t="e">
        <v>#N/A</v>
      </c>
      <c r="L207" t="e">
        <v>#N/A</v>
      </c>
      <c r="M207" t="e">
        <v>#N/A</v>
      </c>
      <c r="O207">
        <v>464.59798994974801</v>
      </c>
      <c r="P207">
        <v>0.20117078918945999</v>
      </c>
      <c r="Q207">
        <v>0.214422555695685</v>
      </c>
      <c r="R207">
        <v>0.20448506133490699</v>
      </c>
    </row>
    <row r="208" spans="4:18" x14ac:dyDescent="0.25">
      <c r="D208" s="2">
        <v>191.548492462311</v>
      </c>
      <c r="E208" s="2">
        <v>464.69849246231098</v>
      </c>
      <c r="F208">
        <v>0.20122854614494201</v>
      </c>
      <c r="G208">
        <v>0.214468939894635</v>
      </c>
      <c r="H208">
        <v>0.20453594742897699</v>
      </c>
      <c r="J208">
        <v>464.69849246231098</v>
      </c>
      <c r="K208" t="e">
        <v>#N/A</v>
      </c>
      <c r="L208" t="e">
        <v>#N/A</v>
      </c>
      <c r="M208" t="e">
        <v>#N/A</v>
      </c>
      <c r="O208">
        <v>464.69849246231098</v>
      </c>
      <c r="P208">
        <v>0.20122854614494201</v>
      </c>
      <c r="Q208">
        <v>0.214468939894635</v>
      </c>
      <c r="R208">
        <v>0.20453594742897699</v>
      </c>
    </row>
    <row r="209" spans="4:18" x14ac:dyDescent="0.25">
      <c r="D209" s="2">
        <v>191.64899497487403</v>
      </c>
      <c r="E209" s="2">
        <v>464.79899497487401</v>
      </c>
      <c r="F209">
        <v>0.20128628338689999</v>
      </c>
      <c r="G209">
        <v>0.21451532409358501</v>
      </c>
      <c r="H209">
        <v>0.20458683083288201</v>
      </c>
      <c r="J209">
        <v>464.79899497487401</v>
      </c>
      <c r="K209" t="e">
        <v>#N/A</v>
      </c>
      <c r="L209" t="e">
        <v>#N/A</v>
      </c>
      <c r="M209" t="e">
        <v>#N/A</v>
      </c>
      <c r="O209">
        <v>464.79899497487401</v>
      </c>
      <c r="P209">
        <v>0.20128628338689999</v>
      </c>
      <c r="Q209">
        <v>0.21451532409358501</v>
      </c>
      <c r="R209">
        <v>0.20458683083288201</v>
      </c>
    </row>
    <row r="210" spans="4:18" x14ac:dyDescent="0.25">
      <c r="D210" s="2">
        <v>191.749497487437</v>
      </c>
      <c r="E210" s="2">
        <v>464.89949748743697</v>
      </c>
      <c r="F210">
        <v>0.20134400099465499</v>
      </c>
      <c r="G210">
        <v>0.21456170829253501</v>
      </c>
      <c r="H210">
        <v>0.204637711549017</v>
      </c>
      <c r="J210">
        <v>464.89949748743697</v>
      </c>
      <c r="K210" t="e">
        <v>#N/A</v>
      </c>
      <c r="L210" t="e">
        <v>#N/A</v>
      </c>
      <c r="M210" t="e">
        <v>#N/A</v>
      </c>
      <c r="O210">
        <v>464.89949748743697</v>
      </c>
      <c r="P210">
        <v>0.20134400099465499</v>
      </c>
      <c r="Q210">
        <v>0.21456170829253501</v>
      </c>
      <c r="R210">
        <v>0.204637711549017</v>
      </c>
    </row>
    <row r="211" spans="4:18" x14ac:dyDescent="0.25">
      <c r="D211" s="2">
        <v>191.85000000000002</v>
      </c>
      <c r="E211" s="2">
        <v>465</v>
      </c>
      <c r="F211">
        <v>0.20140169904684599</v>
      </c>
      <c r="G211">
        <v>0.21460809249148</v>
      </c>
      <c r="H211">
        <v>0.20468858957977501</v>
      </c>
      <c r="J211">
        <v>465</v>
      </c>
      <c r="K211" t="e">
        <v>#N/A</v>
      </c>
      <c r="L211" t="e">
        <v>#N/A</v>
      </c>
      <c r="M211" t="e">
        <v>#N/A</v>
      </c>
      <c r="O211">
        <v>465</v>
      </c>
      <c r="P211">
        <v>0.20140169904684599</v>
      </c>
      <c r="Q211">
        <v>0.21460809249148</v>
      </c>
      <c r="R211">
        <v>0.20468858957977501</v>
      </c>
    </row>
    <row r="213" spans="4:18" x14ac:dyDescent="0.25">
      <c r="G213" s="3">
        <f>(G211-F211)/F211</f>
        <v>6.5572403346816868E-2</v>
      </c>
      <c r="H213" s="3">
        <f>(H211-F211)/F211</f>
        <v>1.632007350724728E-2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B6BF3E-4BDA-4064-BAF0-7380F559E75B}">
  <dimension ref="A1:N48"/>
  <sheetViews>
    <sheetView workbookViewId="0">
      <selection activeCell="E2" sqref="E2"/>
    </sheetView>
  </sheetViews>
  <sheetFormatPr defaultRowHeight="15" x14ac:dyDescent="0.25"/>
  <sheetData>
    <row r="1" spans="1:14" x14ac:dyDescent="0.25">
      <c r="A1" t="s">
        <v>1</v>
      </c>
      <c r="C1" t="s">
        <v>29</v>
      </c>
      <c r="D1" t="s">
        <v>30</v>
      </c>
    </row>
    <row r="2" spans="1:14" x14ac:dyDescent="0.25">
      <c r="A2" t="s">
        <v>31</v>
      </c>
      <c r="B2" t="s">
        <v>0</v>
      </c>
      <c r="C2" t="str">
        <f>LEFT(A2,FIND(";",A2)-1)</f>
        <v>P</v>
      </c>
      <c r="D2" t="str">
        <f>RIGHT(A2,LEN(A2)-LEN(C2)-1)</f>
        <v>1.0;2.0;4.0;8.0;16.0;32.0;64.0</v>
      </c>
      <c r="E2" cm="1">
        <f t="array" ref="E2:K2">TRANSPOSE(_xlfn.FILTERXML("&lt;t&gt;&lt;s&gt;"&amp;SUBSTITUTE(MID(D2,1,LEN(D2)-2),";","&lt;/s&gt;&lt;s&gt;")&amp;"&lt;/s&gt;&lt;/t&gt;","//s"))</f>
        <v>1</v>
      </c>
      <c r="F2">
        <v>2</v>
      </c>
      <c r="G2">
        <v>4</v>
      </c>
      <c r="H2">
        <v>8</v>
      </c>
      <c r="I2">
        <v>16</v>
      </c>
      <c r="J2">
        <v>32</v>
      </c>
      <c r="K2">
        <v>64</v>
      </c>
    </row>
    <row r="3" spans="1:14" x14ac:dyDescent="0.25">
      <c r="A3" t="s">
        <v>32</v>
      </c>
      <c r="B3" t="s">
        <v>0</v>
      </c>
      <c r="C3" t="str">
        <f>LEFT(A3,FIND(";",A3)-1)</f>
        <v>water_tsat</v>
      </c>
      <c r="D3" t="str">
        <f>RIGHT(A3,LEN(A3)-LEN(C3)-1)</f>
        <v>372.7559288971232;393.3600913279718;416.7583592551081;443.55648824801193;474.52047181915816;510.6094938027555;552.97850093676</v>
      </c>
      <c r="E3" cm="1">
        <f t="array" ref="E3:K3">TRANSPOSE(_xlfn.FILTERXML("&lt;t&gt;&lt;s&gt;"&amp;SUBSTITUTE(MID(D3,1,LEN(D3)-2),";","&lt;/s&gt;&lt;s&gt;")&amp;"&lt;/s&gt;&lt;/t&gt;","//s"))</f>
        <v>372.755928897123</v>
      </c>
      <c r="F3">
        <v>393.36009132797102</v>
      </c>
      <c r="G3">
        <v>416.75835925510802</v>
      </c>
      <c r="H3">
        <v>443.55648824801102</v>
      </c>
      <c r="I3">
        <v>474.52047181915799</v>
      </c>
      <c r="J3">
        <v>510.60949380275503</v>
      </c>
      <c r="K3">
        <v>552.97850093600005</v>
      </c>
    </row>
    <row r="4" spans="1:14" x14ac:dyDescent="0.25">
      <c r="A4" t="s">
        <v>33</v>
      </c>
      <c r="B4" t="s">
        <v>0</v>
      </c>
      <c r="C4" t="str">
        <f>LEFT(A4,FIND(";",A4)-1)</f>
        <v>rkt_SRK_tsat</v>
      </c>
      <c r="D4" t="str">
        <f>RIGHT(A4,LEN(A4)-LEN(C4)-1)</f>
        <v>375.3559288971238;395.26009132797225;418.05835925510837;445.1564882480123;476.62047181915864;513.309493802756;556.6785009367609</v>
      </c>
      <c r="E4" cm="1">
        <f t="array" ref="E4:K4">TRANSPOSE(_xlfn.FILTERXML("&lt;t&gt;&lt;s&gt;"&amp;SUBSTITUTE(MID(D4,1,LEN(D4)-2),";","&lt;/s&gt;&lt;s&gt;")&amp;"&lt;/s&gt;&lt;/t&gt;","//s"))</f>
        <v>375.35592889712302</v>
      </c>
      <c r="F4">
        <v>395.26009132797202</v>
      </c>
      <c r="G4">
        <v>418.05835925510797</v>
      </c>
      <c r="H4">
        <v>445.15648824801201</v>
      </c>
      <c r="I4">
        <v>476.62047181915801</v>
      </c>
      <c r="J4">
        <v>513.30949380275604</v>
      </c>
      <c r="K4">
        <v>556.67850093675997</v>
      </c>
    </row>
    <row r="5" spans="1:14" x14ac:dyDescent="0.25">
      <c r="A5" t="s">
        <v>34</v>
      </c>
      <c r="B5" t="s">
        <v>0</v>
      </c>
      <c r="C5" t="str">
        <f>LEFT(A5,FIND(";",A5)-1)</f>
        <v>rkt_ideal_tsat</v>
      </c>
      <c r="D5" t="str">
        <f>RIGHT(A5,LEN(A5)-LEN(C5)-1)</f>
        <v>373.8559288971235;394.86009132797216;418.9583592551086;446.9564882480127;480.12047181915943;520.5094938027577;571.3785009367642</v>
      </c>
      <c r="E5" cm="1">
        <f t="array" ref="E5:K5">TRANSPOSE(_xlfn.FILTERXML("&lt;t&gt;&lt;s&gt;"&amp;SUBSTITUTE(MID(D5,1,LEN(D5)-2),";","&lt;/s&gt;&lt;s&gt;")&amp;"&lt;/s&gt;&lt;/t&gt;","//s"))</f>
        <v>373.85592889712302</v>
      </c>
      <c r="F5">
        <v>394.86009132797199</v>
      </c>
      <c r="G5">
        <v>418.95835925510801</v>
      </c>
      <c r="H5">
        <v>446.95648824801202</v>
      </c>
      <c r="I5">
        <v>480.12047181915898</v>
      </c>
      <c r="J5">
        <v>520.50949380275699</v>
      </c>
      <c r="K5">
        <v>571.37850093676002</v>
      </c>
    </row>
    <row r="8" spans="1:14" x14ac:dyDescent="0.25">
      <c r="E8" t="s">
        <v>27</v>
      </c>
      <c r="F8" t="s">
        <v>28</v>
      </c>
      <c r="G8" t="s">
        <v>25</v>
      </c>
      <c r="H8" t="s">
        <v>24</v>
      </c>
      <c r="J8" t="str">
        <f>E8</f>
        <v>Pressure, bar</v>
      </c>
      <c r="K8" t="s">
        <v>25</v>
      </c>
      <c r="L8" t="s">
        <v>24</v>
      </c>
      <c r="M8" t="str">
        <f>G8</f>
        <v>SRK AM</v>
      </c>
      <c r="N8" t="str">
        <f>H8</f>
        <v>IdealGas AM</v>
      </c>
    </row>
    <row r="9" spans="1:14" x14ac:dyDescent="0.25">
      <c r="E9" cm="1">
        <f t="array" ref="E9:E15">TRANSPOSE(_xlfn.ANCHORARRAY(E2))</f>
        <v>1</v>
      </c>
      <c r="F9" cm="1">
        <f t="array" ref="F9:F15">TRANSPOSE(_xlfn.ANCHORARRAY(E3))</f>
        <v>372.755928897123</v>
      </c>
      <c r="G9" cm="1">
        <f t="array" ref="G9:G15">TRANSPOSE(_xlfn.ANCHORARRAY(E4))</f>
        <v>375.35592889712302</v>
      </c>
      <c r="H9" cm="1">
        <f t="array" ref="H9:H15">TRANSPOSE(_xlfn.ANCHORARRAY(E5))</f>
        <v>373.85592889712302</v>
      </c>
      <c r="J9" s="1" cm="1">
        <f t="array" ref="J9:J15">_xlfn.ANCHORARRAY(E9)</f>
        <v>1</v>
      </c>
      <c r="K9" cm="1">
        <f t="array" ref="K9:K15">_xlfn.ANCHORARRAY(G9)-_xlfn.ANCHORARRAY($F$9)</f>
        <v>2.6000000000000227</v>
      </c>
      <c r="L9" cm="1">
        <f t="array" ref="L9:L15">_xlfn.ANCHORARRAY(H9)-_xlfn.ANCHORARRAY($F$9)</f>
        <v>1.1000000000000227</v>
      </c>
      <c r="M9" s="3" cm="1">
        <f t="array" ref="M9:M15">(_xlfn.ANCHORARRAY(G9)-_xlfn.ANCHORARRAY(F9))/_xlfn.ANCHORARRAY(F9)</f>
        <v>6.9750734956588638E-3</v>
      </c>
      <c r="N9" s="3" cm="1">
        <f t="array" ref="N9:N15">(_xlfn.ANCHORARRAY(H9)-_xlfn.ANCHORARRAY(F9))/_xlfn.ANCHORARRAY(F9)</f>
        <v>2.9509926327787855E-3</v>
      </c>
    </row>
    <row r="10" spans="1:14" x14ac:dyDescent="0.25">
      <c r="E10">
        <v>2</v>
      </c>
      <c r="F10">
        <v>393.36009132797102</v>
      </c>
      <c r="G10">
        <v>395.26009132797202</v>
      </c>
      <c r="H10">
        <v>394.86009132797199</v>
      </c>
      <c r="J10" s="1">
        <v>2</v>
      </c>
      <c r="K10">
        <v>1.9000000000010004</v>
      </c>
      <c r="L10">
        <v>1.5000000000009663</v>
      </c>
      <c r="M10" s="3">
        <v>4.8301798832379294E-3</v>
      </c>
      <c r="N10" s="3">
        <v>3.8132999078198671E-3</v>
      </c>
    </row>
    <row r="11" spans="1:14" x14ac:dyDescent="0.25">
      <c r="E11">
        <v>4</v>
      </c>
      <c r="F11">
        <v>416.75835925510802</v>
      </c>
      <c r="G11">
        <v>418.05835925510797</v>
      </c>
      <c r="H11">
        <v>418.95835925510801</v>
      </c>
      <c r="J11" s="1">
        <v>4</v>
      </c>
      <c r="K11">
        <v>1.2999999999999545</v>
      </c>
      <c r="L11">
        <v>2.1999999999999886</v>
      </c>
      <c r="M11" s="3">
        <v>3.1193135569578165E-3</v>
      </c>
      <c r="N11" s="3">
        <v>5.2788383271595391E-3</v>
      </c>
    </row>
    <row r="12" spans="1:14" x14ac:dyDescent="0.25">
      <c r="E12">
        <v>8</v>
      </c>
      <c r="F12">
        <v>443.55648824801102</v>
      </c>
      <c r="G12">
        <v>445.15648824801201</v>
      </c>
      <c r="H12">
        <v>446.95648824801202</v>
      </c>
      <c r="J12" s="1">
        <v>8</v>
      </c>
      <c r="K12">
        <v>1.6000000000009891</v>
      </c>
      <c r="L12">
        <v>3.4000000000010004</v>
      </c>
      <c r="M12" s="3">
        <v>3.6072068437568699E-3</v>
      </c>
      <c r="N12" s="3">
        <v>7.6653145429808663E-3</v>
      </c>
    </row>
    <row r="13" spans="1:14" x14ac:dyDescent="0.25">
      <c r="E13">
        <v>16</v>
      </c>
      <c r="F13">
        <v>474.52047181915799</v>
      </c>
      <c r="G13">
        <v>476.62047181915801</v>
      </c>
      <c r="H13">
        <v>480.12047181915898</v>
      </c>
      <c r="J13" s="1">
        <v>16</v>
      </c>
      <c r="K13">
        <v>2.1000000000000227</v>
      </c>
      <c r="L13">
        <v>5.6000000000009891</v>
      </c>
      <c r="M13" s="3">
        <v>4.4255203404592897E-3</v>
      </c>
      <c r="N13" s="3">
        <v>1.1801387574560061E-2</v>
      </c>
    </row>
    <row r="14" spans="1:14" x14ac:dyDescent="0.25">
      <c r="E14">
        <v>32</v>
      </c>
      <c r="F14">
        <v>510.60949380275503</v>
      </c>
      <c r="G14">
        <v>513.30949380275604</v>
      </c>
      <c r="H14">
        <v>520.50949380275699</v>
      </c>
      <c r="J14" s="1">
        <v>32</v>
      </c>
      <c r="K14">
        <v>2.7000000000010118</v>
      </c>
      <c r="L14">
        <v>9.9000000000019668</v>
      </c>
      <c r="M14" s="3">
        <v>5.2877982739662956E-3</v>
      </c>
      <c r="N14" s="3">
        <v>1.9388593671206336E-2</v>
      </c>
    </row>
    <row r="15" spans="1:14" x14ac:dyDescent="0.25">
      <c r="E15">
        <v>64</v>
      </c>
      <c r="F15">
        <v>552.97850093600005</v>
      </c>
      <c r="G15">
        <v>556.67850093675997</v>
      </c>
      <c r="H15">
        <v>571.37850093676002</v>
      </c>
      <c r="J15" s="1">
        <v>64</v>
      </c>
      <c r="K15">
        <v>3.7000000007599283</v>
      </c>
      <c r="L15">
        <v>18.400000000759974</v>
      </c>
      <c r="M15" s="3">
        <v>6.6910377067049024E-3</v>
      </c>
      <c r="N15" s="3">
        <v>3.3274349671126781E-2</v>
      </c>
    </row>
    <row r="16" spans="1:14" x14ac:dyDescent="0.25">
      <c r="J16" s="1"/>
      <c r="M16" s="3"/>
      <c r="N16" s="3"/>
    </row>
    <row r="17" spans="10:14" x14ac:dyDescent="0.25">
      <c r="J17" s="1"/>
      <c r="M17" s="3"/>
      <c r="N17" s="3"/>
    </row>
    <row r="18" spans="10:14" x14ac:dyDescent="0.25">
      <c r="J18" s="1"/>
      <c r="M18" s="3"/>
      <c r="N18" s="3"/>
    </row>
    <row r="19" spans="10:14" x14ac:dyDescent="0.25">
      <c r="J19" s="1"/>
      <c r="M19" s="3"/>
      <c r="N19" s="3"/>
    </row>
    <row r="20" spans="10:14" x14ac:dyDescent="0.25">
      <c r="J20" s="1"/>
      <c r="M20" s="3"/>
      <c r="N20" s="3"/>
    </row>
    <row r="21" spans="10:14" x14ac:dyDescent="0.25">
      <c r="J21" s="1"/>
      <c r="M21" s="3"/>
      <c r="N21" s="3"/>
    </row>
    <row r="22" spans="10:14" x14ac:dyDescent="0.25">
      <c r="J22" s="1"/>
      <c r="M22" s="3"/>
      <c r="N22" s="3"/>
    </row>
    <row r="23" spans="10:14" x14ac:dyDescent="0.25">
      <c r="J23" s="1"/>
      <c r="M23" s="3"/>
      <c r="N23" s="3"/>
    </row>
    <row r="24" spans="10:14" x14ac:dyDescent="0.25">
      <c r="J24" s="1"/>
      <c r="M24" s="3"/>
      <c r="N24" s="3"/>
    </row>
    <row r="25" spans="10:14" x14ac:dyDescent="0.25">
      <c r="J25" s="1"/>
      <c r="M25" s="3"/>
      <c r="N25" s="3"/>
    </row>
    <row r="26" spans="10:14" x14ac:dyDescent="0.25">
      <c r="J26" s="1"/>
      <c r="M26" s="3"/>
      <c r="N26" s="3"/>
    </row>
    <row r="27" spans="10:14" x14ac:dyDescent="0.25">
      <c r="J27" s="1"/>
      <c r="M27" s="3"/>
      <c r="N27" s="3"/>
    </row>
    <row r="28" spans="10:14" x14ac:dyDescent="0.25">
      <c r="J28" s="1"/>
      <c r="M28" s="3"/>
      <c r="N28" s="3"/>
    </row>
    <row r="29" spans="10:14" x14ac:dyDescent="0.25">
      <c r="J29" s="1"/>
      <c r="M29" s="3"/>
      <c r="N29" s="3"/>
    </row>
    <row r="30" spans="10:14" x14ac:dyDescent="0.25">
      <c r="J30" s="1"/>
      <c r="M30" s="3"/>
      <c r="N30" s="3"/>
    </row>
    <row r="31" spans="10:14" x14ac:dyDescent="0.25">
      <c r="J31" s="1"/>
      <c r="M31" s="3"/>
      <c r="N31" s="3"/>
    </row>
    <row r="32" spans="10:14" x14ac:dyDescent="0.25">
      <c r="J32" s="1"/>
      <c r="M32" s="3"/>
      <c r="N32" s="3"/>
    </row>
    <row r="33" spans="10:14" x14ac:dyDescent="0.25">
      <c r="J33" s="1"/>
      <c r="M33" s="3"/>
      <c r="N33" s="3"/>
    </row>
    <row r="34" spans="10:14" x14ac:dyDescent="0.25">
      <c r="J34" s="1"/>
      <c r="M34" s="3"/>
      <c r="N34" s="3"/>
    </row>
    <row r="35" spans="10:14" x14ac:dyDescent="0.25">
      <c r="J35" s="1"/>
      <c r="M35" s="3"/>
      <c r="N35" s="3"/>
    </row>
    <row r="36" spans="10:14" x14ac:dyDescent="0.25">
      <c r="J36" s="1"/>
      <c r="M36" s="3"/>
      <c r="N36" s="3"/>
    </row>
    <row r="37" spans="10:14" x14ac:dyDescent="0.25">
      <c r="J37" s="1"/>
      <c r="M37" s="3"/>
      <c r="N37" s="3"/>
    </row>
    <row r="38" spans="10:14" x14ac:dyDescent="0.25">
      <c r="J38" s="1"/>
      <c r="M38" s="3"/>
      <c r="N38" s="3"/>
    </row>
    <row r="39" spans="10:14" x14ac:dyDescent="0.25">
      <c r="J39" s="1"/>
      <c r="M39" s="3"/>
      <c r="N39" s="3"/>
    </row>
    <row r="40" spans="10:14" x14ac:dyDescent="0.25">
      <c r="J40" s="1"/>
      <c r="M40" s="3"/>
      <c r="N40" s="3"/>
    </row>
    <row r="41" spans="10:14" x14ac:dyDescent="0.25">
      <c r="J41" s="1"/>
      <c r="M41" s="3"/>
      <c r="N41" s="3"/>
    </row>
    <row r="42" spans="10:14" x14ac:dyDescent="0.25">
      <c r="J42" s="1"/>
      <c r="M42" s="3"/>
      <c r="N42" s="3"/>
    </row>
    <row r="43" spans="10:14" x14ac:dyDescent="0.25">
      <c r="J43" s="1"/>
      <c r="M43" s="3"/>
      <c r="N43" s="3"/>
    </row>
    <row r="44" spans="10:14" x14ac:dyDescent="0.25">
      <c r="J44" s="1"/>
      <c r="M44" s="3"/>
      <c r="N44" s="3"/>
    </row>
    <row r="45" spans="10:14" x14ac:dyDescent="0.25">
      <c r="J45" s="1"/>
      <c r="M45" s="3"/>
      <c r="N45" s="3"/>
    </row>
    <row r="46" spans="10:14" x14ac:dyDescent="0.25">
      <c r="J46" s="1"/>
      <c r="M46" s="3"/>
      <c r="N46" s="3"/>
    </row>
    <row r="47" spans="10:14" x14ac:dyDescent="0.25">
      <c r="J47" s="1"/>
      <c r="M47" s="3"/>
      <c r="N47" s="3"/>
    </row>
    <row r="48" spans="10:14" x14ac:dyDescent="0.25">
      <c r="J48" s="1"/>
      <c r="M48" s="3"/>
      <c r="N48" s="3"/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A7E914-F9AA-46D0-A528-7C48EF27518D}">
  <dimension ref="A1:AA40"/>
  <sheetViews>
    <sheetView topLeftCell="C13" zoomScaleNormal="100" workbookViewId="0">
      <selection activeCell="Y27" sqref="Y27"/>
    </sheetView>
  </sheetViews>
  <sheetFormatPr defaultRowHeight="15" x14ac:dyDescent="0.25"/>
  <cols>
    <col min="1" max="1" width="9.140625" customWidth="1"/>
  </cols>
  <sheetData>
    <row r="1" spans="1:9" x14ac:dyDescent="0.25">
      <c r="A1" t="s">
        <v>1</v>
      </c>
    </row>
    <row r="2" spans="1:9" x14ac:dyDescent="0.25">
      <c r="A2" t="s">
        <v>49</v>
      </c>
      <c r="B2" t="s">
        <v>0</v>
      </c>
      <c r="C2" t="str">
        <f>LEFT(A2,FIND(";",A2)-1)</f>
        <v>___MITSW___</v>
      </c>
      <c r="D2" t="str">
        <f t="shared" ref="D2:D21" si="0">RIGHT(A2,LEN(A2)-LEN(C2)-1)</f>
        <v/>
      </c>
    </row>
    <row r="3" spans="1:9" x14ac:dyDescent="0.25">
      <c r="A3" t="s">
        <v>36</v>
      </c>
      <c r="B3" t="s">
        <v>0</v>
      </c>
      <c r="C3" t="str">
        <f>LEFT(A3,FIND(";",A3)-1)</f>
        <v>T</v>
      </c>
      <c r="D3" t="str">
        <f t="shared" si="0"/>
        <v>24.850000000000023;42.85000000000002;60.85000000000002;78.85000000000002;96.85000000000002</v>
      </c>
      <c r="E3" cm="1">
        <f t="array" ref="E3:I3">TRANSPOSE(_xlfn.FILTERXML("&lt;t&gt;&lt;s&gt;"&amp;SUBSTITUTE(MID(D3,1,LEN(D3)-2),";","&lt;/s&gt;&lt;s&gt;")&amp;"&lt;/s&gt;&lt;/t&gt;","//s"))</f>
        <v>24.85</v>
      </c>
      <c r="F3">
        <v>42.85</v>
      </c>
      <c r="G3">
        <v>60.85</v>
      </c>
      <c r="H3">
        <v>78.849999999999994</v>
      </c>
      <c r="I3">
        <v>96.85</v>
      </c>
    </row>
    <row r="4" spans="1:9" x14ac:dyDescent="0.25">
      <c r="A4" t="s">
        <v>37</v>
      </c>
      <c r="B4" t="s">
        <v>0</v>
      </c>
      <c r="C4" t="str">
        <f>LEFT(A4,FIND(";",A4)-1)</f>
        <v>Density</v>
      </c>
      <c r="D4" t="str">
        <f t="shared" si="0"/>
        <v>1073.109700030536;1065.5987993460762;1056.4216142839557;1045.8723503833;1034.2452131832342</v>
      </c>
      <c r="E4" cm="1">
        <f t="array" ref="E4:I4">TRANSPOSE(_xlfn.FILTERXML("&lt;t&gt;&lt;s&gt;"&amp;SUBSTITUTE(MID(D4,1,LEN(D4)-2),";","&lt;/s&gt;&lt;s&gt;")&amp;"&lt;/s&gt;&lt;/t&gt;","//s"))</f>
        <v>1073.1097000305299</v>
      </c>
      <c r="F4">
        <v>1065.5987993460701</v>
      </c>
      <c r="G4">
        <v>1056.42161428395</v>
      </c>
      <c r="H4">
        <v>1045.8723503833</v>
      </c>
      <c r="I4">
        <v>1034.2452131832299</v>
      </c>
    </row>
    <row r="5" spans="1:9" x14ac:dyDescent="0.25">
      <c r="A5" t="s">
        <v>38</v>
      </c>
      <c r="B5" t="s">
        <v>0</v>
      </c>
      <c r="C5" t="str">
        <f>LEFT(A5,FIND(";",A5)-1)</f>
        <v>Enthalpy</v>
      </c>
      <c r="D5" t="str">
        <f t="shared" si="0"/>
        <v>0.0;66.8835940917339;133.9920799875418;201.25799146962717;268.68181384866733</v>
      </c>
      <c r="E5" cm="1">
        <f t="array" ref="E5:I5">TRANSPOSE(_xlfn.FILTERXML("&lt;t&gt;&lt;s&gt;"&amp;SUBSTITUTE(MID(D5,1,LEN(D5)-2),";","&lt;/s&gt;&lt;s&gt;")&amp;"&lt;/s&gt;&lt;/t&gt;","//s"))</f>
        <v>0</v>
      </c>
      <c r="F5">
        <v>66.883594091733897</v>
      </c>
      <c r="G5">
        <v>133.99207998754099</v>
      </c>
      <c r="H5">
        <v>201.257991469627</v>
      </c>
      <c r="I5">
        <v>268.68181384866699</v>
      </c>
    </row>
    <row r="6" spans="1:9" x14ac:dyDescent="0.25">
      <c r="A6" t="s">
        <v>39</v>
      </c>
      <c r="B6" t="s">
        <v>0</v>
      </c>
      <c r="C6" t="str">
        <f t="shared" ref="C6:C21" si="1">LEFT(A6,FIND(";",A6)-1)</f>
        <v>Entropy</v>
      </c>
      <c r="D6" t="str">
        <f t="shared" si="0"/>
        <v>0.0;0.21791984916125967;0.42445776430564414;0.6206114664758088;0.8074176995568555</v>
      </c>
      <c r="E6" cm="1">
        <f t="array" ref="E6:I6">TRANSPOSE(_xlfn.FILTERXML("&lt;t&gt;&lt;s&gt;"&amp;SUBSTITUTE(MID(D6,1,LEN(D6)-2),";","&lt;/s&gt;&lt;s&gt;")&amp;"&lt;/s&gt;&lt;/t&gt;","//s"))</f>
        <v>0</v>
      </c>
      <c r="F6">
        <v>0.217919849161259</v>
      </c>
      <c r="G6">
        <v>0.42445776430564403</v>
      </c>
      <c r="H6">
        <v>0.620611466475808</v>
      </c>
      <c r="I6">
        <v>0.80741769955685005</v>
      </c>
    </row>
    <row r="7" spans="1:9" x14ac:dyDescent="0.25">
      <c r="A7" t="s">
        <v>50</v>
      </c>
      <c r="B7" t="s">
        <v>0</v>
      </c>
      <c r="C7" t="str">
        <f t="shared" si="1"/>
        <v>___GEOPROP___</v>
      </c>
      <c r="D7" t="str">
        <f t="shared" si="0"/>
        <v/>
      </c>
    </row>
    <row r="8" spans="1:9" x14ac:dyDescent="0.25">
      <c r="A8" t="s">
        <v>36</v>
      </c>
      <c r="B8" t="s">
        <v>0</v>
      </c>
      <c r="C8" t="str">
        <f t="shared" si="1"/>
        <v>T</v>
      </c>
      <c r="D8" t="str">
        <f t="shared" si="0"/>
        <v>24.850000000000023;42.85000000000002;60.85000000000002;78.85000000000002;96.85000000000002</v>
      </c>
      <c r="E8" cm="1">
        <f t="array" ref="E8:I8">TRANSPOSE(_xlfn.FILTERXML("&lt;t&gt;&lt;s&gt;"&amp;SUBSTITUTE(MID(D8,1,LEN(D8)-2),";","&lt;/s&gt;&lt;s&gt;")&amp;"&lt;/s&gt;&lt;/t&gt;","//s"))</f>
        <v>24.85</v>
      </c>
      <c r="F8">
        <v>42.85</v>
      </c>
      <c r="G8">
        <v>60.85</v>
      </c>
      <c r="H8">
        <v>78.849999999999994</v>
      </c>
      <c r="I8">
        <v>96.85</v>
      </c>
    </row>
    <row r="9" spans="1:9" x14ac:dyDescent="0.25">
      <c r="A9" t="s">
        <v>40</v>
      </c>
      <c r="B9" t="s">
        <v>0</v>
      </c>
      <c r="C9" t="str">
        <f t="shared" si="1"/>
        <v>Density</v>
      </c>
      <c r="D9" t="str">
        <f t="shared" si="0"/>
        <v>1071.797067506303;1063.9803087342198;1054.7855235726586;1044.3263716647061;1032.725496529053</v>
      </c>
      <c r="E9" cm="1">
        <f t="array" ref="E9:I9">TRANSPOSE(_xlfn.FILTERXML("&lt;t&gt;&lt;s&gt;"&amp;SUBSTITUTE(MID(D9,1,LEN(D9)-2),";","&lt;/s&gt;&lt;s&gt;")&amp;"&lt;/s&gt;&lt;/t&gt;","//s"))</f>
        <v>1071.7970675063</v>
      </c>
      <c r="F9">
        <v>1063.98030873421</v>
      </c>
      <c r="G9">
        <v>1054.7855235726499</v>
      </c>
      <c r="H9">
        <v>1044.3263716647</v>
      </c>
      <c r="I9">
        <v>1032.7254965290001</v>
      </c>
    </row>
    <row r="10" spans="1:9" x14ac:dyDescent="0.25">
      <c r="A10" t="s">
        <v>41</v>
      </c>
      <c r="B10" t="s">
        <v>0</v>
      </c>
      <c r="C10" t="str">
        <f t="shared" si="1"/>
        <v>Enthalpy</v>
      </c>
      <c r="D10" t="str">
        <f t="shared" si="0"/>
        <v>0.0;66.77260081823222;133.8960845608013;201.2032606190036;268.627484467866</v>
      </c>
      <c r="E10" cm="1">
        <f t="array" ref="E10:I10">TRANSPOSE(_xlfn.FILTERXML("&lt;t&gt;&lt;s&gt;"&amp;SUBSTITUTE(MID(D10,1,LEN(D10)-2),";","&lt;/s&gt;&lt;s&gt;")&amp;"&lt;/s&gt;&lt;/t&gt;","//s"))</f>
        <v>0</v>
      </c>
      <c r="F10">
        <v>66.772600818232206</v>
      </c>
      <c r="G10">
        <v>133.896084560801</v>
      </c>
      <c r="H10">
        <v>201.203260619003</v>
      </c>
      <c r="I10">
        <v>268.6274844678</v>
      </c>
    </row>
    <row r="11" spans="1:9" x14ac:dyDescent="0.25">
      <c r="A11" t="s">
        <v>42</v>
      </c>
      <c r="B11" t="s">
        <v>0</v>
      </c>
      <c r="C11" t="str">
        <f t="shared" si="1"/>
        <v>Entropy</v>
      </c>
      <c r="D11" t="str">
        <f t="shared" si="0"/>
        <v>0.0;0.21755493418136712;0.4241380979014204;0.6204122321637168;0.8072204477941749</v>
      </c>
      <c r="E11" cm="1">
        <f t="array" ref="E11:I11">TRANSPOSE(_xlfn.FILTERXML("&lt;t&gt;&lt;s&gt;"&amp;SUBSTITUTE(MID(D11,1,LEN(D11)-2),";","&lt;/s&gt;&lt;s&gt;")&amp;"&lt;/s&gt;&lt;/t&gt;","//s"))</f>
        <v>0</v>
      </c>
      <c r="F11">
        <v>0.21755493418136701</v>
      </c>
      <c r="G11">
        <v>0.42413809790141999</v>
      </c>
      <c r="H11">
        <v>0.62041223216371599</v>
      </c>
      <c r="I11">
        <v>0.80722044779417002</v>
      </c>
    </row>
    <row r="12" spans="1:9" x14ac:dyDescent="0.25">
      <c r="A12" t="s">
        <v>51</v>
      </c>
      <c r="B12" t="s">
        <v>0</v>
      </c>
      <c r="C12" t="str">
        <f t="shared" si="1"/>
        <v>___WP EOS___</v>
      </c>
      <c r="D12" t="str">
        <f t="shared" si="0"/>
        <v/>
      </c>
    </row>
    <row r="13" spans="1:9" x14ac:dyDescent="0.25">
      <c r="A13" t="s">
        <v>36</v>
      </c>
      <c r="B13" t="s">
        <v>0</v>
      </c>
      <c r="C13" t="str">
        <f t="shared" si="1"/>
        <v>T</v>
      </c>
      <c r="D13" t="str">
        <f t="shared" si="0"/>
        <v>24.850000000000023;42.85000000000002;60.85000000000002;78.85000000000002;96.85000000000002</v>
      </c>
      <c r="E13" cm="1">
        <f t="array" ref="E13:I13">TRANSPOSE(_xlfn.FILTERXML("&lt;t&gt;&lt;s&gt;"&amp;SUBSTITUTE(MID(D13,1,LEN(D13)-2),";","&lt;/s&gt;&lt;s&gt;")&amp;"&lt;/s&gt;&lt;/t&gt;","//s"))</f>
        <v>24.85</v>
      </c>
      <c r="F13">
        <v>42.85</v>
      </c>
      <c r="G13">
        <v>60.85</v>
      </c>
      <c r="H13">
        <v>78.849999999999994</v>
      </c>
      <c r="I13">
        <v>96.85</v>
      </c>
    </row>
    <row r="14" spans="1:9" x14ac:dyDescent="0.25">
      <c r="A14" t="s">
        <v>43</v>
      </c>
      <c r="B14" t="s">
        <v>0</v>
      </c>
      <c r="C14" t="str">
        <f t="shared" si="1"/>
        <v>Density</v>
      </c>
      <c r="D14" t="str">
        <f t="shared" si="0"/>
        <v>997.0860088230808;991.096416816691;982.7564056916367;972.5038079381408;960.5920609328151</v>
      </c>
      <c r="E14" cm="1">
        <f t="array" ref="E14:I14">TRANSPOSE(_xlfn.FILTERXML("&lt;t&gt;&lt;s&gt;"&amp;SUBSTITUTE(MID(D14,1,LEN(D14)-2),";","&lt;/s&gt;&lt;s&gt;")&amp;"&lt;/s&gt;&lt;/t&gt;","//s"))</f>
        <v>997.08600882307996</v>
      </c>
      <c r="F14">
        <v>991.09641681669098</v>
      </c>
      <c r="G14">
        <v>982.75640569163602</v>
      </c>
      <c r="H14">
        <v>972.50380793813997</v>
      </c>
      <c r="I14">
        <v>960.59206093281</v>
      </c>
    </row>
    <row r="15" spans="1:9" x14ac:dyDescent="0.25">
      <c r="A15" t="s">
        <v>44</v>
      </c>
      <c r="B15" t="s">
        <v>0</v>
      </c>
      <c r="C15" t="str">
        <f t="shared" si="1"/>
        <v>Enthalpy</v>
      </c>
      <c r="D15" t="str">
        <f t="shared" si="0"/>
        <v>0.0;75.235160280529;150.5131451543906;225.9365729418788;301.5994226979124</v>
      </c>
      <c r="E15" cm="1">
        <f t="array" ref="E15:I15">TRANSPOSE(_xlfn.FILTERXML("&lt;t&gt;&lt;s&gt;"&amp;SUBSTITUTE(MID(D15,1,LEN(D15)-2),";","&lt;/s&gt;&lt;s&gt;")&amp;"&lt;/s&gt;&lt;/t&gt;","//s"))</f>
        <v>0</v>
      </c>
      <c r="F15">
        <v>75.235160280529001</v>
      </c>
      <c r="G15">
        <v>150.51314515439</v>
      </c>
      <c r="H15">
        <v>225.93657294187801</v>
      </c>
      <c r="I15">
        <v>301.59942269790997</v>
      </c>
    </row>
    <row r="16" spans="1:9" x14ac:dyDescent="0.25">
      <c r="A16" t="s">
        <v>45</v>
      </c>
      <c r="B16" t="s">
        <v>0</v>
      </c>
      <c r="C16" t="str">
        <f t="shared" si="1"/>
        <v>Entropy</v>
      </c>
      <c r="D16" t="str">
        <f t="shared" si="0"/>
        <v>0.0;0.2451363333602279;0.4768187103668433;0.6967601501640338;0.9063926122362905</v>
      </c>
      <c r="E16" cm="1">
        <f t="array" ref="E16:I16">TRANSPOSE(_xlfn.FILTERXML("&lt;t&gt;&lt;s&gt;"&amp;SUBSTITUTE(MID(D16,1,LEN(D16)-2),";","&lt;/s&gt;&lt;s&gt;")&amp;"&lt;/s&gt;&lt;/t&gt;","//s"))</f>
        <v>0</v>
      </c>
      <c r="F16">
        <v>0.245136333360227</v>
      </c>
      <c r="G16">
        <v>0.47681871036684298</v>
      </c>
      <c r="H16">
        <v>0.69676015016403303</v>
      </c>
      <c r="I16">
        <v>0.90639261223628997</v>
      </c>
    </row>
    <row r="17" spans="1:27" x14ac:dyDescent="0.25">
      <c r="A17" t="s">
        <v>52</v>
      </c>
      <c r="C17" t="str">
        <f t="shared" si="1"/>
        <v>___ASPEN___</v>
      </c>
      <c r="D17" t="str">
        <f t="shared" si="0"/>
        <v/>
      </c>
    </row>
    <row r="18" spans="1:27" x14ac:dyDescent="0.25">
      <c r="A18" t="s">
        <v>83</v>
      </c>
      <c r="C18" t="str">
        <f t="shared" si="1"/>
        <v>T</v>
      </c>
      <c r="D18" t="str">
        <f t="shared" si="0"/>
        <v>25;30;35;40;45;50;55;60;65;70;75;80;85;90;100;</v>
      </c>
      <c r="E18" cm="1">
        <f t="array" ref="E18:S18">TRANSPOSE(_xlfn.FILTERXML("&lt;t&gt;&lt;s&gt;"&amp;SUBSTITUTE(MID(D18,1,LEN(D18)-1),";","&lt;/s&gt;&lt;s&gt;")&amp;"&lt;/s&gt;&lt;/t&gt;","//s"))</f>
        <v>25</v>
      </c>
      <c r="F18">
        <v>30</v>
      </c>
      <c r="G18">
        <v>35</v>
      </c>
      <c r="H18">
        <v>40</v>
      </c>
      <c r="I18">
        <v>45</v>
      </c>
      <c r="J18">
        <v>50</v>
      </c>
      <c r="K18">
        <v>55</v>
      </c>
      <c r="L18">
        <v>60</v>
      </c>
      <c r="M18">
        <v>65</v>
      </c>
      <c r="N18">
        <v>70</v>
      </c>
      <c r="O18">
        <v>75</v>
      </c>
      <c r="P18">
        <v>80</v>
      </c>
      <c r="Q18">
        <v>85</v>
      </c>
      <c r="R18">
        <v>90</v>
      </c>
      <c r="S18">
        <v>100</v>
      </c>
    </row>
    <row r="19" spans="1:27" x14ac:dyDescent="0.25">
      <c r="A19" t="s">
        <v>46</v>
      </c>
      <c r="C19" t="str">
        <f t="shared" si="1"/>
        <v>Density</v>
      </c>
      <c r="D19" t="str">
        <f t="shared" si="0"/>
        <v>1062.66966;1061.16982;1059.43357;1057.48014;1055.32513;1052.98147;1050.46025;1047.77111;1044.92268;1041.92261;1038.77776;1035.49417;1032.0771;1028.53108;1021.06698</v>
      </c>
      <c r="E19" cm="1">
        <f t="array" ref="E19:S19">TRANSPOSE(_xlfn.FILTERXML("&lt;t&gt;&lt;s&gt;"&amp;SUBSTITUTE(MID(D19,1,LEN(D19)-2),";","&lt;/s&gt;&lt;s&gt;")&amp;"&lt;/s&gt;&lt;/t&gt;","//s"))</f>
        <v>1062.66966</v>
      </c>
      <c r="F19">
        <v>1061.1698200000001</v>
      </c>
      <c r="G19">
        <v>1059.4335699999999</v>
      </c>
      <c r="H19">
        <v>1057.4801399999999</v>
      </c>
      <c r="I19">
        <v>1055.3251299999999</v>
      </c>
      <c r="J19">
        <v>1052.9814699999999</v>
      </c>
      <c r="K19">
        <v>1050.4602500000001</v>
      </c>
      <c r="L19">
        <v>1047.7711099999999</v>
      </c>
      <c r="M19">
        <v>1044.9226799999999</v>
      </c>
      <c r="N19">
        <v>1041.9226100000001</v>
      </c>
      <c r="O19">
        <v>1038.7777599999999</v>
      </c>
      <c r="P19">
        <v>1035.4941699999999</v>
      </c>
      <c r="Q19">
        <v>1032.0771</v>
      </c>
      <c r="R19">
        <v>1028.53108</v>
      </c>
      <c r="S19">
        <v>1021.066</v>
      </c>
    </row>
    <row r="20" spans="1:27" x14ac:dyDescent="0.25">
      <c r="A20" t="s">
        <v>47</v>
      </c>
      <c r="C20" t="str">
        <f t="shared" si="1"/>
        <v>Enthalpy</v>
      </c>
      <c r="D20" t="str">
        <f t="shared" si="0"/>
        <v>0;18.7635581;37.519905;56.2741644;75.030399;93.7919375;112.561633;131.342073;150.135745;168.945163;187.772951;206.621899;225.494987;244.395405;282.286584</v>
      </c>
      <c r="E20" cm="1">
        <f t="array" ref="E20:S20">TRANSPOSE(_xlfn.FILTERXML("&lt;t&gt;&lt;s&gt;"&amp;SUBSTITUTE(MID(D20,1,LEN(D20)-2),";","&lt;/s&gt;&lt;s&gt;")&amp;"&lt;/s&gt;&lt;/t&gt;","//s"))</f>
        <v>0</v>
      </c>
      <c r="F20">
        <v>18.763558100000001</v>
      </c>
      <c r="G20">
        <v>37.519905000000001</v>
      </c>
      <c r="H20">
        <v>56.274164399999997</v>
      </c>
      <c r="I20">
        <v>75.030399000000003</v>
      </c>
      <c r="J20">
        <v>93.791937500000003</v>
      </c>
      <c r="K20">
        <v>112.561633</v>
      </c>
      <c r="L20">
        <v>131.342073</v>
      </c>
      <c r="M20">
        <v>150.13574499999999</v>
      </c>
      <c r="N20">
        <v>168.94516300000001</v>
      </c>
      <c r="O20">
        <v>187.77295100000001</v>
      </c>
      <c r="P20">
        <v>206.62189900000001</v>
      </c>
      <c r="Q20">
        <v>225.49498700000001</v>
      </c>
      <c r="R20">
        <v>244.39540500000001</v>
      </c>
      <c r="S20">
        <v>282.28649999999999</v>
      </c>
    </row>
    <row r="21" spans="1:27" x14ac:dyDescent="0.25">
      <c r="A21" t="s">
        <v>48</v>
      </c>
      <c r="C21" t="str">
        <f t="shared" si="1"/>
        <v>Entropy</v>
      </c>
      <c r="D21" t="str">
        <f t="shared" si="0"/>
        <v>0;0.0624114327;0.123778237;0.184150544;0.243572736;0.30208483;0.359723539;0.416523103;0.472515938;0.527733105;0.58220464;0.635959763;0.689027;0.741434266;0.844525813</v>
      </c>
      <c r="E21" cm="1">
        <f t="array" ref="E21:S21">TRANSPOSE(_xlfn.FILTERXML("&lt;t&gt;&lt;s&gt;"&amp;SUBSTITUTE(MID(D21,1,LEN(D21)-2),";","&lt;/s&gt;&lt;s&gt;")&amp;"&lt;/s&gt;&lt;/t&gt;","//s"))</f>
        <v>0</v>
      </c>
      <c r="F21">
        <v>6.2411432699999998E-2</v>
      </c>
      <c r="G21">
        <v>0.123778237</v>
      </c>
      <c r="H21">
        <v>0.184150544</v>
      </c>
      <c r="I21">
        <v>0.24357273600000001</v>
      </c>
      <c r="J21">
        <v>0.30208483000000003</v>
      </c>
      <c r="K21">
        <v>0.35972353899999998</v>
      </c>
      <c r="L21">
        <v>0.41652310300000001</v>
      </c>
      <c r="M21">
        <v>0.47251593800000002</v>
      </c>
      <c r="N21">
        <v>0.52773310500000004</v>
      </c>
      <c r="O21">
        <v>0.58220464000000005</v>
      </c>
      <c r="P21">
        <v>0.63595976300000001</v>
      </c>
      <c r="Q21">
        <v>0.68902699999999995</v>
      </c>
      <c r="R21">
        <v>0.74143426599999995</v>
      </c>
      <c r="S21">
        <v>0.84452579999999999</v>
      </c>
    </row>
    <row r="23" spans="1:27" x14ac:dyDescent="0.25">
      <c r="G23" s="4" t="str">
        <f>C2</f>
        <v>___MITSW___</v>
      </c>
      <c r="H23" s="4"/>
      <c r="I23" s="4"/>
      <c r="M23" s="4" t="str">
        <f>C7</f>
        <v>___GEOPROP___</v>
      </c>
      <c r="N23" s="4"/>
      <c r="O23" s="4"/>
      <c r="S23" s="4" t="str">
        <f>C12</f>
        <v>___WP EOS___</v>
      </c>
      <c r="T23" s="4"/>
      <c r="U23" s="4"/>
      <c r="Y23" s="4" t="str">
        <f>C17</f>
        <v>___ASPEN___</v>
      </c>
      <c r="Z23" s="4"/>
      <c r="AA23" s="4"/>
    </row>
    <row r="24" spans="1:27" x14ac:dyDescent="0.25">
      <c r="E24" t="s">
        <v>2</v>
      </c>
      <c r="G24" t="s">
        <v>35</v>
      </c>
      <c r="H24" t="s">
        <v>53</v>
      </c>
      <c r="I24" t="s">
        <v>54</v>
      </c>
      <c r="K24" t="s">
        <v>2</v>
      </c>
      <c r="M24" t="s">
        <v>35</v>
      </c>
      <c r="N24" t="s">
        <v>53</v>
      </c>
      <c r="O24" t="s">
        <v>54</v>
      </c>
      <c r="Q24" t="s">
        <v>2</v>
      </c>
      <c r="S24" t="s">
        <v>35</v>
      </c>
      <c r="T24" t="s">
        <v>53</v>
      </c>
      <c r="U24" t="s">
        <v>54</v>
      </c>
      <c r="W24" t="s">
        <v>2</v>
      </c>
      <c r="Y24" t="s">
        <v>35</v>
      </c>
      <c r="Z24" t="s">
        <v>53</v>
      </c>
      <c r="AA24" t="s">
        <v>54</v>
      </c>
    </row>
    <row r="25" spans="1:27" x14ac:dyDescent="0.25">
      <c r="E25" t="s">
        <v>3</v>
      </c>
      <c r="F25" t="s">
        <v>4</v>
      </c>
      <c r="G25" t="s">
        <v>55</v>
      </c>
      <c r="H25" t="s">
        <v>56</v>
      </c>
      <c r="I25" t="s">
        <v>57</v>
      </c>
      <c r="K25" t="s">
        <v>3</v>
      </c>
      <c r="L25" t="s">
        <v>4</v>
      </c>
      <c r="M25" t="s">
        <v>55</v>
      </c>
      <c r="N25" t="s">
        <v>56</v>
      </c>
      <c r="O25" t="s">
        <v>57</v>
      </c>
      <c r="Q25" t="s">
        <v>3</v>
      </c>
      <c r="R25" t="s">
        <v>4</v>
      </c>
      <c r="S25" t="s">
        <v>55</v>
      </c>
      <c r="T25" t="s">
        <v>56</v>
      </c>
      <c r="U25" t="s">
        <v>57</v>
      </c>
      <c r="W25" t="s">
        <v>3</v>
      </c>
      <c r="X25" t="s">
        <v>4</v>
      </c>
      <c r="Y25" t="s">
        <v>55</v>
      </c>
      <c r="Z25" t="s">
        <v>56</v>
      </c>
      <c r="AA25" t="s">
        <v>57</v>
      </c>
    </row>
    <row r="26" spans="1:27" x14ac:dyDescent="0.25">
      <c r="E26" cm="1">
        <f t="array" ref="E26:E30">TRANSPOSE(_xlfn.ANCHORARRAY(E3))</f>
        <v>24.85</v>
      </c>
      <c r="F26" cm="1">
        <f t="array" ref="F26:F30">_xlfn.ANCHORARRAY(E26)+273.15</f>
        <v>298</v>
      </c>
      <c r="G26" cm="1">
        <f t="array" ref="G26:G30">TRANSPOSE(_xlfn.ANCHORARRAY(E4))/1000</f>
        <v>1.0731097000305299</v>
      </c>
      <c r="H26" cm="1">
        <f t="array" ref="H26:H30">TRANSPOSE(_xlfn.ANCHORARRAY(E5))</f>
        <v>0</v>
      </c>
      <c r="I26" cm="1">
        <f t="array" ref="I26:I30">TRANSPOSE(_xlfn.ANCHORARRAY(E6))</f>
        <v>0</v>
      </c>
      <c r="K26" cm="1">
        <f t="array" ref="K26:K30">TRANSPOSE(_xlfn.ANCHORARRAY(E8))</f>
        <v>24.85</v>
      </c>
      <c r="L26" cm="1">
        <f t="array" ref="L26:L30">_xlfn.ANCHORARRAY(K26)+273.15</f>
        <v>298</v>
      </c>
      <c r="M26" cm="1">
        <f t="array" ref="M26:M30">TRANSPOSE(_xlfn.ANCHORARRAY(E9))/1000</f>
        <v>1.0717970675063</v>
      </c>
      <c r="N26" cm="1">
        <f t="array" ref="N26:N30">TRANSPOSE(_xlfn.ANCHORARRAY(E10))</f>
        <v>0</v>
      </c>
      <c r="O26" cm="1">
        <f t="array" ref="O26:O30">TRANSPOSE(_xlfn.ANCHORARRAY(E11))</f>
        <v>0</v>
      </c>
      <c r="Q26" cm="1">
        <f t="array" ref="Q26:Q30">TRANSPOSE(_xlfn.ANCHORARRAY(E13))</f>
        <v>24.85</v>
      </c>
      <c r="R26" cm="1">
        <f t="array" ref="R26:R30">_xlfn.ANCHORARRAY(Q26)+273.15</f>
        <v>298</v>
      </c>
      <c r="S26" cm="1">
        <f t="array" ref="S26:S30">TRANSPOSE(_xlfn.ANCHORARRAY(E14))/1000</f>
        <v>0.99708600882307996</v>
      </c>
      <c r="T26" cm="1">
        <f t="array" ref="T26:T30">TRANSPOSE(_xlfn.ANCHORARRAY(E15))</f>
        <v>0</v>
      </c>
      <c r="U26" cm="1">
        <f t="array" ref="U26:U30">TRANSPOSE(_xlfn.ANCHORARRAY(E16))</f>
        <v>0</v>
      </c>
      <c r="W26" cm="1">
        <f t="array" ref="W26:W40">TRANSPOSE(_xlfn.ANCHORARRAY(E18))</f>
        <v>25</v>
      </c>
      <c r="X26" cm="1">
        <f t="array" ref="X26:X40">_xlfn.ANCHORARRAY(W26)+273.15</f>
        <v>298.14999999999998</v>
      </c>
      <c r="Y26" cm="1">
        <f t="array" ref="Y26:Y40">TRANSPOSE(_xlfn.ANCHORARRAY(E19))/1000</f>
        <v>1.0626696600000001</v>
      </c>
      <c r="Z26" cm="1">
        <f t="array" ref="Z26:Z40">TRANSPOSE(_xlfn.ANCHORARRAY(E20))</f>
        <v>0</v>
      </c>
      <c r="AA26" cm="1">
        <f t="array" ref="AA26:AA40">TRANSPOSE(_xlfn.ANCHORARRAY(E21))</f>
        <v>0</v>
      </c>
    </row>
    <row r="27" spans="1:27" x14ac:dyDescent="0.25">
      <c r="E27">
        <v>42.85</v>
      </c>
      <c r="F27">
        <v>316</v>
      </c>
      <c r="G27">
        <v>1.06559879934607</v>
      </c>
      <c r="H27">
        <v>66.883594091733897</v>
      </c>
      <c r="I27">
        <v>0.217919849161259</v>
      </c>
      <c r="K27">
        <v>42.85</v>
      </c>
      <c r="L27">
        <v>316</v>
      </c>
      <c r="M27">
        <v>1.0639803087342099</v>
      </c>
      <c r="N27">
        <v>66.772600818232206</v>
      </c>
      <c r="O27">
        <v>0.21755493418136701</v>
      </c>
      <c r="Q27">
        <v>42.85</v>
      </c>
      <c r="R27">
        <v>316</v>
      </c>
      <c r="S27">
        <v>0.99109641681669103</v>
      </c>
      <c r="T27">
        <v>75.235160280529001</v>
      </c>
      <c r="U27">
        <v>0.245136333360227</v>
      </c>
      <c r="W27">
        <v>30</v>
      </c>
      <c r="X27">
        <v>303.14999999999998</v>
      </c>
      <c r="Y27">
        <v>1.0611698200000002</v>
      </c>
      <c r="Z27">
        <v>18.763558100000001</v>
      </c>
      <c r="AA27">
        <v>6.2411432699999998E-2</v>
      </c>
    </row>
    <row r="28" spans="1:27" x14ac:dyDescent="0.25">
      <c r="E28">
        <v>60.85</v>
      </c>
      <c r="F28">
        <v>334</v>
      </c>
      <c r="G28">
        <v>1.05642161428395</v>
      </c>
      <c r="H28">
        <v>133.99207998754099</v>
      </c>
      <c r="I28">
        <v>0.42445776430564403</v>
      </c>
      <c r="K28">
        <v>60.85</v>
      </c>
      <c r="L28">
        <v>334</v>
      </c>
      <c r="M28">
        <v>1.05478552357265</v>
      </c>
      <c r="N28">
        <v>133.896084560801</v>
      </c>
      <c r="O28">
        <v>0.42413809790141999</v>
      </c>
      <c r="Q28">
        <v>60.85</v>
      </c>
      <c r="R28">
        <v>334</v>
      </c>
      <c r="S28">
        <v>0.98275640569163603</v>
      </c>
      <c r="T28">
        <v>150.51314515439</v>
      </c>
      <c r="U28">
        <v>0.47681871036684298</v>
      </c>
      <c r="W28">
        <v>35</v>
      </c>
      <c r="X28">
        <v>308.14999999999998</v>
      </c>
      <c r="Y28">
        <v>1.0594335699999999</v>
      </c>
      <c r="Z28">
        <v>37.519905000000001</v>
      </c>
      <c r="AA28">
        <v>0.123778237</v>
      </c>
    </row>
    <row r="29" spans="1:27" x14ac:dyDescent="0.25">
      <c r="E29">
        <v>78.849999999999994</v>
      </c>
      <c r="F29">
        <v>352</v>
      </c>
      <c r="G29">
        <v>1.0458723503833001</v>
      </c>
      <c r="H29">
        <v>201.257991469627</v>
      </c>
      <c r="I29">
        <v>0.620611466475808</v>
      </c>
      <c r="K29">
        <v>78.849999999999994</v>
      </c>
      <c r="L29">
        <v>352</v>
      </c>
      <c r="M29">
        <v>1.0443263716647</v>
      </c>
      <c r="N29">
        <v>201.203260619003</v>
      </c>
      <c r="O29">
        <v>0.62041223216371599</v>
      </c>
      <c r="Q29">
        <v>78.849999999999994</v>
      </c>
      <c r="R29">
        <v>352</v>
      </c>
      <c r="S29">
        <v>0.97250380793813995</v>
      </c>
      <c r="T29">
        <v>225.93657294187801</v>
      </c>
      <c r="U29">
        <v>0.69676015016403303</v>
      </c>
      <c r="W29">
        <v>40</v>
      </c>
      <c r="X29">
        <v>313.14999999999998</v>
      </c>
      <c r="Y29">
        <v>1.0574801399999998</v>
      </c>
      <c r="Z29">
        <v>56.274164399999997</v>
      </c>
      <c r="AA29">
        <v>0.184150544</v>
      </c>
    </row>
    <row r="30" spans="1:27" x14ac:dyDescent="0.25">
      <c r="E30">
        <v>96.85</v>
      </c>
      <c r="F30">
        <v>370</v>
      </c>
      <c r="G30">
        <v>1.0342452131832298</v>
      </c>
      <c r="H30">
        <v>268.68181384866699</v>
      </c>
      <c r="I30">
        <v>0.80741769955685005</v>
      </c>
      <c r="K30">
        <v>96.85</v>
      </c>
      <c r="L30">
        <v>370</v>
      </c>
      <c r="M30">
        <v>1.032725496529</v>
      </c>
      <c r="N30">
        <v>268.6274844678</v>
      </c>
      <c r="O30">
        <v>0.80722044779417002</v>
      </c>
      <c r="Q30">
        <v>96.85</v>
      </c>
      <c r="R30">
        <v>370</v>
      </c>
      <c r="S30">
        <v>0.96059206093281002</v>
      </c>
      <c r="T30">
        <v>301.59942269790997</v>
      </c>
      <c r="U30">
        <v>0.90639261223628997</v>
      </c>
      <c r="W30">
        <v>45</v>
      </c>
      <c r="X30">
        <v>318.14999999999998</v>
      </c>
      <c r="Y30">
        <v>1.0553251299999999</v>
      </c>
      <c r="Z30">
        <v>75.030399000000003</v>
      </c>
      <c r="AA30">
        <v>0.24357273600000001</v>
      </c>
    </row>
    <row r="31" spans="1:27" x14ac:dyDescent="0.25">
      <c r="W31">
        <v>50</v>
      </c>
      <c r="X31">
        <v>323.14999999999998</v>
      </c>
      <c r="Y31">
        <v>1.05298147</v>
      </c>
      <c r="Z31">
        <v>93.791937500000003</v>
      </c>
      <c r="AA31">
        <v>0.30208483000000003</v>
      </c>
    </row>
    <row r="32" spans="1:27" x14ac:dyDescent="0.25">
      <c r="W32">
        <v>55</v>
      </c>
      <c r="X32">
        <v>328.15</v>
      </c>
      <c r="Y32">
        <v>1.05046025</v>
      </c>
      <c r="Z32">
        <v>112.561633</v>
      </c>
      <c r="AA32">
        <v>0.35972353899999998</v>
      </c>
    </row>
    <row r="33" spans="23:27" x14ac:dyDescent="0.25">
      <c r="W33">
        <v>60</v>
      </c>
      <c r="X33">
        <v>333.15</v>
      </c>
      <c r="Y33">
        <v>1.04777111</v>
      </c>
      <c r="Z33">
        <v>131.342073</v>
      </c>
      <c r="AA33">
        <v>0.41652310300000001</v>
      </c>
    </row>
    <row r="34" spans="23:27" x14ac:dyDescent="0.25">
      <c r="W34">
        <v>65</v>
      </c>
      <c r="X34">
        <v>338.15</v>
      </c>
      <c r="Y34">
        <v>1.04492268</v>
      </c>
      <c r="Z34">
        <v>150.13574499999999</v>
      </c>
      <c r="AA34">
        <v>0.47251593800000002</v>
      </c>
    </row>
    <row r="35" spans="23:27" x14ac:dyDescent="0.25">
      <c r="W35">
        <v>70</v>
      </c>
      <c r="X35">
        <v>343.15</v>
      </c>
      <c r="Y35">
        <v>1.0419226100000001</v>
      </c>
      <c r="Z35">
        <v>168.94516300000001</v>
      </c>
      <c r="AA35">
        <v>0.52773310500000004</v>
      </c>
    </row>
    <row r="36" spans="23:27" x14ac:dyDescent="0.25">
      <c r="W36">
        <v>75</v>
      </c>
      <c r="X36">
        <v>348.15</v>
      </c>
      <c r="Y36">
        <v>1.0387777599999999</v>
      </c>
      <c r="Z36">
        <v>187.77295100000001</v>
      </c>
      <c r="AA36">
        <v>0.58220464000000005</v>
      </c>
    </row>
    <row r="37" spans="23:27" x14ac:dyDescent="0.25">
      <c r="W37">
        <v>80</v>
      </c>
      <c r="X37">
        <v>353.15</v>
      </c>
      <c r="Y37">
        <v>1.03549417</v>
      </c>
      <c r="Z37">
        <v>206.62189900000001</v>
      </c>
      <c r="AA37">
        <v>0.63595976300000001</v>
      </c>
    </row>
    <row r="38" spans="23:27" x14ac:dyDescent="0.25">
      <c r="W38">
        <v>85</v>
      </c>
      <c r="X38">
        <v>358.15</v>
      </c>
      <c r="Y38">
        <v>1.0320771</v>
      </c>
      <c r="Z38">
        <v>225.49498700000001</v>
      </c>
      <c r="AA38">
        <v>0.68902699999999995</v>
      </c>
    </row>
    <row r="39" spans="23:27" x14ac:dyDescent="0.25">
      <c r="W39">
        <v>90</v>
      </c>
      <c r="X39">
        <v>363.15</v>
      </c>
      <c r="Y39">
        <v>1.02853108</v>
      </c>
      <c r="Z39">
        <v>244.39540500000001</v>
      </c>
      <c r="AA39">
        <v>0.74143426599999995</v>
      </c>
    </row>
    <row r="40" spans="23:27" x14ac:dyDescent="0.25">
      <c r="W40">
        <v>100</v>
      </c>
      <c r="X40">
        <v>373.15</v>
      </c>
      <c r="Y40">
        <v>1.021066</v>
      </c>
      <c r="Z40">
        <v>282.28649999999999</v>
      </c>
      <c r="AA40">
        <v>0.84452579999999999</v>
      </c>
    </row>
  </sheetData>
  <mergeCells count="4">
    <mergeCell ref="G23:I23"/>
    <mergeCell ref="M23:O23"/>
    <mergeCell ref="S23:U23"/>
    <mergeCell ref="Y23:AA23"/>
  </mergeCells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E7DBA1-8C5D-4414-AA12-AEE69E1F990D}">
  <dimension ref="A1:AA40"/>
  <sheetViews>
    <sheetView topLeftCell="B13" zoomScaleNormal="100" workbookViewId="0">
      <selection activeCell="Y27" sqref="Y27"/>
    </sheetView>
  </sheetViews>
  <sheetFormatPr defaultRowHeight="15" x14ac:dyDescent="0.25"/>
  <cols>
    <col min="1" max="1" width="9.140625" customWidth="1"/>
  </cols>
  <sheetData>
    <row r="1" spans="1:9" x14ac:dyDescent="0.25">
      <c r="A1" t="s">
        <v>1</v>
      </c>
    </row>
    <row r="2" spans="1:9" x14ac:dyDescent="0.25">
      <c r="A2" t="s">
        <v>64</v>
      </c>
      <c r="B2" t="s">
        <v>0</v>
      </c>
      <c r="C2" t="str">
        <f>LEFT(A2,FIND(";",A2)-1)</f>
        <v>___LIBR___</v>
      </c>
      <c r="D2" t="str">
        <f t="shared" ref="D2:D21" si="0">RIGHT(A2,LEN(A2)-LEN(C2)-1)</f>
        <v/>
      </c>
    </row>
    <row r="3" spans="1:9" x14ac:dyDescent="0.25">
      <c r="A3" t="s">
        <v>36</v>
      </c>
      <c r="B3" t="s">
        <v>0</v>
      </c>
      <c r="C3" t="str">
        <f>LEFT(A3,FIND(";",A3)-1)</f>
        <v>T</v>
      </c>
      <c r="D3" t="str">
        <f t="shared" si="0"/>
        <v>24.850000000000023;42.85000000000002;60.85000000000002;78.85000000000002;96.85000000000002</v>
      </c>
      <c r="E3" cm="1">
        <f t="array" ref="E3:I3">TRANSPOSE(_xlfn.FILTERXML("&lt;t&gt;&lt;s&gt;"&amp;SUBSTITUTE(MID(D3,1,LEN(D3)-2),";","&lt;/s&gt;&lt;s&gt;")&amp;"&lt;/s&gt;&lt;/t&gt;","//s"))</f>
        <v>24.85</v>
      </c>
      <c r="F3">
        <v>42.85</v>
      </c>
      <c r="G3">
        <v>60.85</v>
      </c>
      <c r="H3">
        <v>78.849999999999994</v>
      </c>
      <c r="I3">
        <v>96.85</v>
      </c>
    </row>
    <row r="4" spans="1:9" x14ac:dyDescent="0.25">
      <c r="A4" t="s">
        <v>58</v>
      </c>
      <c r="B4" t="s">
        <v>0</v>
      </c>
      <c r="C4" t="str">
        <f>LEFT(A4,FIND(";",A4)-1)</f>
        <v>Density</v>
      </c>
      <c r="D4" t="str">
        <f t="shared" si="0"/>
        <v>1159.3183727509618;1152.7684364196305;1144.1541747260621;1133.6155172453225;1121.292393552478</v>
      </c>
      <c r="E4" cm="1">
        <f t="array" ref="E4:I4">TRANSPOSE(_xlfn.FILTERXML("&lt;t&gt;&lt;s&gt;"&amp;SUBSTITUTE(MID(D4,1,LEN(D4)-2),";","&lt;/s&gt;&lt;s&gt;")&amp;"&lt;/s&gt;&lt;/t&gt;","//s"))</f>
        <v>1159.31837275096</v>
      </c>
      <c r="F4">
        <v>1152.76843641963</v>
      </c>
      <c r="G4">
        <v>1144.1541747260601</v>
      </c>
      <c r="H4">
        <v>1133.61551724532</v>
      </c>
      <c r="I4">
        <v>1121.2923935524</v>
      </c>
    </row>
    <row r="5" spans="1:9" x14ac:dyDescent="0.25">
      <c r="A5" t="s">
        <v>59</v>
      </c>
      <c r="B5" t="s">
        <v>0</v>
      </c>
      <c r="C5" t="str">
        <f>LEFT(A5,FIND(";",A5)-1)</f>
        <v>Enthalpy</v>
      </c>
      <c r="D5" t="str">
        <f t="shared" si="0"/>
        <v>0.0;58.61109061641561;117.73067668927764;177.2058801566838;236.95129516468404</v>
      </c>
      <c r="E5" cm="1">
        <f t="array" ref="E5:I5">TRANSPOSE(_xlfn.FILTERXML("&lt;t&gt;&lt;s&gt;"&amp;SUBSTITUTE(MID(D5,1,LEN(D5)-2),";","&lt;/s&gt;&lt;s&gt;")&amp;"&lt;/s&gt;&lt;/t&gt;","//s"))</f>
        <v>0</v>
      </c>
      <c r="F5">
        <v>58.611090616415602</v>
      </c>
      <c r="G5">
        <v>117.730676689277</v>
      </c>
      <c r="H5">
        <v>177.20588015668301</v>
      </c>
      <c r="I5">
        <v>236.95129516468401</v>
      </c>
    </row>
    <row r="6" spans="1:9" x14ac:dyDescent="0.25">
      <c r="A6" t="s">
        <v>60</v>
      </c>
      <c r="B6" t="s">
        <v>0</v>
      </c>
      <c r="C6" t="str">
        <f t="shared" ref="C6:C21" si="1">LEFT(A6,FIND(";",A6)-1)</f>
        <v>Entropy</v>
      </c>
      <c r="D6" t="str">
        <f t="shared" si="0"/>
        <v>0.0;0.19096066412769824;0.3729076365734927;0.5463407062830888;0.7118719060296057</v>
      </c>
      <c r="E6" cm="1">
        <f t="array" ref="E6:I6">TRANSPOSE(_xlfn.FILTERXML("&lt;t&gt;&lt;s&gt;"&amp;SUBSTITUTE(MID(D6,1,LEN(D6)-2),";","&lt;/s&gt;&lt;s&gt;")&amp;"&lt;/s&gt;&lt;/t&gt;","//s"))</f>
        <v>0</v>
      </c>
      <c r="F6">
        <v>0.19096066412769799</v>
      </c>
      <c r="G6">
        <v>0.37290763657349202</v>
      </c>
      <c r="H6">
        <v>0.54634070628308795</v>
      </c>
      <c r="I6">
        <v>0.71187190602960004</v>
      </c>
    </row>
    <row r="7" spans="1:9" x14ac:dyDescent="0.25">
      <c r="A7" t="s">
        <v>50</v>
      </c>
      <c r="B7" t="s">
        <v>0</v>
      </c>
      <c r="C7" t="str">
        <f t="shared" si="1"/>
        <v>___GEOPROP___</v>
      </c>
      <c r="D7" t="str">
        <f t="shared" si="0"/>
        <v/>
      </c>
    </row>
    <row r="8" spans="1:9" x14ac:dyDescent="0.25">
      <c r="A8" t="s">
        <v>36</v>
      </c>
      <c r="B8" t="s">
        <v>0</v>
      </c>
      <c r="C8" t="str">
        <f t="shared" si="1"/>
        <v>T</v>
      </c>
      <c r="D8" t="str">
        <f t="shared" si="0"/>
        <v>24.850000000000023;42.85000000000002;60.85000000000002;78.85000000000002;96.85000000000002</v>
      </c>
      <c r="E8" cm="1">
        <f t="array" ref="E8:I8">TRANSPOSE(_xlfn.FILTERXML("&lt;t&gt;&lt;s&gt;"&amp;SUBSTITUTE(MID(D8,1,LEN(D8)-2),";","&lt;/s&gt;&lt;s&gt;")&amp;"&lt;/s&gt;&lt;/t&gt;","//s"))</f>
        <v>24.85</v>
      </c>
      <c r="F8">
        <v>42.85</v>
      </c>
      <c r="G8">
        <v>60.85</v>
      </c>
      <c r="H8">
        <v>78.849999999999994</v>
      </c>
      <c r="I8">
        <v>96.85</v>
      </c>
    </row>
    <row r="9" spans="1:9" x14ac:dyDescent="0.25">
      <c r="A9" t="s">
        <v>84</v>
      </c>
      <c r="B9" t="s">
        <v>0</v>
      </c>
      <c r="C9" t="str">
        <f t="shared" si="1"/>
        <v>Density</v>
      </c>
      <c r="D9" t="str">
        <f t="shared" si="0"/>
        <v>1134.4052508780835;1127.2421850281262;1118.7469435699484;1109.0877173900524;1098.4406546492394</v>
      </c>
      <c r="E9" cm="1">
        <f t="array" ref="E9:I9">TRANSPOSE(_xlfn.FILTERXML("&lt;t&gt;&lt;s&gt;"&amp;SUBSTITUTE(MID(D9,1,LEN(D9)-2),";","&lt;/s&gt;&lt;s&gt;")&amp;"&lt;/s&gt;&lt;/t&gt;","//s"))</f>
        <v>1134.4052508780801</v>
      </c>
      <c r="F9">
        <v>1127.24218502812</v>
      </c>
      <c r="G9">
        <v>1118.74694356994</v>
      </c>
      <c r="H9">
        <v>1109.0877173900501</v>
      </c>
      <c r="I9">
        <v>1098.4406546492301</v>
      </c>
    </row>
    <row r="10" spans="1:9" x14ac:dyDescent="0.25">
      <c r="A10" t="s">
        <v>85</v>
      </c>
      <c r="B10" t="s">
        <v>0</v>
      </c>
      <c r="C10" t="str">
        <f t="shared" si="1"/>
        <v>Enthalpy</v>
      </c>
      <c r="D10" t="str">
        <f t="shared" si="0"/>
        <v>0.0;60.733634563355906;121.83559485916011;183.0480963139091;244.24262008382487</v>
      </c>
      <c r="E10" cm="1">
        <f t="array" ref="E10:I10">TRANSPOSE(_xlfn.FILTERXML("&lt;t&gt;&lt;s&gt;"&amp;SUBSTITUTE(MID(D10,1,LEN(D10)-2),";","&lt;/s&gt;&lt;s&gt;")&amp;"&lt;/s&gt;&lt;/t&gt;","//s"))</f>
        <v>0</v>
      </c>
      <c r="F10">
        <v>60.733634563355899</v>
      </c>
      <c r="G10">
        <v>121.83559485916</v>
      </c>
      <c r="H10">
        <v>183.04809631390901</v>
      </c>
      <c r="I10">
        <v>244.24262008382399</v>
      </c>
    </row>
    <row r="11" spans="1:9" x14ac:dyDescent="0.25">
      <c r="A11" t="s">
        <v>86</v>
      </c>
      <c r="B11" t="s">
        <v>0</v>
      </c>
      <c r="C11" t="str">
        <f t="shared" si="1"/>
        <v>Entropy</v>
      </c>
      <c r="D11" t="str">
        <f t="shared" si="0"/>
        <v>0.0;0.19787707443070607;0.38592825496063216;0.5644309337530058;0.7339806650075541</v>
      </c>
      <c r="E11" cm="1">
        <f t="array" ref="E11:I11">TRANSPOSE(_xlfn.FILTERXML("&lt;t&gt;&lt;s&gt;"&amp;SUBSTITUTE(MID(D11,1,LEN(D11)-2),";","&lt;/s&gt;&lt;s&gt;")&amp;"&lt;/s&gt;&lt;/t&gt;","//s"))</f>
        <v>0</v>
      </c>
      <c r="F11">
        <v>0.19787707443070601</v>
      </c>
      <c r="G11">
        <v>0.38592825496063199</v>
      </c>
      <c r="H11">
        <v>0.56443093375300502</v>
      </c>
      <c r="I11">
        <v>0.73398066500754999</v>
      </c>
    </row>
    <row r="12" spans="1:9" x14ac:dyDescent="0.25">
      <c r="A12" t="s">
        <v>51</v>
      </c>
      <c r="B12" t="s">
        <v>0</v>
      </c>
      <c r="C12" t="str">
        <f t="shared" si="1"/>
        <v>___WP EOS___</v>
      </c>
      <c r="D12" t="str">
        <f t="shared" si="0"/>
        <v/>
      </c>
    </row>
    <row r="13" spans="1:9" x14ac:dyDescent="0.25">
      <c r="A13" t="s">
        <v>36</v>
      </c>
      <c r="B13" t="s">
        <v>0</v>
      </c>
      <c r="C13" t="str">
        <f t="shared" si="1"/>
        <v>T</v>
      </c>
      <c r="D13" t="str">
        <f t="shared" si="0"/>
        <v>24.850000000000023;42.85000000000002;60.85000000000002;78.85000000000002;96.85000000000002</v>
      </c>
      <c r="E13" cm="1">
        <f t="array" ref="E13:I13">TRANSPOSE(_xlfn.FILTERXML("&lt;t&gt;&lt;s&gt;"&amp;SUBSTITUTE(MID(D13,1,LEN(D13)-2),";","&lt;/s&gt;&lt;s&gt;")&amp;"&lt;/s&gt;&lt;/t&gt;","//s"))</f>
        <v>24.85</v>
      </c>
      <c r="F13">
        <v>42.85</v>
      </c>
      <c r="G13">
        <v>60.85</v>
      </c>
      <c r="H13">
        <v>78.849999999999994</v>
      </c>
      <c r="I13">
        <v>96.85</v>
      </c>
    </row>
    <row r="14" spans="1:9" x14ac:dyDescent="0.25">
      <c r="A14" t="s">
        <v>43</v>
      </c>
      <c r="B14" t="s">
        <v>0</v>
      </c>
      <c r="C14" t="str">
        <f t="shared" si="1"/>
        <v>Density</v>
      </c>
      <c r="D14" t="str">
        <f t="shared" si="0"/>
        <v>997.0860088230808;991.096416816691;982.7564056916367;972.5038079381408;960.5920609328151</v>
      </c>
      <c r="E14" cm="1">
        <f t="array" ref="E14:I14">TRANSPOSE(_xlfn.FILTERXML("&lt;t&gt;&lt;s&gt;"&amp;SUBSTITUTE(MID(D14,1,LEN(D14)-2),";","&lt;/s&gt;&lt;s&gt;")&amp;"&lt;/s&gt;&lt;/t&gt;","//s"))</f>
        <v>997.08600882307996</v>
      </c>
      <c r="F14">
        <v>991.09641681669098</v>
      </c>
      <c r="G14">
        <v>982.75640569163602</v>
      </c>
      <c r="H14">
        <v>972.50380793813997</v>
      </c>
      <c r="I14">
        <v>960.59206093281</v>
      </c>
    </row>
    <row r="15" spans="1:9" x14ac:dyDescent="0.25">
      <c r="A15" t="s">
        <v>44</v>
      </c>
      <c r="B15" t="s">
        <v>0</v>
      </c>
      <c r="C15" t="str">
        <f t="shared" si="1"/>
        <v>Enthalpy</v>
      </c>
      <c r="D15" t="str">
        <f t="shared" si="0"/>
        <v>0.0;75.235160280529;150.5131451543906;225.9365729418788;301.5994226979124</v>
      </c>
      <c r="E15" cm="1">
        <f t="array" ref="E15:I15">TRANSPOSE(_xlfn.FILTERXML("&lt;t&gt;&lt;s&gt;"&amp;SUBSTITUTE(MID(D15,1,LEN(D15)-2),";","&lt;/s&gt;&lt;s&gt;")&amp;"&lt;/s&gt;&lt;/t&gt;","//s"))</f>
        <v>0</v>
      </c>
      <c r="F15">
        <v>75.235160280529001</v>
      </c>
      <c r="G15">
        <v>150.51314515439</v>
      </c>
      <c r="H15">
        <v>225.93657294187801</v>
      </c>
      <c r="I15">
        <v>301.59942269790997</v>
      </c>
    </row>
    <row r="16" spans="1:9" x14ac:dyDescent="0.25">
      <c r="A16" t="s">
        <v>45</v>
      </c>
      <c r="B16" t="s">
        <v>0</v>
      </c>
      <c r="C16" t="str">
        <f t="shared" si="1"/>
        <v>Entropy</v>
      </c>
      <c r="D16" t="str">
        <f t="shared" si="0"/>
        <v>0.0;0.2451363333602279;0.4768187103668433;0.6967601501640338;0.9063926122362905</v>
      </c>
      <c r="E16" cm="1">
        <f t="array" ref="E16:I16">TRANSPOSE(_xlfn.FILTERXML("&lt;t&gt;&lt;s&gt;"&amp;SUBSTITUTE(MID(D16,1,LEN(D16)-2),";","&lt;/s&gt;&lt;s&gt;")&amp;"&lt;/s&gt;&lt;/t&gt;","//s"))</f>
        <v>0</v>
      </c>
      <c r="F16">
        <v>0.245136333360227</v>
      </c>
      <c r="G16">
        <v>0.47681871036684298</v>
      </c>
      <c r="H16">
        <v>0.69676015016403303</v>
      </c>
      <c r="I16">
        <v>0.90639261223628997</v>
      </c>
    </row>
    <row r="17" spans="1:27" x14ac:dyDescent="0.25">
      <c r="A17" t="s">
        <v>52</v>
      </c>
      <c r="C17" t="str">
        <f t="shared" si="1"/>
        <v>___ASPEN___</v>
      </c>
      <c r="D17" t="str">
        <f t="shared" si="0"/>
        <v/>
      </c>
    </row>
    <row r="18" spans="1:27" x14ac:dyDescent="0.25">
      <c r="A18" t="s">
        <v>83</v>
      </c>
      <c r="C18" t="str">
        <f t="shared" si="1"/>
        <v>T</v>
      </c>
      <c r="D18" t="str">
        <f t="shared" si="0"/>
        <v>25;30;35;40;45;50;55;60;65;70;75;80;85;90;100;</v>
      </c>
      <c r="E18" cm="1">
        <f t="array" ref="E18:S18">TRANSPOSE(_xlfn.FILTERXML("&lt;t&gt;&lt;s&gt;"&amp;SUBSTITUTE(MID(D18,1,LEN(D18)-1),";","&lt;/s&gt;&lt;s&gt;")&amp;"&lt;/s&gt;&lt;/t&gt;","//s"))</f>
        <v>25</v>
      </c>
      <c r="F18">
        <v>30</v>
      </c>
      <c r="G18">
        <v>35</v>
      </c>
      <c r="H18">
        <v>40</v>
      </c>
      <c r="I18">
        <v>45</v>
      </c>
      <c r="J18">
        <v>50</v>
      </c>
      <c r="K18">
        <v>55</v>
      </c>
      <c r="L18">
        <v>60</v>
      </c>
      <c r="M18">
        <v>65</v>
      </c>
      <c r="N18">
        <v>70</v>
      </c>
      <c r="O18">
        <v>75</v>
      </c>
      <c r="P18">
        <v>80</v>
      </c>
      <c r="Q18">
        <v>85</v>
      </c>
      <c r="R18">
        <v>90</v>
      </c>
      <c r="S18">
        <v>100</v>
      </c>
    </row>
    <row r="19" spans="1:27" x14ac:dyDescent="0.25">
      <c r="A19" t="s">
        <v>61</v>
      </c>
      <c r="C19" t="str">
        <f t="shared" si="1"/>
        <v>Density</v>
      </c>
      <c r="D19" t="str">
        <f t="shared" si="0"/>
        <v>1125.94191;1124.35276;1122.51314;1120.44341;1118.16008;1115.67688;1113.00554;1110.15629;1107.13826;1103.95957;1100.62747;1097.14837;1093.52784;1089.7707;1081.86218</v>
      </c>
      <c r="E19" cm="1">
        <f t="array" ref="E19:S19">TRANSPOSE(_xlfn.FILTERXML("&lt;t&gt;&lt;s&gt;"&amp;SUBSTITUTE(MID(D19,1,LEN(D19)-2),";","&lt;/s&gt;&lt;s&gt;")&amp;"&lt;/s&gt;&lt;/t&gt;","//s"))</f>
        <v>1125.94191</v>
      </c>
      <c r="F19">
        <v>1124.35276</v>
      </c>
      <c r="G19">
        <v>1122.51314</v>
      </c>
      <c r="H19">
        <v>1120.4434100000001</v>
      </c>
      <c r="I19">
        <v>1118.1600800000001</v>
      </c>
      <c r="J19">
        <v>1115.67688</v>
      </c>
      <c r="K19">
        <v>1113.0055400000001</v>
      </c>
      <c r="L19">
        <v>1110.1562899999999</v>
      </c>
      <c r="M19">
        <v>1107.1382599999999</v>
      </c>
      <c r="N19">
        <v>1103.95957</v>
      </c>
      <c r="O19">
        <v>1100.6274699999999</v>
      </c>
      <c r="P19">
        <v>1097.1483700000001</v>
      </c>
      <c r="Q19">
        <v>1093.52784</v>
      </c>
      <c r="R19">
        <v>1089.7707</v>
      </c>
      <c r="S19">
        <v>1081.8620000000001</v>
      </c>
    </row>
    <row r="20" spans="1:27" x14ac:dyDescent="0.25">
      <c r="A20" t="s">
        <v>62</v>
      </c>
      <c r="C20" t="str">
        <f t="shared" si="1"/>
        <v>Enthalpy</v>
      </c>
      <c r="D20" t="str">
        <f t="shared" si="0"/>
        <v>0;16.870996;33.7471869;50.6325655;67.5302083;84.4425636;101.371684;118.319424;135.287595;152.278095;169.292982;186.334529;203.405242;220.507877;254.81391</v>
      </c>
      <c r="E20" cm="1">
        <f t="array" ref="E20:S20">TRANSPOSE(_xlfn.FILTERXML("&lt;t&gt;&lt;s&gt;"&amp;SUBSTITUTE(MID(D20,1,LEN(D20)-2),";","&lt;/s&gt;&lt;s&gt;")&amp;"&lt;/s&gt;&lt;/t&gt;","//s"))</f>
        <v>0</v>
      </c>
      <c r="F20">
        <v>16.870996000000002</v>
      </c>
      <c r="G20">
        <v>33.747186900000003</v>
      </c>
      <c r="H20">
        <v>50.632565499999998</v>
      </c>
      <c r="I20">
        <v>67.530208299999998</v>
      </c>
      <c r="J20">
        <v>84.4425636</v>
      </c>
      <c r="K20">
        <v>101.371684</v>
      </c>
      <c r="L20">
        <v>118.319424</v>
      </c>
      <c r="M20">
        <v>135.28759500000001</v>
      </c>
      <c r="N20">
        <v>152.27809500000001</v>
      </c>
      <c r="O20">
        <v>169.29298199999999</v>
      </c>
      <c r="P20">
        <v>186.334529</v>
      </c>
      <c r="Q20">
        <v>203.40524199999999</v>
      </c>
      <c r="R20">
        <v>220.50787700000001</v>
      </c>
      <c r="S20">
        <v>254.81299999999999</v>
      </c>
    </row>
    <row r="21" spans="1:27" x14ac:dyDescent="0.25">
      <c r="A21" t="s">
        <v>63</v>
      </c>
      <c r="C21" t="str">
        <f t="shared" si="1"/>
        <v>Entropy</v>
      </c>
      <c r="D21" t="str">
        <f t="shared" si="0"/>
        <v>0;0.0561163429;0.111331637;0.165687748;0.219221647;0.271966617;0.323953191;0.37520991;0.425763926;0.475641433;0.524867962;0.573468556;0.621467867;0.668890203;0.762229299</v>
      </c>
      <c r="E21" cm="1">
        <f t="array" ref="E21:S21">TRANSPOSE(_xlfn.FILTERXML("&lt;t&gt;&lt;s&gt;"&amp;SUBSTITUTE(MID(D21,1,LEN(D21)-2),";","&lt;/s&gt;&lt;s&gt;")&amp;"&lt;/s&gt;&lt;/t&gt;","//s"))</f>
        <v>0</v>
      </c>
      <c r="F21">
        <v>5.6116342899999998E-2</v>
      </c>
      <c r="G21">
        <v>0.111331637</v>
      </c>
      <c r="H21">
        <v>0.165687748</v>
      </c>
      <c r="I21">
        <v>0.21922164699999999</v>
      </c>
      <c r="J21">
        <v>0.27196661700000002</v>
      </c>
      <c r="K21">
        <v>0.32395319099999997</v>
      </c>
      <c r="L21">
        <v>0.37520990999999998</v>
      </c>
      <c r="M21">
        <v>0.42576392600000001</v>
      </c>
      <c r="N21">
        <v>0.475641433</v>
      </c>
      <c r="O21">
        <v>0.52486796199999997</v>
      </c>
      <c r="P21">
        <v>0.57346855600000002</v>
      </c>
      <c r="Q21">
        <v>0.62146786700000001</v>
      </c>
      <c r="R21">
        <v>0.66889020300000002</v>
      </c>
      <c r="S21">
        <v>0.76222920000000005</v>
      </c>
    </row>
    <row r="23" spans="1:27" x14ac:dyDescent="0.25">
      <c r="G23" s="4" t="str">
        <f>C2</f>
        <v>___LIBR___</v>
      </c>
      <c r="H23" s="4"/>
      <c r="I23" s="4"/>
      <c r="M23" s="4" t="str">
        <f>C7</f>
        <v>___GEOPROP___</v>
      </c>
      <c r="N23" s="4"/>
      <c r="O23" s="4"/>
      <c r="S23" s="4" t="str">
        <f>C12</f>
        <v>___WP EOS___</v>
      </c>
      <c r="T23" s="4"/>
      <c r="U23" s="4"/>
      <c r="Y23" s="4" t="str">
        <f>C17</f>
        <v>___ASPEN___</v>
      </c>
      <c r="Z23" s="4"/>
      <c r="AA23" s="4"/>
    </row>
    <row r="24" spans="1:27" x14ac:dyDescent="0.25">
      <c r="E24" t="s">
        <v>2</v>
      </c>
      <c r="G24" t="s">
        <v>35</v>
      </c>
      <c r="H24" t="s">
        <v>53</v>
      </c>
      <c r="I24" t="s">
        <v>54</v>
      </c>
      <c r="K24" t="s">
        <v>2</v>
      </c>
      <c r="M24" t="s">
        <v>35</v>
      </c>
      <c r="N24" t="s">
        <v>53</v>
      </c>
      <c r="O24" t="s">
        <v>54</v>
      </c>
      <c r="Q24" t="s">
        <v>2</v>
      </c>
      <c r="S24" t="s">
        <v>35</v>
      </c>
      <c r="T24" t="s">
        <v>53</v>
      </c>
      <c r="U24" t="s">
        <v>54</v>
      </c>
      <c r="W24" t="s">
        <v>2</v>
      </c>
      <c r="Y24" t="s">
        <v>35</v>
      </c>
      <c r="Z24" t="s">
        <v>53</v>
      </c>
      <c r="AA24" t="s">
        <v>54</v>
      </c>
    </row>
    <row r="25" spans="1:27" x14ac:dyDescent="0.25">
      <c r="E25" t="s">
        <v>3</v>
      </c>
      <c r="F25" t="s">
        <v>4</v>
      </c>
      <c r="G25" t="s">
        <v>55</v>
      </c>
      <c r="H25" t="s">
        <v>56</v>
      </c>
      <c r="I25" t="s">
        <v>57</v>
      </c>
      <c r="K25" t="s">
        <v>3</v>
      </c>
      <c r="L25" t="s">
        <v>4</v>
      </c>
      <c r="M25" t="s">
        <v>55</v>
      </c>
      <c r="N25" t="s">
        <v>56</v>
      </c>
      <c r="O25" t="s">
        <v>57</v>
      </c>
      <c r="Q25" t="s">
        <v>3</v>
      </c>
      <c r="R25" t="s">
        <v>4</v>
      </c>
      <c r="S25" t="s">
        <v>55</v>
      </c>
      <c r="T25" t="s">
        <v>56</v>
      </c>
      <c r="U25" t="s">
        <v>57</v>
      </c>
      <c r="W25" t="s">
        <v>3</v>
      </c>
      <c r="X25" t="s">
        <v>4</v>
      </c>
      <c r="Y25" t="s">
        <v>55</v>
      </c>
      <c r="Z25" t="s">
        <v>56</v>
      </c>
      <c r="AA25" t="s">
        <v>57</v>
      </c>
    </row>
    <row r="26" spans="1:27" x14ac:dyDescent="0.25">
      <c r="E26" cm="1">
        <f t="array" ref="E26:E30">TRANSPOSE(_xlfn.ANCHORARRAY(E3))</f>
        <v>24.85</v>
      </c>
      <c r="F26" cm="1">
        <f t="array" ref="F26:F30">_xlfn.ANCHORARRAY(E26)+273.15</f>
        <v>298</v>
      </c>
      <c r="G26" cm="1">
        <f t="array" ref="G26:G30">TRANSPOSE(_xlfn.ANCHORARRAY(E4))/1000</f>
        <v>1.1593183727509599</v>
      </c>
      <c r="H26" cm="1">
        <f t="array" ref="H26:H30">TRANSPOSE(_xlfn.ANCHORARRAY(E5))</f>
        <v>0</v>
      </c>
      <c r="I26" cm="1">
        <f t="array" ref="I26:I30">TRANSPOSE(_xlfn.ANCHORARRAY(E6))</f>
        <v>0</v>
      </c>
      <c r="K26" cm="1">
        <f t="array" ref="K26:K30">TRANSPOSE(_xlfn.ANCHORARRAY(E8))</f>
        <v>24.85</v>
      </c>
      <c r="L26" cm="1">
        <f t="array" ref="L26:L30">_xlfn.ANCHORARRAY(K26)+273.15</f>
        <v>298</v>
      </c>
      <c r="M26" cm="1">
        <f t="array" ref="M26:M30">TRANSPOSE(_xlfn.ANCHORARRAY(E9))/1000</f>
        <v>1.1344052508780802</v>
      </c>
      <c r="N26" cm="1">
        <f t="array" ref="N26:N30">TRANSPOSE(_xlfn.ANCHORARRAY(E10))</f>
        <v>0</v>
      </c>
      <c r="O26" cm="1">
        <f t="array" ref="O26:O30">TRANSPOSE(_xlfn.ANCHORARRAY(E11))</f>
        <v>0</v>
      </c>
      <c r="Q26" cm="1">
        <f t="array" ref="Q26:Q30">TRANSPOSE(_xlfn.ANCHORARRAY(E13))</f>
        <v>24.85</v>
      </c>
      <c r="R26" cm="1">
        <f t="array" ref="R26:R30">_xlfn.ANCHORARRAY(Q26)+273.15</f>
        <v>298</v>
      </c>
      <c r="S26" cm="1">
        <f t="array" ref="S26:S30">TRANSPOSE(_xlfn.ANCHORARRAY(E14))/1000</f>
        <v>0.99708600882307996</v>
      </c>
      <c r="T26" cm="1">
        <f t="array" ref="T26:T30">TRANSPOSE(_xlfn.ANCHORARRAY(E15))</f>
        <v>0</v>
      </c>
      <c r="U26" cm="1">
        <f t="array" ref="U26:U30">TRANSPOSE(_xlfn.ANCHORARRAY(E16))</f>
        <v>0</v>
      </c>
      <c r="W26" cm="1">
        <f t="array" ref="W26:W40">TRANSPOSE(_xlfn.ANCHORARRAY(E18))</f>
        <v>25</v>
      </c>
      <c r="X26" cm="1">
        <f t="array" ref="X26:X40">_xlfn.ANCHORARRAY(W26)+273.15</f>
        <v>298.14999999999998</v>
      </c>
      <c r="Y26" cm="1">
        <f t="array" ref="Y26:Y40">TRANSPOSE(_xlfn.ANCHORARRAY(E19))/1000</f>
        <v>1.1259419100000001</v>
      </c>
      <c r="Z26" cm="1">
        <f t="array" ref="Z26:Z40">TRANSPOSE(_xlfn.ANCHORARRAY(E20))</f>
        <v>0</v>
      </c>
      <c r="AA26" cm="1">
        <f t="array" ref="AA26:AA40">TRANSPOSE(_xlfn.ANCHORARRAY(E21))</f>
        <v>0</v>
      </c>
    </row>
    <row r="27" spans="1:27" x14ac:dyDescent="0.25">
      <c r="E27">
        <v>42.85</v>
      </c>
      <c r="F27">
        <v>316</v>
      </c>
      <c r="G27">
        <v>1.15276843641963</v>
      </c>
      <c r="H27">
        <v>58.611090616415602</v>
      </c>
      <c r="I27">
        <v>0.19096066412769799</v>
      </c>
      <c r="K27">
        <v>42.85</v>
      </c>
      <c r="L27">
        <v>316</v>
      </c>
      <c r="M27">
        <v>1.12724218502812</v>
      </c>
      <c r="N27">
        <v>60.733634563355899</v>
      </c>
      <c r="O27">
        <v>0.19787707443070601</v>
      </c>
      <c r="Q27">
        <v>42.85</v>
      </c>
      <c r="R27">
        <v>316</v>
      </c>
      <c r="S27">
        <v>0.99109641681669103</v>
      </c>
      <c r="T27">
        <v>75.235160280529001</v>
      </c>
      <c r="U27">
        <v>0.245136333360227</v>
      </c>
      <c r="W27">
        <v>30</v>
      </c>
      <c r="X27">
        <v>303.14999999999998</v>
      </c>
      <c r="Y27">
        <v>1.1243527600000001</v>
      </c>
      <c r="Z27">
        <v>16.870996000000002</v>
      </c>
      <c r="AA27">
        <v>5.6116342899999998E-2</v>
      </c>
    </row>
    <row r="28" spans="1:27" x14ac:dyDescent="0.25">
      <c r="E28">
        <v>60.85</v>
      </c>
      <c r="F28">
        <v>334</v>
      </c>
      <c r="G28">
        <v>1.1441541747260602</v>
      </c>
      <c r="H28">
        <v>117.730676689277</v>
      </c>
      <c r="I28">
        <v>0.37290763657349202</v>
      </c>
      <c r="K28">
        <v>60.85</v>
      </c>
      <c r="L28">
        <v>334</v>
      </c>
      <c r="M28">
        <v>1.11874694356994</v>
      </c>
      <c r="N28">
        <v>121.83559485916</v>
      </c>
      <c r="O28">
        <v>0.38592825496063199</v>
      </c>
      <c r="Q28">
        <v>60.85</v>
      </c>
      <c r="R28">
        <v>334</v>
      </c>
      <c r="S28">
        <v>0.98275640569163603</v>
      </c>
      <c r="T28">
        <v>150.51314515439</v>
      </c>
      <c r="U28">
        <v>0.47681871036684298</v>
      </c>
      <c r="W28">
        <v>35</v>
      </c>
      <c r="X28">
        <v>308.14999999999998</v>
      </c>
      <c r="Y28">
        <v>1.1225131400000001</v>
      </c>
      <c r="Z28">
        <v>33.747186900000003</v>
      </c>
      <c r="AA28">
        <v>0.111331637</v>
      </c>
    </row>
    <row r="29" spans="1:27" x14ac:dyDescent="0.25">
      <c r="E29">
        <v>78.849999999999994</v>
      </c>
      <c r="F29">
        <v>352</v>
      </c>
      <c r="G29">
        <v>1.1336155172453199</v>
      </c>
      <c r="H29">
        <v>177.20588015668301</v>
      </c>
      <c r="I29">
        <v>0.54634070628308795</v>
      </c>
      <c r="K29">
        <v>78.849999999999994</v>
      </c>
      <c r="L29">
        <v>352</v>
      </c>
      <c r="M29">
        <v>1.1090877173900502</v>
      </c>
      <c r="N29">
        <v>183.04809631390901</v>
      </c>
      <c r="O29">
        <v>0.56443093375300502</v>
      </c>
      <c r="Q29">
        <v>78.849999999999994</v>
      </c>
      <c r="R29">
        <v>352</v>
      </c>
      <c r="S29">
        <v>0.97250380793813995</v>
      </c>
      <c r="T29">
        <v>225.93657294187801</v>
      </c>
      <c r="U29">
        <v>0.69676015016403303</v>
      </c>
      <c r="W29">
        <v>40</v>
      </c>
      <c r="X29">
        <v>313.14999999999998</v>
      </c>
      <c r="Y29">
        <v>1.12044341</v>
      </c>
      <c r="Z29">
        <v>50.632565499999998</v>
      </c>
      <c r="AA29">
        <v>0.165687748</v>
      </c>
    </row>
    <row r="30" spans="1:27" x14ac:dyDescent="0.25">
      <c r="E30">
        <v>96.85</v>
      </c>
      <c r="F30">
        <v>370</v>
      </c>
      <c r="G30">
        <v>1.1212923935524</v>
      </c>
      <c r="H30">
        <v>236.95129516468401</v>
      </c>
      <c r="I30">
        <v>0.71187190602960004</v>
      </c>
      <c r="K30">
        <v>96.85</v>
      </c>
      <c r="L30">
        <v>370</v>
      </c>
      <c r="M30">
        <v>1.09844065464923</v>
      </c>
      <c r="N30">
        <v>244.24262008382399</v>
      </c>
      <c r="O30">
        <v>0.73398066500754999</v>
      </c>
      <c r="Q30">
        <v>96.85</v>
      </c>
      <c r="R30">
        <v>370</v>
      </c>
      <c r="S30">
        <v>0.96059206093281002</v>
      </c>
      <c r="T30">
        <v>301.59942269790997</v>
      </c>
      <c r="U30">
        <v>0.90639261223628997</v>
      </c>
      <c r="W30">
        <v>45</v>
      </c>
      <c r="X30">
        <v>318.14999999999998</v>
      </c>
      <c r="Y30">
        <v>1.11816008</v>
      </c>
      <c r="Z30">
        <v>67.530208299999998</v>
      </c>
      <c r="AA30">
        <v>0.21922164699999999</v>
      </c>
    </row>
    <row r="31" spans="1:27" x14ac:dyDescent="0.25">
      <c r="W31">
        <v>50</v>
      </c>
      <c r="X31">
        <v>323.14999999999998</v>
      </c>
      <c r="Y31">
        <v>1.1156768800000001</v>
      </c>
      <c r="Z31">
        <v>84.4425636</v>
      </c>
      <c r="AA31">
        <v>0.27196661700000002</v>
      </c>
    </row>
    <row r="32" spans="1:27" x14ac:dyDescent="0.25">
      <c r="W32">
        <v>55</v>
      </c>
      <c r="X32">
        <v>328.15</v>
      </c>
      <c r="Y32">
        <v>1.1130055400000001</v>
      </c>
      <c r="Z32">
        <v>101.371684</v>
      </c>
      <c r="AA32">
        <v>0.32395319099999997</v>
      </c>
    </row>
    <row r="33" spans="23:27" x14ac:dyDescent="0.25">
      <c r="W33">
        <v>60</v>
      </c>
      <c r="X33">
        <v>333.15</v>
      </c>
      <c r="Y33">
        <v>1.1101562899999999</v>
      </c>
      <c r="Z33">
        <v>118.319424</v>
      </c>
      <c r="AA33">
        <v>0.37520990999999998</v>
      </c>
    </row>
    <row r="34" spans="23:27" x14ac:dyDescent="0.25">
      <c r="W34">
        <v>65</v>
      </c>
      <c r="X34">
        <v>338.15</v>
      </c>
      <c r="Y34">
        <v>1.1071382599999999</v>
      </c>
      <c r="Z34">
        <v>135.28759500000001</v>
      </c>
      <c r="AA34">
        <v>0.42576392600000001</v>
      </c>
    </row>
    <row r="35" spans="23:27" x14ac:dyDescent="0.25">
      <c r="W35">
        <v>70</v>
      </c>
      <c r="X35">
        <v>343.15</v>
      </c>
      <c r="Y35">
        <v>1.10395957</v>
      </c>
      <c r="Z35">
        <v>152.27809500000001</v>
      </c>
      <c r="AA35">
        <v>0.475641433</v>
      </c>
    </row>
    <row r="36" spans="23:27" x14ac:dyDescent="0.25">
      <c r="W36">
        <v>75</v>
      </c>
      <c r="X36">
        <v>348.15</v>
      </c>
      <c r="Y36">
        <v>1.1006274699999998</v>
      </c>
      <c r="Z36">
        <v>169.29298199999999</v>
      </c>
      <c r="AA36">
        <v>0.52486796199999997</v>
      </c>
    </row>
    <row r="37" spans="23:27" x14ac:dyDescent="0.25">
      <c r="W37">
        <v>80</v>
      </c>
      <c r="X37">
        <v>353.15</v>
      </c>
      <c r="Y37">
        <v>1.0971483700000002</v>
      </c>
      <c r="Z37">
        <v>186.334529</v>
      </c>
      <c r="AA37">
        <v>0.57346855600000002</v>
      </c>
    </row>
    <row r="38" spans="23:27" x14ac:dyDescent="0.25">
      <c r="W38">
        <v>85</v>
      </c>
      <c r="X38">
        <v>358.15</v>
      </c>
      <c r="Y38">
        <v>1.0935278399999999</v>
      </c>
      <c r="Z38">
        <v>203.40524199999999</v>
      </c>
      <c r="AA38">
        <v>0.62146786700000001</v>
      </c>
    </row>
    <row r="39" spans="23:27" x14ac:dyDescent="0.25">
      <c r="W39">
        <v>90</v>
      </c>
      <c r="X39">
        <v>363.15</v>
      </c>
      <c r="Y39">
        <v>1.0897707000000001</v>
      </c>
      <c r="Z39">
        <v>220.50787700000001</v>
      </c>
      <c r="AA39">
        <v>0.66889020300000002</v>
      </c>
    </row>
    <row r="40" spans="23:27" x14ac:dyDescent="0.25">
      <c r="W40">
        <v>100</v>
      </c>
      <c r="X40">
        <v>373.15</v>
      </c>
      <c r="Y40">
        <v>1.0818620000000001</v>
      </c>
      <c r="Z40">
        <v>254.81299999999999</v>
      </c>
      <c r="AA40">
        <v>0.76222920000000005</v>
      </c>
    </row>
  </sheetData>
  <mergeCells count="4">
    <mergeCell ref="G23:I23"/>
    <mergeCell ref="M23:O23"/>
    <mergeCell ref="S23:U23"/>
    <mergeCell ref="Y23:AA23"/>
  </mergeCells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87438A-53B7-491D-8D72-C893247F99B3}">
  <dimension ref="A1:Q27"/>
  <sheetViews>
    <sheetView topLeftCell="A7" workbookViewId="0">
      <selection activeCell="L16" sqref="L16"/>
    </sheetView>
  </sheetViews>
  <sheetFormatPr defaultRowHeight="15" x14ac:dyDescent="0.25"/>
  <sheetData>
    <row r="1" spans="1:17" x14ac:dyDescent="0.25">
      <c r="A1" t="s">
        <v>1</v>
      </c>
    </row>
    <row r="2" spans="1:17" x14ac:dyDescent="0.25">
      <c r="A2" t="s">
        <v>65</v>
      </c>
      <c r="B2" t="s">
        <v>0</v>
      </c>
      <c r="C2" t="str">
        <f>LEFT(A2,FIND(";",A2)-1)</f>
        <v>___Sample No129___</v>
      </c>
      <c r="D2" t="str">
        <f>RIGHT(A2,LEN(A2)-LEN(C2)-1)</f>
        <v/>
      </c>
    </row>
    <row r="3" spans="1:17" x14ac:dyDescent="0.25">
      <c r="A3" t="s">
        <v>66</v>
      </c>
      <c r="B3" t="s">
        <v>0</v>
      </c>
      <c r="C3" t="str">
        <f t="shared" ref="C3:C10" si="0">LEFT(A3,FIND(";",A3)-1)</f>
        <v>T_rho</v>
      </c>
      <c r="D3" t="str">
        <f t="shared" ref="D3:D10" si="1">RIGHT(A3,LEN(A3)-LEN(C3)-1)</f>
        <v>277.15;283.15;293.15;303.15;313.15;323.15;333.15</v>
      </c>
      <c r="E3" cm="1">
        <f t="array" ref="E3:K3">TRANSPOSE(_xlfn.FILTERXML("&lt;t&gt;&lt;s&gt;"&amp;SUBSTITUTE(MID(D3,1,LEN(D3)-2),";","&lt;/s&gt;&lt;s&gt;")&amp;"&lt;/s&gt;&lt;/t&gt;","//s"))</f>
        <v>277.14999999999998</v>
      </c>
      <c r="F3">
        <v>283.14999999999998</v>
      </c>
      <c r="G3">
        <v>293.14999999999998</v>
      </c>
      <c r="H3">
        <v>303.14999999999998</v>
      </c>
      <c r="I3">
        <v>313.14999999999998</v>
      </c>
      <c r="J3">
        <v>323.14999999999998</v>
      </c>
      <c r="K3">
        <v>333</v>
      </c>
    </row>
    <row r="4" spans="1:17" x14ac:dyDescent="0.25">
      <c r="A4" t="s">
        <v>67</v>
      </c>
      <c r="B4" t="s">
        <v>0</v>
      </c>
      <c r="C4" t="str">
        <f t="shared" si="0"/>
        <v>Density</v>
      </c>
      <c r="D4" t="str">
        <f t="shared" si="1"/>
        <v>1002.04;1001.69;1000.17;997.55;994.05;989.6;984.6</v>
      </c>
      <c r="E4" cm="1">
        <f t="array" ref="E4:K4">TRANSPOSE(_xlfn.FILTERXML("&lt;t&gt;&lt;s&gt;"&amp;SUBSTITUTE(MID(D4,1,LEN(D4)-2),";","&lt;/s&gt;&lt;s&gt;")&amp;"&lt;/s&gt;&lt;/t&gt;","//s"))</f>
        <v>1002.04</v>
      </c>
      <c r="F4">
        <v>1001.69</v>
      </c>
      <c r="G4">
        <v>1000.17</v>
      </c>
      <c r="H4">
        <v>997.55</v>
      </c>
      <c r="I4">
        <v>994.05</v>
      </c>
      <c r="J4">
        <v>989.6</v>
      </c>
      <c r="K4">
        <v>984</v>
      </c>
    </row>
    <row r="5" spans="1:17" x14ac:dyDescent="0.25">
      <c r="A5" t="s">
        <v>68</v>
      </c>
      <c r="B5" t="s">
        <v>0</v>
      </c>
      <c r="C5" t="str">
        <f t="shared" si="0"/>
        <v>T_h</v>
      </c>
      <c r="D5" t="str">
        <f t="shared" si="1"/>
        <v>273.2;278.15;283.15;293.15;303.15;313.15;323.15;333.15</v>
      </c>
      <c r="E5" cm="1">
        <f t="array" ref="E5:L5">TRANSPOSE(_xlfn.FILTERXML("&lt;t&gt;&lt;s&gt;"&amp;SUBSTITUTE(MID(D5,1,LEN(D5)-2),";","&lt;/s&gt;&lt;s&gt;")&amp;"&lt;/s&gt;&lt;/t&gt;","//s"))</f>
        <v>273.2</v>
      </c>
      <c r="F5">
        <v>278.14999999999998</v>
      </c>
      <c r="G5">
        <v>283.14999999999998</v>
      </c>
      <c r="H5">
        <v>293.14999999999998</v>
      </c>
      <c r="I5">
        <v>303.14999999999998</v>
      </c>
      <c r="J5">
        <v>313.14999999999998</v>
      </c>
      <c r="K5">
        <v>323.14999999999998</v>
      </c>
      <c r="L5">
        <v>333</v>
      </c>
    </row>
    <row r="6" spans="1:17" x14ac:dyDescent="0.25">
      <c r="A6" t="s">
        <v>69</v>
      </c>
      <c r="B6" t="s">
        <v>0</v>
      </c>
      <c r="C6" t="str">
        <f t="shared" si="0"/>
        <v>Enthalpy</v>
      </c>
      <c r="D6" t="str">
        <f t="shared" si="1"/>
        <v>0.0;21.43;42.927;85.492;127.82;170.03;212.25;254.6</v>
      </c>
      <c r="E6" cm="1">
        <f t="array" ref="E6:L6">TRANSPOSE(_xlfn.FILTERXML("&lt;t&gt;&lt;s&gt;"&amp;SUBSTITUTE(MID(D6,1,LEN(D6)-2),";","&lt;/s&gt;&lt;s&gt;")&amp;"&lt;/s&gt;&lt;/t&gt;","//s"))</f>
        <v>0</v>
      </c>
      <c r="F6">
        <v>21.43</v>
      </c>
      <c r="G6">
        <v>42.927</v>
      </c>
      <c r="H6">
        <v>85.492000000000004</v>
      </c>
      <c r="I6">
        <v>127.82</v>
      </c>
      <c r="J6">
        <v>170.03</v>
      </c>
      <c r="K6">
        <v>212.25</v>
      </c>
      <c r="L6">
        <v>254</v>
      </c>
    </row>
    <row r="7" spans="1:17" x14ac:dyDescent="0.25">
      <c r="A7" t="s">
        <v>50</v>
      </c>
      <c r="B7" t="s">
        <v>0</v>
      </c>
      <c r="C7" t="str">
        <f t="shared" si="0"/>
        <v>___GEOPROP___</v>
      </c>
      <c r="D7" t="str">
        <f t="shared" si="1"/>
        <v/>
      </c>
    </row>
    <row r="8" spans="1:17" x14ac:dyDescent="0.25">
      <c r="A8" t="s">
        <v>70</v>
      </c>
      <c r="B8" t="s">
        <v>0</v>
      </c>
      <c r="C8" t="str">
        <f t="shared" si="0"/>
        <v>T</v>
      </c>
      <c r="D8" t="str">
        <f t="shared" si="1"/>
        <v>273.2;278.1958333333333;283.19166666666666;288.1875;293.18333333333334;298.1791666666667;303.17499999999995;308.17083333333335;313.16666666666663;318.16249999999997;323.1583333333333;328.15416666666664;333.15</v>
      </c>
      <c r="E8" cm="1">
        <f t="array" ref="E8:Q8">TRANSPOSE(_xlfn.FILTERXML("&lt;t&gt;&lt;s&gt;"&amp;SUBSTITUTE(MID(D8,1,LEN(D8)-2),";","&lt;/s&gt;&lt;s&gt;")&amp;"&lt;/s&gt;&lt;/t&gt;","//s"))</f>
        <v>273.2</v>
      </c>
      <c r="F8">
        <v>278.19583333333298</v>
      </c>
      <c r="G8">
        <v>283.19166666666598</v>
      </c>
      <c r="H8">
        <v>288.1875</v>
      </c>
      <c r="I8">
        <v>293.183333333333</v>
      </c>
      <c r="J8">
        <v>298.17916666666599</v>
      </c>
      <c r="K8">
        <v>303.17499999999899</v>
      </c>
      <c r="L8">
        <v>308.17083333333301</v>
      </c>
      <c r="M8">
        <v>313.166666666666</v>
      </c>
      <c r="N8">
        <v>318.162499999999</v>
      </c>
      <c r="O8">
        <v>323.15833333333302</v>
      </c>
      <c r="P8">
        <v>328.15416666666601</v>
      </c>
      <c r="Q8">
        <v>333</v>
      </c>
    </row>
    <row r="9" spans="1:17" x14ac:dyDescent="0.25">
      <c r="A9" t="s">
        <v>71</v>
      </c>
      <c r="B9" t="s">
        <v>0</v>
      </c>
      <c r="C9" t="str">
        <f t="shared" si="0"/>
        <v>Density</v>
      </c>
      <c r="D9" t="str">
        <f t="shared" si="1"/>
        <v>1000.6468639117289;1000.7401297122375;1000.4522667985069;999.8337811486837;998.9236765494653;997.7527708363579;996.3458754371053;994.7232792635107;992.9017899853973;990.8954836596754;988.7162561788532;986.3742363897462;983.87810038929</v>
      </c>
      <c r="E9" cm="1">
        <f t="array" ref="E9:Q9">TRANSPOSE(_xlfn.FILTERXML("&lt;t&gt;&lt;s&gt;"&amp;SUBSTITUTE(MID(D9,1,LEN(D9)-2),";","&lt;/s&gt;&lt;s&gt;")&amp;"&lt;/s&gt;&lt;/t&gt;","//s"))</f>
        <v>1000.6468639117199</v>
      </c>
      <c r="F9">
        <v>1000.74012971223</v>
      </c>
      <c r="G9">
        <v>1000.4522667985</v>
      </c>
      <c r="H9">
        <v>999.83378114868299</v>
      </c>
      <c r="I9">
        <v>998.92367654946497</v>
      </c>
      <c r="J9">
        <v>997.75277083635694</v>
      </c>
      <c r="K9">
        <v>996.34587543710495</v>
      </c>
      <c r="L9">
        <v>994.72327926350999</v>
      </c>
      <c r="M9">
        <v>992.90178998539704</v>
      </c>
      <c r="N9">
        <v>990.89548365967505</v>
      </c>
      <c r="O9">
        <v>988.71625617885297</v>
      </c>
      <c r="P9">
        <v>986.37423638974599</v>
      </c>
      <c r="Q9">
        <v>983.878100389</v>
      </c>
    </row>
    <row r="10" spans="1:17" x14ac:dyDescent="0.25">
      <c r="A10" t="s">
        <v>72</v>
      </c>
      <c r="B10" t="s">
        <v>0</v>
      </c>
      <c r="C10" t="str">
        <f t="shared" si="0"/>
        <v>Enthalpy</v>
      </c>
      <c r="D10" t="str">
        <f t="shared" si="1"/>
        <v>0.0;20.988413138082606;41.920539859792356;62.814383988060435;83.6827695222104;104.53500875212804;125.37795801581208;146.21673367705492;167.0552227222671;187.89645841352825;208.74290096597315;229.59664809774353;250.45959232991348</v>
      </c>
      <c r="E10" cm="1">
        <f t="array" ref="E10:Q10">TRANSPOSE(_xlfn.FILTERXML("&lt;t&gt;&lt;s&gt;"&amp;SUBSTITUTE(MID(D10,1,LEN(D10)-2),";","&lt;/s&gt;&lt;s&gt;")&amp;"&lt;/s&gt;&lt;/t&gt;","//s"))</f>
        <v>0</v>
      </c>
      <c r="F10">
        <v>20.988413138082599</v>
      </c>
      <c r="G10">
        <v>41.920539859792299</v>
      </c>
      <c r="H10">
        <v>62.814383988060399</v>
      </c>
      <c r="I10">
        <v>83.682769522210407</v>
      </c>
      <c r="J10">
        <v>104.53500875212799</v>
      </c>
      <c r="K10">
        <v>125.377958015812</v>
      </c>
      <c r="L10">
        <v>146.21673367705401</v>
      </c>
      <c r="M10">
        <v>167.05522272226699</v>
      </c>
      <c r="N10">
        <v>187.89645841352799</v>
      </c>
      <c r="O10">
        <v>208.74290096597301</v>
      </c>
      <c r="P10">
        <v>229.59664809774301</v>
      </c>
      <c r="Q10">
        <v>250.45959232991299</v>
      </c>
    </row>
    <row r="11" spans="1:17" x14ac:dyDescent="0.25">
      <c r="B11" t="s">
        <v>0</v>
      </c>
    </row>
    <row r="12" spans="1:17" x14ac:dyDescent="0.25">
      <c r="D12" s="4" t="str">
        <f>C2</f>
        <v>___Sample No129___</v>
      </c>
      <c r="E12" s="4"/>
      <c r="F12" s="4"/>
      <c r="G12" s="4"/>
      <c r="H12" s="4"/>
      <c r="J12" s="4" t="str">
        <f>C7</f>
        <v>___GEOPROP___</v>
      </c>
      <c r="K12" s="4"/>
      <c r="L12" s="4"/>
    </row>
    <row r="13" spans="1:17" x14ac:dyDescent="0.25">
      <c r="D13" t="s">
        <v>2</v>
      </c>
      <c r="E13" t="s">
        <v>35</v>
      </c>
      <c r="G13" t="s">
        <v>2</v>
      </c>
      <c r="H13" t="s">
        <v>53</v>
      </c>
      <c r="K13" t="s">
        <v>2</v>
      </c>
      <c r="L13" t="s">
        <v>35</v>
      </c>
      <c r="M13" t="s">
        <v>53</v>
      </c>
    </row>
    <row r="14" spans="1:17" x14ac:dyDescent="0.25">
      <c r="D14" t="s">
        <v>4</v>
      </c>
      <c r="E14" t="s">
        <v>55</v>
      </c>
      <c r="G14" t="s">
        <v>4</v>
      </c>
      <c r="H14" t="s">
        <v>55</v>
      </c>
      <c r="K14" t="s">
        <v>4</v>
      </c>
      <c r="L14" t="s">
        <v>55</v>
      </c>
      <c r="M14" t="s">
        <v>56</v>
      </c>
    </row>
    <row r="15" spans="1:17" x14ac:dyDescent="0.25">
      <c r="D15" cm="1">
        <f t="array" ref="D15:D21">TRANSPOSE(_xlfn.ANCHORARRAY(E3))</f>
        <v>277.14999999999998</v>
      </c>
      <c r="E15" cm="1">
        <f t="array" ref="E15:E21">TRANSPOSE(_xlfn.ANCHORARRAY(E4))/1000</f>
        <v>1.00204</v>
      </c>
      <c r="G15" cm="1">
        <f t="array" ref="G15:G22">TRANSPOSE(_xlfn.ANCHORARRAY(E5))</f>
        <v>273.2</v>
      </c>
      <c r="H15" cm="1">
        <f t="array" ref="H15:H22">_xlfn.ANCHORARRAY(I15)-AVERAGE(I19,I18)</f>
        <v>-106.65600000000001</v>
      </c>
      <c r="I15" cm="1">
        <f t="array" ref="I15:I22">TRANSPOSE(_xlfn.ANCHORARRAY(E6))</f>
        <v>0</v>
      </c>
      <c r="K15" cm="1">
        <f t="array" ref="K15:K27">TRANSPOSE(_xlfn.ANCHORARRAY(E8))</f>
        <v>273.2</v>
      </c>
      <c r="L15" cm="1">
        <f t="array" ref="L15:L27">TRANSPOSE(_xlfn.ANCHORARRAY(E9))/1000</f>
        <v>1.0006468639117199</v>
      </c>
      <c r="M15" cm="1">
        <f t="array" ref="M15:M27">_xlfn.ANCHORARRAY(N15)-N20</f>
        <v>-104.53500875212799</v>
      </c>
      <c r="N15" cm="1">
        <f t="array" ref="N15:N27">TRANSPOSE(_xlfn.ANCHORARRAY(E10))</f>
        <v>0</v>
      </c>
    </row>
    <row r="16" spans="1:17" x14ac:dyDescent="0.25">
      <c r="D16">
        <v>283.14999999999998</v>
      </c>
      <c r="E16">
        <v>1.00169</v>
      </c>
      <c r="G16">
        <v>278.14999999999998</v>
      </c>
      <c r="H16">
        <v>-85.225999999999999</v>
      </c>
      <c r="I16">
        <v>21.43</v>
      </c>
      <c r="K16">
        <v>278.19583333333298</v>
      </c>
      <c r="L16">
        <v>1.00074012971223</v>
      </c>
      <c r="M16">
        <v>-83.546595614045401</v>
      </c>
      <c r="N16">
        <v>20.988413138082599</v>
      </c>
    </row>
    <row r="17" spans="4:14" x14ac:dyDescent="0.25">
      <c r="D17">
        <v>293.14999999999998</v>
      </c>
      <c r="E17">
        <v>1.00017</v>
      </c>
      <c r="G17">
        <v>283.14999999999998</v>
      </c>
      <c r="H17">
        <v>-63.729000000000006</v>
      </c>
      <c r="I17">
        <v>42.927</v>
      </c>
      <c r="K17">
        <v>283.19166666666598</v>
      </c>
      <c r="L17">
        <v>1.0004522667985001</v>
      </c>
      <c r="M17">
        <v>-62.614468892335694</v>
      </c>
      <c r="N17">
        <v>41.920539859792299</v>
      </c>
    </row>
    <row r="18" spans="4:14" x14ac:dyDescent="0.25">
      <c r="D18">
        <v>303.14999999999998</v>
      </c>
      <c r="E18">
        <v>0.99754999999999994</v>
      </c>
      <c r="G18">
        <v>293.14999999999998</v>
      </c>
      <c r="H18">
        <v>-21.164000000000001</v>
      </c>
      <c r="I18">
        <v>85.492000000000004</v>
      </c>
      <c r="K18">
        <v>288.1875</v>
      </c>
      <c r="L18">
        <v>0.99983378114868304</v>
      </c>
      <c r="M18">
        <v>-41.720624764067594</v>
      </c>
      <c r="N18">
        <v>62.814383988060399</v>
      </c>
    </row>
    <row r="19" spans="4:14" x14ac:dyDescent="0.25">
      <c r="D19">
        <v>313.14999999999998</v>
      </c>
      <c r="E19">
        <v>0.99404999999999999</v>
      </c>
      <c r="G19">
        <v>303.14999999999998</v>
      </c>
      <c r="H19">
        <v>21.163999999999987</v>
      </c>
      <c r="I19">
        <v>127.82</v>
      </c>
      <c r="K19">
        <v>293.183333333333</v>
      </c>
      <c r="L19">
        <v>0.99892367654946501</v>
      </c>
      <c r="M19">
        <v>-20.852239229917586</v>
      </c>
      <c r="N19">
        <v>83.682769522210407</v>
      </c>
    </row>
    <row r="20" spans="4:14" x14ac:dyDescent="0.25">
      <c r="D20">
        <v>323.14999999999998</v>
      </c>
      <c r="E20">
        <v>0.98960000000000004</v>
      </c>
      <c r="G20">
        <v>313.14999999999998</v>
      </c>
      <c r="H20">
        <v>63.373999999999995</v>
      </c>
      <c r="I20">
        <v>170.03</v>
      </c>
      <c r="K20">
        <v>298.17916666666599</v>
      </c>
      <c r="L20">
        <v>0.99775277083635694</v>
      </c>
      <c r="M20">
        <v>0</v>
      </c>
      <c r="N20">
        <v>104.53500875212799</v>
      </c>
    </row>
    <row r="21" spans="4:14" x14ac:dyDescent="0.25">
      <c r="D21">
        <v>333</v>
      </c>
      <c r="E21">
        <v>0.98399999999999999</v>
      </c>
      <c r="G21">
        <v>323.14999999999998</v>
      </c>
      <c r="H21">
        <v>105.59399999999999</v>
      </c>
      <c r="I21">
        <v>212.25</v>
      </c>
      <c r="K21">
        <v>303.17499999999899</v>
      </c>
      <c r="L21">
        <v>0.99634587543710496</v>
      </c>
      <c r="M21">
        <v>20.842949263684005</v>
      </c>
      <c r="N21">
        <v>125.377958015812</v>
      </c>
    </row>
    <row r="22" spans="4:14" x14ac:dyDescent="0.25">
      <c r="G22">
        <v>333</v>
      </c>
      <c r="H22">
        <v>147.34399999999999</v>
      </c>
      <c r="I22">
        <v>254</v>
      </c>
      <c r="K22">
        <v>308.17083333333301</v>
      </c>
      <c r="L22">
        <v>0.99472327926351001</v>
      </c>
      <c r="M22">
        <v>41.681724924926016</v>
      </c>
      <c r="N22">
        <v>146.21673367705401</v>
      </c>
    </row>
    <row r="23" spans="4:14" x14ac:dyDescent="0.25">
      <c r="K23">
        <v>313.166666666666</v>
      </c>
      <c r="L23">
        <v>0.99290178998539702</v>
      </c>
      <c r="M23">
        <v>62.520213970138997</v>
      </c>
      <c r="N23">
        <v>167.05522272226699</v>
      </c>
    </row>
    <row r="24" spans="4:14" x14ac:dyDescent="0.25">
      <c r="K24">
        <v>318.162499999999</v>
      </c>
      <c r="L24">
        <v>0.99089548365967506</v>
      </c>
      <c r="M24">
        <v>83.361449661400002</v>
      </c>
      <c r="N24">
        <v>187.89645841352799</v>
      </c>
    </row>
    <row r="25" spans="4:14" x14ac:dyDescent="0.25">
      <c r="K25">
        <v>323.15833333333302</v>
      </c>
      <c r="L25">
        <v>0.98871625617885295</v>
      </c>
      <c r="M25">
        <v>104.20789221384501</v>
      </c>
      <c r="N25">
        <v>208.74290096597301</v>
      </c>
    </row>
    <row r="26" spans="4:14" x14ac:dyDescent="0.25">
      <c r="K26">
        <v>328.15416666666601</v>
      </c>
      <c r="L26">
        <v>0.98637423638974597</v>
      </c>
      <c r="M26">
        <v>125.06163934561502</v>
      </c>
      <c r="N26">
        <v>229.59664809774301</v>
      </c>
    </row>
    <row r="27" spans="4:14" x14ac:dyDescent="0.25">
      <c r="K27">
        <v>333</v>
      </c>
      <c r="L27">
        <v>0.98387810038900003</v>
      </c>
      <c r="M27">
        <v>145.924583577785</v>
      </c>
      <c r="N27">
        <v>250.45959232991299</v>
      </c>
    </row>
  </sheetData>
  <mergeCells count="2">
    <mergeCell ref="D12:H12"/>
    <mergeCell ref="J12:L12"/>
  </mergeCells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759925-C0EA-4FDE-896F-9005A92D3D6A}">
  <dimension ref="A1:Q27"/>
  <sheetViews>
    <sheetView workbookViewId="0">
      <selection activeCell="L16" sqref="L16"/>
    </sheetView>
  </sheetViews>
  <sheetFormatPr defaultRowHeight="15" x14ac:dyDescent="0.25"/>
  <sheetData>
    <row r="1" spans="1:17" x14ac:dyDescent="0.25">
      <c r="A1" t="s">
        <v>1</v>
      </c>
    </row>
    <row r="2" spans="1:17" x14ac:dyDescent="0.25">
      <c r="A2" t="s">
        <v>77</v>
      </c>
      <c r="B2" t="s">
        <v>0</v>
      </c>
      <c r="C2" t="str">
        <f>LEFT(A2,FIND(";",A2)-1)</f>
        <v>___Sample No68___</v>
      </c>
      <c r="D2" t="str">
        <f>RIGHT(A2,LEN(A2)-LEN(C2)-1)</f>
        <v/>
      </c>
    </row>
    <row r="3" spans="1:17" x14ac:dyDescent="0.25">
      <c r="A3" t="s">
        <v>66</v>
      </c>
      <c r="B3" t="s">
        <v>0</v>
      </c>
      <c r="C3" t="str">
        <f t="shared" ref="C3:C10" si="0">LEFT(A3,FIND(";",A3)-1)</f>
        <v>T_rho</v>
      </c>
      <c r="D3" t="str">
        <f t="shared" ref="D3:D10" si="1">RIGHT(A3,LEN(A3)-LEN(C3)-1)</f>
        <v>277.15;283.15;293.15;303.15;313.15;323.15;333.15</v>
      </c>
      <c r="E3" cm="1">
        <f t="array" ref="E3:K3">TRANSPOSE(_xlfn.FILTERXML("&lt;t&gt;&lt;s&gt;"&amp;SUBSTITUTE(MID(D3,1,LEN(D3)-2),";","&lt;/s&gt;&lt;s&gt;")&amp;"&lt;/s&gt;&lt;/t&gt;","//s"))</f>
        <v>277.14999999999998</v>
      </c>
      <c r="F3">
        <v>283.14999999999998</v>
      </c>
      <c r="G3">
        <v>293.14999999999998</v>
      </c>
      <c r="H3">
        <v>303.14999999999998</v>
      </c>
      <c r="I3">
        <v>313.14999999999998</v>
      </c>
      <c r="J3">
        <v>323.14999999999998</v>
      </c>
      <c r="K3">
        <v>333</v>
      </c>
    </row>
    <row r="4" spans="1:17" x14ac:dyDescent="0.25">
      <c r="A4" t="s">
        <v>73</v>
      </c>
      <c r="B4" t="s">
        <v>0</v>
      </c>
      <c r="C4" t="str">
        <f t="shared" si="0"/>
        <v>Density</v>
      </c>
      <c r="D4" t="str">
        <f t="shared" si="1"/>
        <v>1000.78;1000.55;999.01;996.4;992.92;988.7;983.69</v>
      </c>
      <c r="E4" cm="1">
        <f t="array" ref="E4:K4">TRANSPOSE(_xlfn.FILTERXML("&lt;t&gt;&lt;s&gt;"&amp;SUBSTITUTE(MID(D4,1,LEN(D4)-2),";","&lt;/s&gt;&lt;s&gt;")&amp;"&lt;/s&gt;&lt;/t&gt;","//s"))</f>
        <v>1000.78</v>
      </c>
      <c r="F4">
        <v>1000.55</v>
      </c>
      <c r="G4">
        <v>999.01</v>
      </c>
      <c r="H4">
        <v>996.4</v>
      </c>
      <c r="I4">
        <v>992.92</v>
      </c>
      <c r="J4">
        <v>988.7</v>
      </c>
      <c r="K4">
        <v>983</v>
      </c>
    </row>
    <row r="5" spans="1:17" x14ac:dyDescent="0.25">
      <c r="A5" t="s">
        <v>68</v>
      </c>
      <c r="B5" t="s">
        <v>0</v>
      </c>
      <c r="C5" t="str">
        <f t="shared" si="0"/>
        <v>T_h</v>
      </c>
      <c r="D5" t="str">
        <f t="shared" si="1"/>
        <v>273.2;278.15;283.15;293.15;303.15;313.15;323.15;333.15</v>
      </c>
      <c r="E5" cm="1">
        <f t="array" ref="E5:L5">TRANSPOSE(_xlfn.FILTERXML("&lt;t&gt;&lt;s&gt;"&amp;SUBSTITUTE(MID(D5,1,LEN(D5)-2),";","&lt;/s&gt;&lt;s&gt;")&amp;"&lt;/s&gt;&lt;/t&gt;","//s"))</f>
        <v>273.2</v>
      </c>
      <c r="F5">
        <v>278.14999999999998</v>
      </c>
      <c r="G5">
        <v>283.14999999999998</v>
      </c>
      <c r="H5">
        <v>293.14999999999998</v>
      </c>
      <c r="I5">
        <v>303.14999999999998</v>
      </c>
      <c r="J5">
        <v>313.14999999999998</v>
      </c>
      <c r="K5">
        <v>323.14999999999998</v>
      </c>
      <c r="L5">
        <v>333</v>
      </c>
    </row>
    <row r="6" spans="1:17" x14ac:dyDescent="0.25">
      <c r="A6" t="s">
        <v>74</v>
      </c>
      <c r="B6" t="s">
        <v>0</v>
      </c>
      <c r="C6" t="str">
        <f t="shared" si="0"/>
        <v>Enthalpy</v>
      </c>
      <c r="D6" t="str">
        <f t="shared" si="1"/>
        <v>0.0;21.251;42.361;84.257;125.87;167.4;209.02;250.91</v>
      </c>
      <c r="E6" cm="1">
        <f t="array" ref="E6:L6">TRANSPOSE(_xlfn.FILTERXML("&lt;t&gt;&lt;s&gt;"&amp;SUBSTITUTE(MID(D6,1,LEN(D6)-2),";","&lt;/s&gt;&lt;s&gt;")&amp;"&lt;/s&gt;&lt;/t&gt;","//s"))</f>
        <v>0</v>
      </c>
      <c r="F6">
        <v>21.251000000000001</v>
      </c>
      <c r="G6">
        <v>42.360999999999997</v>
      </c>
      <c r="H6">
        <v>84.257000000000005</v>
      </c>
      <c r="I6">
        <v>125.87</v>
      </c>
      <c r="J6">
        <v>167.4</v>
      </c>
      <c r="K6">
        <v>209.02</v>
      </c>
      <c r="L6">
        <v>250</v>
      </c>
    </row>
    <row r="7" spans="1:17" x14ac:dyDescent="0.25">
      <c r="A7" t="s">
        <v>50</v>
      </c>
      <c r="B7" t="s">
        <v>0</v>
      </c>
      <c r="C7" t="str">
        <f t="shared" si="0"/>
        <v>___GEOPROP___</v>
      </c>
      <c r="D7" t="str">
        <f t="shared" si="1"/>
        <v/>
      </c>
    </row>
    <row r="8" spans="1:17" x14ac:dyDescent="0.25">
      <c r="A8" t="s">
        <v>70</v>
      </c>
      <c r="B8" t="s">
        <v>0</v>
      </c>
      <c r="C8" t="str">
        <f t="shared" si="0"/>
        <v>T</v>
      </c>
      <c r="D8" t="str">
        <f t="shared" si="1"/>
        <v>273.2;278.1958333333333;283.19166666666666;288.1875;293.18333333333334;298.1791666666667;303.17499999999995;308.17083333333335;313.16666666666663;318.16249999999997;323.1583333333333;328.15416666666664;333.15</v>
      </c>
      <c r="E8" cm="1">
        <f t="array" ref="E8:Q8">TRANSPOSE(_xlfn.FILTERXML("&lt;t&gt;&lt;s&gt;"&amp;SUBSTITUTE(MID(D8,1,LEN(D8)-2),";","&lt;/s&gt;&lt;s&gt;")&amp;"&lt;/s&gt;&lt;/t&gt;","//s"))</f>
        <v>273.2</v>
      </c>
      <c r="F8">
        <v>278.19583333333298</v>
      </c>
      <c r="G8">
        <v>283.19166666666598</v>
      </c>
      <c r="H8">
        <v>288.1875</v>
      </c>
      <c r="I8">
        <v>293.183333333333</v>
      </c>
      <c r="J8">
        <v>298.17916666666599</v>
      </c>
      <c r="K8">
        <v>303.17499999999899</v>
      </c>
      <c r="L8">
        <v>308.17083333333301</v>
      </c>
      <c r="M8">
        <v>313.166666666666</v>
      </c>
      <c r="N8">
        <v>318.162499999999</v>
      </c>
      <c r="O8">
        <v>323.15833333333302</v>
      </c>
      <c r="P8">
        <v>328.15416666666601</v>
      </c>
      <c r="Q8">
        <v>333</v>
      </c>
    </row>
    <row r="9" spans="1:17" x14ac:dyDescent="0.25">
      <c r="A9" t="s">
        <v>75</v>
      </c>
      <c r="B9" t="s">
        <v>0</v>
      </c>
      <c r="C9" t="str">
        <f t="shared" si="0"/>
        <v>Density</v>
      </c>
      <c r="D9" t="str">
        <f t="shared" si="1"/>
        <v>1000.6205730440325;1000.7166978839409;1000.4312313076201;999.8147936201707;998.9064687794963;997.7371325770265;996.3316394453948;994.7103109427045;992.8899800275098;990.8847427062422;988.7065108739597;986.3654264151704;983.8701762064866</v>
      </c>
      <c r="E9" cm="1">
        <f t="array" ref="E9:Q9">TRANSPOSE(_xlfn.FILTERXML("&lt;t&gt;&lt;s&gt;"&amp;SUBSTITUTE(MID(D9,1,LEN(D9)-2),";","&lt;/s&gt;&lt;s&gt;")&amp;"&lt;/s&gt;&lt;/t&gt;","//s"))</f>
        <v>1000.62057304403</v>
      </c>
      <c r="F9">
        <v>1000.71669788394</v>
      </c>
      <c r="G9">
        <v>1000.43123130762</v>
      </c>
      <c r="H9">
        <v>999.81479362017001</v>
      </c>
      <c r="I9">
        <v>998.90646877949598</v>
      </c>
      <c r="J9">
        <v>997.73713257702605</v>
      </c>
      <c r="K9">
        <v>996.33163944539399</v>
      </c>
      <c r="L9">
        <v>994.71031094270404</v>
      </c>
      <c r="M9">
        <v>992.88998002750895</v>
      </c>
      <c r="N9">
        <v>990.88474270624204</v>
      </c>
      <c r="O9">
        <v>988.70651087395902</v>
      </c>
      <c r="P9">
        <v>986.36542641516996</v>
      </c>
      <c r="Q9">
        <v>983.87017620647998</v>
      </c>
    </row>
    <row r="10" spans="1:17" x14ac:dyDescent="0.25">
      <c r="A10" t="s">
        <v>76</v>
      </c>
      <c r="B10" t="s">
        <v>0</v>
      </c>
      <c r="C10" t="str">
        <f t="shared" si="0"/>
        <v>Enthalpy</v>
      </c>
      <c r="D10" t="str">
        <f t="shared" si="1"/>
        <v>0.0;20.985074369840277;41.91393264950263;62.804556907140395;83.6697560942281;104.51883167384003;125.35863193893468;146.1942671089836;167.02961936097924;187.86771810373796;208.71102039252884;229.56162129106048;250.42141103338002</v>
      </c>
      <c r="E10" cm="1">
        <f t="array" ref="E10:Q10">TRANSPOSE(_xlfn.FILTERXML("&lt;t&gt;&lt;s&gt;"&amp;SUBSTITUTE(MID(D10,1,LEN(D10)-2),";","&lt;/s&gt;&lt;s&gt;")&amp;"&lt;/s&gt;&lt;/t&gt;","//s"))</f>
        <v>0</v>
      </c>
      <c r="F10">
        <v>20.985074369840198</v>
      </c>
      <c r="G10">
        <v>41.913932649502598</v>
      </c>
      <c r="H10">
        <v>62.804556907140302</v>
      </c>
      <c r="I10">
        <v>83.669756094228106</v>
      </c>
      <c r="J10">
        <v>104.51883167384</v>
      </c>
      <c r="K10">
        <v>125.358631938934</v>
      </c>
      <c r="L10">
        <v>146.19426710898301</v>
      </c>
      <c r="M10">
        <v>167.02961936097901</v>
      </c>
      <c r="N10">
        <v>187.86771810373699</v>
      </c>
      <c r="O10">
        <v>208.71102039252801</v>
      </c>
      <c r="P10">
        <v>229.56162129105999</v>
      </c>
      <c r="Q10">
        <v>250.42141103338</v>
      </c>
    </row>
    <row r="11" spans="1:17" x14ac:dyDescent="0.25">
      <c r="B11" t="s">
        <v>0</v>
      </c>
    </row>
    <row r="12" spans="1:17" x14ac:dyDescent="0.25">
      <c r="D12" s="4" t="str">
        <f>C2</f>
        <v>___Sample No68___</v>
      </c>
      <c r="E12" s="4"/>
      <c r="F12" s="4"/>
      <c r="G12" s="4"/>
      <c r="H12" s="4"/>
      <c r="J12" s="4" t="str">
        <f>C7</f>
        <v>___GEOPROP___</v>
      </c>
      <c r="K12" s="4"/>
      <c r="L12" s="4"/>
    </row>
    <row r="13" spans="1:17" x14ac:dyDescent="0.25">
      <c r="D13" t="s">
        <v>2</v>
      </c>
      <c r="E13" t="s">
        <v>35</v>
      </c>
      <c r="G13" t="s">
        <v>2</v>
      </c>
      <c r="H13" t="s">
        <v>35</v>
      </c>
      <c r="K13" t="s">
        <v>2</v>
      </c>
      <c r="L13" t="s">
        <v>35</v>
      </c>
      <c r="M13" t="s">
        <v>53</v>
      </c>
    </row>
    <row r="14" spans="1:17" x14ac:dyDescent="0.25">
      <c r="D14" t="s">
        <v>4</v>
      </c>
      <c r="E14" t="s">
        <v>55</v>
      </c>
      <c r="G14" t="s">
        <v>4</v>
      </c>
      <c r="H14" t="s">
        <v>55</v>
      </c>
      <c r="K14" t="s">
        <v>4</v>
      </c>
      <c r="L14" t="s">
        <v>55</v>
      </c>
      <c r="M14" t="s">
        <v>56</v>
      </c>
    </row>
    <row r="15" spans="1:17" x14ac:dyDescent="0.25">
      <c r="D15" cm="1">
        <f t="array" ref="D15:D21">TRANSPOSE(_xlfn.ANCHORARRAY(E3))</f>
        <v>277.14999999999998</v>
      </c>
      <c r="E15" cm="1">
        <f t="array" ref="E15:E21">TRANSPOSE(_xlfn.ANCHORARRAY(E4))/1000</f>
        <v>1.00078</v>
      </c>
      <c r="G15" cm="1">
        <f t="array" ref="G15:G22">TRANSPOSE(_xlfn.ANCHORARRAY(E5))</f>
        <v>273.2</v>
      </c>
      <c r="H15" cm="1">
        <f t="array" ref="H15:H22">_xlfn.ANCHORARRAY(I15)-AVERAGE(I18,I19)</f>
        <v>-105.0635</v>
      </c>
      <c r="I15" cm="1">
        <f t="array" ref="I15:I22">TRANSPOSE(_xlfn.ANCHORARRAY(E6))</f>
        <v>0</v>
      </c>
      <c r="K15" cm="1">
        <f t="array" ref="K15:K27">TRANSPOSE(_xlfn.ANCHORARRAY(E8))</f>
        <v>273.2</v>
      </c>
      <c r="L15" cm="1">
        <f t="array" ref="L15:L27">TRANSPOSE(_xlfn.ANCHORARRAY(E9))/1000</f>
        <v>1.0006205730440301</v>
      </c>
      <c r="M15" cm="1">
        <f t="array" ref="M15:M27">_xlfn.ANCHORARRAY(N15)-N20</f>
        <v>-104.51883167384</v>
      </c>
      <c r="N15" cm="1">
        <f t="array" ref="N15:N27">TRANSPOSE(_xlfn.ANCHORARRAY(E10))</f>
        <v>0</v>
      </c>
    </row>
    <row r="16" spans="1:17" x14ac:dyDescent="0.25">
      <c r="D16">
        <v>283.14999999999998</v>
      </c>
      <c r="E16">
        <v>1.0005500000000001</v>
      </c>
      <c r="G16">
        <v>278.14999999999998</v>
      </c>
      <c r="H16">
        <v>-83.8125</v>
      </c>
      <c r="I16">
        <v>21.251000000000001</v>
      </c>
      <c r="K16">
        <v>278.19583333333298</v>
      </c>
      <c r="L16">
        <v>1.0007166978839399</v>
      </c>
      <c r="M16">
        <v>-83.533757303999806</v>
      </c>
      <c r="N16">
        <v>20.985074369840198</v>
      </c>
    </row>
    <row r="17" spans="4:14" x14ac:dyDescent="0.25">
      <c r="D17">
        <v>293.14999999999998</v>
      </c>
      <c r="E17">
        <v>0.99900999999999995</v>
      </c>
      <c r="G17">
        <v>283.14999999999998</v>
      </c>
      <c r="H17">
        <v>-62.702500000000008</v>
      </c>
      <c r="I17">
        <v>42.360999999999997</v>
      </c>
      <c r="K17">
        <v>283.19166666666598</v>
      </c>
      <c r="L17">
        <v>1.00043123130762</v>
      </c>
      <c r="M17">
        <v>-62.604899024337399</v>
      </c>
      <c r="N17">
        <v>41.913932649502598</v>
      </c>
    </row>
    <row r="18" spans="4:14" x14ac:dyDescent="0.25">
      <c r="D18">
        <v>303.14999999999998</v>
      </c>
      <c r="E18">
        <v>0.99639999999999995</v>
      </c>
      <c r="G18">
        <v>293.14999999999998</v>
      </c>
      <c r="H18">
        <v>-20.8065</v>
      </c>
      <c r="I18">
        <v>84.257000000000005</v>
      </c>
      <c r="K18">
        <v>288.1875</v>
      </c>
      <c r="L18">
        <v>0.99981479362017001</v>
      </c>
      <c r="M18">
        <v>-41.714274766699695</v>
      </c>
      <c r="N18">
        <v>62.804556907140302</v>
      </c>
    </row>
    <row r="19" spans="4:14" x14ac:dyDescent="0.25">
      <c r="D19">
        <v>313.14999999999998</v>
      </c>
      <c r="E19">
        <v>0.99291999999999991</v>
      </c>
      <c r="G19">
        <v>303.14999999999998</v>
      </c>
      <c r="H19">
        <v>20.8065</v>
      </c>
      <c r="I19">
        <v>125.87</v>
      </c>
      <c r="K19">
        <v>293.183333333333</v>
      </c>
      <c r="L19">
        <v>0.99890646877949596</v>
      </c>
      <c r="M19">
        <v>-20.849075579611892</v>
      </c>
      <c r="N19">
        <v>83.669756094228106</v>
      </c>
    </row>
    <row r="20" spans="4:14" x14ac:dyDescent="0.25">
      <c r="D20">
        <v>323.14999999999998</v>
      </c>
      <c r="E20">
        <v>0.98870000000000002</v>
      </c>
      <c r="G20">
        <v>313.14999999999998</v>
      </c>
      <c r="H20">
        <v>62.336500000000001</v>
      </c>
      <c r="I20">
        <v>167.4</v>
      </c>
      <c r="K20">
        <v>298.17916666666599</v>
      </c>
      <c r="L20">
        <v>0.99773713257702601</v>
      </c>
      <c r="M20">
        <v>0</v>
      </c>
      <c r="N20">
        <v>104.51883167384</v>
      </c>
    </row>
    <row r="21" spans="4:14" x14ac:dyDescent="0.25">
      <c r="D21">
        <v>333</v>
      </c>
      <c r="E21">
        <v>0.98299999999999998</v>
      </c>
      <c r="G21">
        <v>323.14999999999998</v>
      </c>
      <c r="H21">
        <v>103.95650000000001</v>
      </c>
      <c r="I21">
        <v>209.02</v>
      </c>
      <c r="K21">
        <v>303.17499999999899</v>
      </c>
      <c r="L21">
        <v>0.99633163944539394</v>
      </c>
      <c r="M21">
        <v>20.839800265093999</v>
      </c>
      <c r="N21">
        <v>125.358631938934</v>
      </c>
    </row>
    <row r="22" spans="4:14" x14ac:dyDescent="0.25">
      <c r="G22">
        <v>333</v>
      </c>
      <c r="H22">
        <v>144.9365</v>
      </c>
      <c r="I22">
        <v>250</v>
      </c>
      <c r="K22">
        <v>308.17083333333301</v>
      </c>
      <c r="L22">
        <v>0.99471031094270401</v>
      </c>
      <c r="M22">
        <v>41.675435435143015</v>
      </c>
      <c r="N22">
        <v>146.19426710898301</v>
      </c>
    </row>
    <row r="23" spans="4:14" x14ac:dyDescent="0.25">
      <c r="K23">
        <v>313.166666666666</v>
      </c>
      <c r="L23">
        <v>0.99288998002750894</v>
      </c>
      <c r="M23">
        <v>62.510787687139015</v>
      </c>
      <c r="N23">
        <v>167.02961936097901</v>
      </c>
    </row>
    <row r="24" spans="4:14" x14ac:dyDescent="0.25">
      <c r="K24">
        <v>318.162499999999</v>
      </c>
      <c r="L24">
        <v>0.99088474270624205</v>
      </c>
      <c r="M24">
        <v>83.348886429896993</v>
      </c>
      <c r="N24">
        <v>187.86771810373699</v>
      </c>
    </row>
    <row r="25" spans="4:14" x14ac:dyDescent="0.25">
      <c r="K25">
        <v>323.15833333333302</v>
      </c>
      <c r="L25">
        <v>0.988706510873959</v>
      </c>
      <c r="M25">
        <v>104.19218871868802</v>
      </c>
      <c r="N25">
        <v>208.71102039252801</v>
      </c>
    </row>
    <row r="26" spans="4:14" x14ac:dyDescent="0.25">
      <c r="K26">
        <v>328.15416666666601</v>
      </c>
      <c r="L26">
        <v>0.98636542641517</v>
      </c>
      <c r="M26">
        <v>125.04278961722</v>
      </c>
      <c r="N26">
        <v>229.56162129105999</v>
      </c>
    </row>
    <row r="27" spans="4:14" x14ac:dyDescent="0.25">
      <c r="K27">
        <v>333</v>
      </c>
      <c r="L27">
        <v>0.98387017620647998</v>
      </c>
      <c r="M27">
        <v>145.90257935954</v>
      </c>
      <c r="N27">
        <v>250.42141103338</v>
      </c>
    </row>
  </sheetData>
  <mergeCells count="2">
    <mergeCell ref="D12:H12"/>
    <mergeCell ref="J12:L12"/>
  </mergeCells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52B5DE-A9F3-4FEA-BA7D-91BDBD134807}">
  <dimension ref="A1:Q27"/>
  <sheetViews>
    <sheetView workbookViewId="0">
      <selection activeCell="E3" sqref="E3"/>
    </sheetView>
  </sheetViews>
  <sheetFormatPr defaultRowHeight="15" x14ac:dyDescent="0.25"/>
  <sheetData>
    <row r="1" spans="1:17" x14ac:dyDescent="0.25">
      <c r="A1" t="s">
        <v>1</v>
      </c>
    </row>
    <row r="2" spans="1:17" x14ac:dyDescent="0.25">
      <c r="A2" t="s">
        <v>78</v>
      </c>
      <c r="B2" t="s">
        <v>0</v>
      </c>
      <c r="C2" t="str">
        <f>LEFT(A2,FIND(";",A2)-1)</f>
        <v>___Sample No27T___</v>
      </c>
      <c r="D2" t="str">
        <f>RIGHT(A2,LEN(A2)-LEN(C2)-1)</f>
        <v/>
      </c>
    </row>
    <row r="3" spans="1:17" x14ac:dyDescent="0.25">
      <c r="A3" t="s">
        <v>66</v>
      </c>
      <c r="B3" t="s">
        <v>0</v>
      </c>
      <c r="C3" t="str">
        <f t="shared" ref="C3:C10" si="0">LEFT(A3,FIND(";",A3)-1)</f>
        <v>T_rho</v>
      </c>
      <c r="D3" t="str">
        <f t="shared" ref="D3:D10" si="1">RIGHT(A3,LEN(A3)-LEN(C3)-1)</f>
        <v>277.15;283.15;293.15;303.15;313.15;323.15;333.15</v>
      </c>
      <c r="E3" cm="1">
        <f t="array" ref="E3:K3">TRANSPOSE(_xlfn.FILTERXML("&lt;t&gt;&lt;s&gt;"&amp;SUBSTITUTE(MID(D3,1,LEN(D3)-2),";","&lt;/s&gt;&lt;s&gt;")&amp;"&lt;/s&gt;&lt;/t&gt;","//s"))</f>
        <v>277.14999999999998</v>
      </c>
      <c r="F3">
        <v>283.14999999999998</v>
      </c>
      <c r="G3">
        <v>293.14999999999998</v>
      </c>
      <c r="H3">
        <v>303.14999999999998</v>
      </c>
      <c r="I3">
        <v>313.14999999999998</v>
      </c>
      <c r="J3">
        <v>323.14999999999998</v>
      </c>
      <c r="K3">
        <v>333</v>
      </c>
    </row>
    <row r="4" spans="1:17" x14ac:dyDescent="0.25">
      <c r="A4" t="s">
        <v>79</v>
      </c>
      <c r="B4" t="s">
        <v>0</v>
      </c>
      <c r="C4" t="str">
        <f t="shared" si="0"/>
        <v>Density</v>
      </c>
      <c r="D4" t="str">
        <f t="shared" si="1"/>
        <v>1016.4;1015.87;1013.73;1010.78;1007.03;1002.81;nan</v>
      </c>
      <c r="E4" cm="1">
        <f t="array" ref="E4:K4">TRANSPOSE(_xlfn.FILTERXML("&lt;t&gt;&lt;s&gt;"&amp;SUBSTITUTE(MID(D4,1,LEN(D4)-2),";","&lt;/s&gt;&lt;s&gt;")&amp;"&lt;/s&gt;&lt;/t&gt;","//s"))</f>
        <v>1016.4</v>
      </c>
      <c r="F4">
        <v>1015.87</v>
      </c>
      <c r="G4">
        <v>1013.73</v>
      </c>
      <c r="H4">
        <v>1010.78</v>
      </c>
      <c r="I4">
        <v>1007.03</v>
      </c>
      <c r="J4">
        <v>1002.81</v>
      </c>
      <c r="K4" t="str">
        <v>n</v>
      </c>
    </row>
    <row r="5" spans="1:17" x14ac:dyDescent="0.25">
      <c r="A5" t="s">
        <v>68</v>
      </c>
      <c r="B5" t="s">
        <v>0</v>
      </c>
      <c r="C5" t="str">
        <f t="shared" si="0"/>
        <v>T_h</v>
      </c>
      <c r="D5" t="str">
        <f t="shared" si="1"/>
        <v>273.2;278.15;283.15;293.15;303.15;313.15;323.15;333.15</v>
      </c>
      <c r="E5" cm="1">
        <f t="array" ref="E5:L5">TRANSPOSE(_xlfn.FILTERXML("&lt;t&gt;&lt;s&gt;"&amp;SUBSTITUTE(MID(D5,1,LEN(D5)-2),";","&lt;/s&gt;&lt;s&gt;")&amp;"&lt;/s&gt;&lt;/t&gt;","//s"))</f>
        <v>273.2</v>
      </c>
      <c r="F5">
        <v>278.14999999999998</v>
      </c>
      <c r="G5">
        <v>283.14999999999998</v>
      </c>
      <c r="H5">
        <v>293.14999999999998</v>
      </c>
      <c r="I5">
        <v>303.14999999999998</v>
      </c>
      <c r="J5">
        <v>313.14999999999998</v>
      </c>
      <c r="K5">
        <v>323.14999999999998</v>
      </c>
      <c r="L5">
        <v>333</v>
      </c>
    </row>
    <row r="6" spans="1:17" x14ac:dyDescent="0.25">
      <c r="A6" t="s">
        <v>80</v>
      </c>
      <c r="B6" t="s">
        <v>0</v>
      </c>
      <c r="C6" t="str">
        <f t="shared" si="0"/>
        <v>Enthalpy</v>
      </c>
      <c r="D6" t="str">
        <f t="shared" si="1"/>
        <v>0.0;21.364;42.697;84.928;126.96;168.83;210.47;252.711</v>
      </c>
      <c r="E6" cm="1">
        <f t="array" ref="E6:L6">TRANSPOSE(_xlfn.FILTERXML("&lt;t&gt;&lt;s&gt;"&amp;SUBSTITUTE(MID(D6,1,LEN(D6)-2),";","&lt;/s&gt;&lt;s&gt;")&amp;"&lt;/s&gt;&lt;/t&gt;","//s"))</f>
        <v>0</v>
      </c>
      <c r="F6">
        <v>21.364000000000001</v>
      </c>
      <c r="G6">
        <v>42.697000000000003</v>
      </c>
      <c r="H6">
        <v>84.927999999999997</v>
      </c>
      <c r="I6">
        <v>126.96</v>
      </c>
      <c r="J6">
        <v>168.83</v>
      </c>
      <c r="K6">
        <v>210.47</v>
      </c>
      <c r="L6">
        <v>252.7</v>
      </c>
    </row>
    <row r="7" spans="1:17" x14ac:dyDescent="0.25">
      <c r="A7" t="s">
        <v>50</v>
      </c>
      <c r="B7" t="s">
        <v>0</v>
      </c>
      <c r="C7" t="str">
        <f t="shared" si="0"/>
        <v>___GEOPROP___</v>
      </c>
      <c r="D7" t="str">
        <f t="shared" si="1"/>
        <v/>
      </c>
    </row>
    <row r="8" spans="1:17" x14ac:dyDescent="0.25">
      <c r="A8" t="s">
        <v>70</v>
      </c>
      <c r="B8" t="s">
        <v>0</v>
      </c>
      <c r="C8" t="str">
        <f t="shared" si="0"/>
        <v>T</v>
      </c>
      <c r="D8" t="str">
        <f t="shared" si="1"/>
        <v>273.2;278.1958333333333;283.19166666666666;288.1875;293.18333333333334;298.1791666666667;303.17499999999995;308.17083333333335;313.16666666666663;318.16249999999997;323.1583333333333;328.15416666666664;333.15</v>
      </c>
      <c r="E8" cm="1">
        <f t="array" ref="E8:Q8">TRANSPOSE(_xlfn.FILTERXML("&lt;t&gt;&lt;s&gt;"&amp;SUBSTITUTE(MID(D8,1,LEN(D8)-2),";","&lt;/s&gt;&lt;s&gt;")&amp;"&lt;/s&gt;&lt;/t&gt;","//s"))</f>
        <v>273.2</v>
      </c>
      <c r="F8">
        <v>278.19583333333298</v>
      </c>
      <c r="G8">
        <v>283.19166666666598</v>
      </c>
      <c r="H8">
        <v>288.1875</v>
      </c>
      <c r="I8">
        <v>293.183333333333</v>
      </c>
      <c r="J8">
        <v>298.17916666666599</v>
      </c>
      <c r="K8">
        <v>303.17499999999899</v>
      </c>
      <c r="L8">
        <v>308.17083333333301</v>
      </c>
      <c r="M8">
        <v>313.166666666666</v>
      </c>
      <c r="N8">
        <v>318.162499999999</v>
      </c>
      <c r="O8">
        <v>323.15833333333302</v>
      </c>
      <c r="P8">
        <v>328.15416666666601</v>
      </c>
      <c r="Q8">
        <v>333</v>
      </c>
    </row>
    <row r="9" spans="1:17" x14ac:dyDescent="0.25">
      <c r="A9" t="s">
        <v>81</v>
      </c>
      <c r="B9" t="s">
        <v>0</v>
      </c>
      <c r="C9" t="str">
        <f t="shared" si="0"/>
        <v>Density</v>
      </c>
      <c r="D9" t="str">
        <f t="shared" si="1"/>
        <v>1014.358086064468;1014.1714375898762;1013.6571775521163;1012.8526993140218;1011.787960769827;1010.4873434002152;1008.9709612296261;1007.25560209117;1005.3554184680498;1003.2824438674128;1001.046984910262;998.6579230757656;996.1229495856879</v>
      </c>
      <c r="E9" cm="1">
        <f t="array" ref="E9:Q9">TRANSPOSE(_xlfn.FILTERXML("&lt;t&gt;&lt;s&gt;"&amp;SUBSTITUTE(MID(D9,1,LEN(D9)-2),";","&lt;/s&gt;&lt;s&gt;")&amp;"&lt;/s&gt;&lt;/t&gt;","//s"))</f>
        <v>1014.3580860644601</v>
      </c>
      <c r="F9">
        <v>1014.17143758987</v>
      </c>
      <c r="G9">
        <v>1013.6571775521101</v>
      </c>
      <c r="H9">
        <v>1012.85269931402</v>
      </c>
      <c r="I9">
        <v>1011.78796076982</v>
      </c>
      <c r="J9">
        <v>1010.48734340021</v>
      </c>
      <c r="K9">
        <v>1008.97096122962</v>
      </c>
      <c r="L9">
        <v>1007.25560209117</v>
      </c>
      <c r="M9">
        <v>1005.3554184680401</v>
      </c>
      <c r="N9">
        <v>1003.2824438674101</v>
      </c>
      <c r="O9">
        <v>1001.04698491026</v>
      </c>
      <c r="P9">
        <v>998.65792307576498</v>
      </c>
      <c r="Q9">
        <v>996.12294958567998</v>
      </c>
    </row>
    <row r="10" spans="1:17" x14ac:dyDescent="0.25">
      <c r="A10" t="s">
        <v>82</v>
      </c>
      <c r="B10" t="s">
        <v>0</v>
      </c>
      <c r="C10" t="str">
        <f t="shared" si="0"/>
        <v>Enthalpy</v>
      </c>
      <c r="D10" t="str">
        <f t="shared" si="1"/>
        <v>0.0;20.507662298961563;40.99340066399573;61.4659364572636;81.93165700759809;102.39525846852615;122.86019283311954;143.3290049606781;163.8035976088597;184.28544241506802;204.77574687125295;225.27558438184013;245.78599335874895</v>
      </c>
      <c r="E10" cm="1">
        <f t="array" ref="E10:Q10">TRANSPOSE(_xlfn.FILTERXML("&lt;t&gt;&lt;s&gt;"&amp;SUBSTITUTE(MID(D10,1,LEN(D10)-2),";","&lt;/s&gt;&lt;s&gt;")&amp;"&lt;/s&gt;&lt;/t&gt;","//s"))</f>
        <v>0</v>
      </c>
      <c r="F10">
        <v>20.507662298961499</v>
      </c>
      <c r="G10">
        <v>40.9934006639957</v>
      </c>
      <c r="H10">
        <v>61.465936457263602</v>
      </c>
      <c r="I10">
        <v>81.931657007598005</v>
      </c>
      <c r="J10">
        <v>102.39525846852599</v>
      </c>
      <c r="K10">
        <v>122.860192833119</v>
      </c>
      <c r="L10">
        <v>143.32900496067799</v>
      </c>
      <c r="M10">
        <v>163.80359760885901</v>
      </c>
      <c r="N10">
        <v>184.28544241506799</v>
      </c>
      <c r="O10">
        <v>204.77574687125201</v>
      </c>
      <c r="P10">
        <v>225.27558438183999</v>
      </c>
      <c r="Q10">
        <v>245.78599335874799</v>
      </c>
    </row>
    <row r="11" spans="1:17" x14ac:dyDescent="0.25">
      <c r="B11" t="s">
        <v>0</v>
      </c>
    </row>
    <row r="12" spans="1:17" x14ac:dyDescent="0.25">
      <c r="D12" s="4" t="str">
        <f>C2</f>
        <v>___Sample No27T___</v>
      </c>
      <c r="E12" s="4"/>
      <c r="F12" s="4"/>
      <c r="G12" s="4"/>
      <c r="H12" s="4"/>
      <c r="J12" s="4" t="str">
        <f>C7</f>
        <v>___GEOPROP___</v>
      </c>
      <c r="K12" s="4"/>
      <c r="L12" s="4"/>
    </row>
    <row r="13" spans="1:17" x14ac:dyDescent="0.25">
      <c r="D13" t="s">
        <v>2</v>
      </c>
      <c r="E13" t="s">
        <v>35</v>
      </c>
      <c r="G13" t="s">
        <v>2</v>
      </c>
      <c r="H13" t="s">
        <v>35</v>
      </c>
      <c r="K13" t="s">
        <v>2</v>
      </c>
      <c r="L13" t="s">
        <v>35</v>
      </c>
      <c r="M13" t="s">
        <v>53</v>
      </c>
    </row>
    <row r="14" spans="1:17" x14ac:dyDescent="0.25">
      <c r="D14" t="s">
        <v>4</v>
      </c>
      <c r="E14" t="s">
        <v>55</v>
      </c>
      <c r="G14" t="s">
        <v>4</v>
      </c>
      <c r="H14" t="s">
        <v>55</v>
      </c>
      <c r="K14" t="s">
        <v>4</v>
      </c>
      <c r="L14" t="s">
        <v>55</v>
      </c>
      <c r="M14" t="s">
        <v>56</v>
      </c>
    </row>
    <row r="15" spans="1:17" x14ac:dyDescent="0.25">
      <c r="D15" cm="1">
        <f t="array" ref="D15:D21">TRANSPOSE(_xlfn.ANCHORARRAY(E3))</f>
        <v>277.14999999999998</v>
      </c>
      <c r="E15" cm="1">
        <f t="array" ref="E15:E21">IFERROR(TRANSPOSE(_xlfn.ANCHORARRAY(E4))*1, NA())/1000</f>
        <v>1.0164</v>
      </c>
      <c r="G15" cm="1">
        <f t="array" ref="G15:G22">TRANSPOSE(_xlfn.ANCHORARRAY(E5))</f>
        <v>273.2</v>
      </c>
      <c r="H15" cm="1">
        <f t="array" ref="H15:H22">_xlfn.ANCHORARRAY(I15)-AVERAGE(I19,I18)</f>
        <v>-105.94399999999999</v>
      </c>
      <c r="I15" cm="1">
        <f t="array" ref="I15:I22">TRANSPOSE(_xlfn.ANCHORARRAY(E6))</f>
        <v>0</v>
      </c>
      <c r="K15" cm="1">
        <f t="array" ref="K15:K27">TRANSPOSE(_xlfn.ANCHORARRAY(E8))</f>
        <v>273.2</v>
      </c>
      <c r="L15" cm="1">
        <f t="array" ref="L15:L27">TRANSPOSE(_xlfn.ANCHORARRAY(E9))/1000</f>
        <v>1.0143580860644601</v>
      </c>
      <c r="M15" cm="1">
        <f t="array" ref="M15:M27">_xlfn.ANCHORARRAY(N15)-N20</f>
        <v>-102.39525846852599</v>
      </c>
      <c r="N15" cm="1">
        <f t="array" ref="N15:N27">TRANSPOSE(_xlfn.ANCHORARRAY(E10))</f>
        <v>0</v>
      </c>
    </row>
    <row r="16" spans="1:17" x14ac:dyDescent="0.25">
      <c r="D16">
        <v>283.14999999999998</v>
      </c>
      <c r="E16">
        <v>1.0158700000000001</v>
      </c>
      <c r="G16">
        <v>278.14999999999998</v>
      </c>
      <c r="H16">
        <v>-84.579999999999984</v>
      </c>
      <c r="I16">
        <v>21.364000000000001</v>
      </c>
      <c r="K16">
        <v>278.19583333333298</v>
      </c>
      <c r="L16">
        <v>1.0141714375898701</v>
      </c>
      <c r="M16">
        <v>-81.887596169564489</v>
      </c>
      <c r="N16">
        <v>20.507662298961499</v>
      </c>
    </row>
    <row r="17" spans="4:14" x14ac:dyDescent="0.25">
      <c r="D17">
        <v>293.14999999999998</v>
      </c>
      <c r="E17">
        <v>1.01373</v>
      </c>
      <c r="G17">
        <v>283.14999999999998</v>
      </c>
      <c r="H17">
        <v>-63.246999999999986</v>
      </c>
      <c r="I17">
        <v>42.697000000000003</v>
      </c>
      <c r="K17">
        <v>283.19166666666598</v>
      </c>
      <c r="L17">
        <v>1.0136571775521102</v>
      </c>
      <c r="M17">
        <v>-61.401857804530295</v>
      </c>
      <c r="N17">
        <v>40.9934006639957</v>
      </c>
    </row>
    <row r="18" spans="4:14" x14ac:dyDescent="0.25">
      <c r="D18">
        <v>303.14999999999998</v>
      </c>
      <c r="E18">
        <v>1.01078</v>
      </c>
      <c r="G18">
        <v>293.14999999999998</v>
      </c>
      <c r="H18">
        <v>-21.015999999999991</v>
      </c>
      <c r="I18">
        <v>84.927999999999997</v>
      </c>
      <c r="K18">
        <v>288.1875</v>
      </c>
      <c r="L18">
        <v>1.0128526993140201</v>
      </c>
      <c r="M18">
        <v>-40.929322011262393</v>
      </c>
      <c r="N18">
        <v>61.465936457263602</v>
      </c>
    </row>
    <row r="19" spans="4:14" x14ac:dyDescent="0.25">
      <c r="D19">
        <v>313.14999999999998</v>
      </c>
      <c r="E19">
        <v>1.0070299999999999</v>
      </c>
      <c r="G19">
        <v>303.14999999999998</v>
      </c>
      <c r="H19">
        <v>21.016000000000005</v>
      </c>
      <c r="I19">
        <v>126.96</v>
      </c>
      <c r="K19">
        <v>293.183333333333</v>
      </c>
      <c r="L19">
        <v>1.0117879607698199</v>
      </c>
      <c r="M19">
        <v>-20.46360146092799</v>
      </c>
      <c r="N19">
        <v>81.931657007598005</v>
      </c>
    </row>
    <row r="20" spans="4:14" x14ac:dyDescent="0.25">
      <c r="D20">
        <v>323.14999999999998</v>
      </c>
      <c r="E20">
        <v>1.00281</v>
      </c>
      <c r="G20">
        <v>313.14999999999998</v>
      </c>
      <c r="H20">
        <v>62.886000000000024</v>
      </c>
      <c r="I20">
        <v>168.83</v>
      </c>
      <c r="K20">
        <v>298.17916666666599</v>
      </c>
      <c r="L20">
        <v>1.01048734340021</v>
      </c>
      <c r="M20">
        <v>0</v>
      </c>
      <c r="N20">
        <v>102.39525846852599</v>
      </c>
    </row>
    <row r="21" spans="4:14" x14ac:dyDescent="0.25">
      <c r="D21">
        <v>333</v>
      </c>
      <c r="E21" t="e">
        <v>#N/A</v>
      </c>
      <c r="G21">
        <v>323.14999999999998</v>
      </c>
      <c r="H21">
        <v>104.52600000000001</v>
      </c>
      <c r="I21">
        <v>210.47</v>
      </c>
      <c r="K21">
        <v>303.17499999999899</v>
      </c>
      <c r="L21">
        <v>1.00897096122962</v>
      </c>
      <c r="M21">
        <v>20.464934364593006</v>
      </c>
      <c r="N21">
        <v>122.860192833119</v>
      </c>
    </row>
    <row r="22" spans="4:14" x14ac:dyDescent="0.25">
      <c r="G22">
        <v>333</v>
      </c>
      <c r="H22">
        <v>146.756</v>
      </c>
      <c r="I22">
        <v>252.7</v>
      </c>
      <c r="K22">
        <v>308.17083333333301</v>
      </c>
      <c r="L22">
        <v>1.00725560209117</v>
      </c>
      <c r="M22">
        <v>40.933746492151997</v>
      </c>
      <c r="N22">
        <v>143.32900496067799</v>
      </c>
    </row>
    <row r="23" spans="4:14" x14ac:dyDescent="0.25">
      <c r="K23">
        <v>313.166666666666</v>
      </c>
      <c r="L23">
        <v>1.00535541846804</v>
      </c>
      <c r="M23">
        <v>61.408339140333013</v>
      </c>
      <c r="N23">
        <v>163.80359760885901</v>
      </c>
    </row>
    <row r="24" spans="4:14" x14ac:dyDescent="0.25">
      <c r="K24">
        <v>318.162499999999</v>
      </c>
      <c r="L24">
        <v>1.0032824438674099</v>
      </c>
      <c r="M24">
        <v>81.890183946541995</v>
      </c>
      <c r="N24">
        <v>184.28544241506799</v>
      </c>
    </row>
    <row r="25" spans="4:14" x14ac:dyDescent="0.25">
      <c r="K25">
        <v>323.15833333333302</v>
      </c>
      <c r="L25">
        <v>1.0010469849102599</v>
      </c>
      <c r="M25">
        <v>102.38048840272602</v>
      </c>
      <c r="N25">
        <v>204.77574687125201</v>
      </c>
    </row>
    <row r="26" spans="4:14" x14ac:dyDescent="0.25">
      <c r="K26">
        <v>328.15416666666601</v>
      </c>
      <c r="L26">
        <v>0.99865792307576495</v>
      </c>
      <c r="M26">
        <v>122.880325913314</v>
      </c>
      <c r="N26">
        <v>225.27558438183999</v>
      </c>
    </row>
    <row r="27" spans="4:14" x14ac:dyDescent="0.25">
      <c r="K27">
        <v>333</v>
      </c>
      <c r="L27">
        <v>0.99612294958567993</v>
      </c>
      <c r="M27">
        <v>143.39073489022201</v>
      </c>
      <c r="N27">
        <v>245.78599335874799</v>
      </c>
    </row>
  </sheetData>
  <mergeCells count="2">
    <mergeCell ref="D12:H12"/>
    <mergeCell ref="J12:L12"/>
  </mergeCells>
  <pageMargins left="0.7" right="0.7" top="0.75" bottom="0.75" header="0.3" footer="0.3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C8A533-A5BC-4E1C-BE3C-58FA864315F2}">
  <dimension ref="A1:BL81"/>
  <sheetViews>
    <sheetView topLeftCell="A22" workbookViewId="0">
      <selection activeCell="H50" sqref="H50"/>
    </sheetView>
  </sheetViews>
  <sheetFormatPr defaultRowHeight="15" x14ac:dyDescent="0.25"/>
  <cols>
    <col min="17" max="17" width="10" bestFit="1" customWidth="1"/>
  </cols>
  <sheetData>
    <row r="1" spans="1:64" x14ac:dyDescent="0.25">
      <c r="A1" t="s">
        <v>1</v>
      </c>
    </row>
    <row r="2" spans="1:64" x14ac:dyDescent="0.25">
      <c r="A2" t="s">
        <v>87</v>
      </c>
      <c r="B2" t="s">
        <v>0</v>
      </c>
      <c r="C2" t="str">
        <f t="shared" ref="C2:C15" si="0">LEFT(A2,FIND(";",A2)-1)</f>
        <v>CP_H</v>
      </c>
      <c r="D2" t="str">
        <f t="shared" ref="D2:D15" si="1">RIGHT(A2,LEN(A2)-LEN(C2)-1)</f>
        <v>0.0;23.18215351398307;46.36430702796614;69.54646054194922;92.72861405593228;115.91076756991535;139.09292108389843;162.27507459788148;185.45722811186457;208.63938162584765;231.8215351398307;255.00368865381378;278.18584216779686;301.3679956817799;324.55014919576297;347.7323027097461;370.91445622372913;394.0966097377122;417.2787632516953;440.46091676567835;463.6430702796614;486.8252237936445;510.00737730762756;533.1895308216107;556.3716843355937;579.5538378495768;602.7359913635598;625.9181448775429;649.1002983915259;672.2824519055091;695.4646054194922;718.6467589334752;741.8289124474583;747.9783765518629;765.0110659614413;788.1932194754244;811.3753729894074;834.5575265033906;857.7396800173736;880.9218335313567;904.1039870453397;927.2861405593228;950.4682940733059;973.650447587289;996.8326011012721;1020.0147546152551;1043.1969081292382;1066.3790616432213;1089.5612151572043;1112.7433686711875;1135.9255221851704</v>
      </c>
      <c r="E2" cm="1">
        <f t="array" ref="E2:BC2">TRANSPOSE(_xlfn.FILTERXML("&lt;t&gt;&lt;s&gt;"&amp;SUBSTITUTE(MID(D2,1,LEN(D2)-2),";","&lt;/s&gt;&lt;s&gt;")&amp;"&lt;/s&gt;&lt;/t&gt;","//s"))</f>
        <v>0</v>
      </c>
      <c r="F2">
        <v>23.182153513983</v>
      </c>
      <c r="G2">
        <v>46.364307027966099</v>
      </c>
      <c r="H2">
        <v>69.546460541949202</v>
      </c>
      <c r="I2">
        <v>92.728614055932198</v>
      </c>
      <c r="J2">
        <v>115.910767569915</v>
      </c>
      <c r="K2">
        <v>139.09292108389801</v>
      </c>
      <c r="L2">
        <v>162.275074597881</v>
      </c>
      <c r="M2">
        <v>185.457228111864</v>
      </c>
      <c r="N2">
        <v>208.63938162584699</v>
      </c>
      <c r="O2">
        <v>231.82153513982999</v>
      </c>
      <c r="P2">
        <v>255.00368865381299</v>
      </c>
      <c r="Q2">
        <v>278.18584216779601</v>
      </c>
      <c r="R2">
        <v>301.36799568177901</v>
      </c>
      <c r="S2">
        <v>324.550149195762</v>
      </c>
      <c r="T2">
        <v>347.73230270974602</v>
      </c>
      <c r="U2">
        <v>370.91445622372902</v>
      </c>
      <c r="V2">
        <v>394.09660973771201</v>
      </c>
      <c r="W2">
        <v>417.27876325169501</v>
      </c>
      <c r="X2">
        <v>440.46091676567801</v>
      </c>
      <c r="Y2">
        <v>463.643070279661</v>
      </c>
      <c r="Z2">
        <v>486.825223793644</v>
      </c>
      <c r="AA2">
        <v>510.007377307627</v>
      </c>
      <c r="AB2">
        <v>533.18953082160999</v>
      </c>
      <c r="AC2">
        <v>556.37168433559305</v>
      </c>
      <c r="AD2">
        <v>579.55383784957598</v>
      </c>
      <c r="AE2">
        <v>602.73599136355904</v>
      </c>
      <c r="AF2">
        <v>625.91814487754198</v>
      </c>
      <c r="AG2">
        <v>649.10029839152503</v>
      </c>
      <c r="AH2">
        <v>672.28245190550899</v>
      </c>
      <c r="AI2">
        <v>695.46460541949205</v>
      </c>
      <c r="AJ2">
        <v>718.64675893347498</v>
      </c>
      <c r="AK2">
        <v>741.82891244745804</v>
      </c>
      <c r="AL2">
        <v>747.97837655186197</v>
      </c>
      <c r="AM2">
        <v>765.01106596144098</v>
      </c>
      <c r="AN2">
        <v>788.19321947542403</v>
      </c>
      <c r="AO2">
        <v>811.37537298940697</v>
      </c>
      <c r="AP2">
        <v>834.55752650339002</v>
      </c>
      <c r="AQ2">
        <v>857.73968001737296</v>
      </c>
      <c r="AR2">
        <v>880.92183353135601</v>
      </c>
      <c r="AS2">
        <v>904.10398704533895</v>
      </c>
      <c r="AT2">
        <v>927.28614055932201</v>
      </c>
      <c r="AU2">
        <v>950.46829407330495</v>
      </c>
      <c r="AV2">
        <v>973.65044758728902</v>
      </c>
      <c r="AW2">
        <v>996.83260110127196</v>
      </c>
      <c r="AX2">
        <v>1020.01475461525</v>
      </c>
      <c r="AY2">
        <v>1043.19690812923</v>
      </c>
      <c r="AZ2">
        <v>1066.37906164322</v>
      </c>
      <c r="BA2">
        <v>1089.5612151572</v>
      </c>
      <c r="BB2">
        <v>1112.74336867118</v>
      </c>
      <c r="BC2">
        <v>1135.9255221851699</v>
      </c>
    </row>
    <row r="3" spans="1:64" x14ac:dyDescent="0.25">
      <c r="A3" t="s">
        <v>88</v>
      </c>
      <c r="B3" t="s">
        <v>0</v>
      </c>
      <c r="C3" t="str">
        <f t="shared" si="0"/>
        <v>CP_T</v>
      </c>
      <c r="D3" t="str">
        <f t="shared" si="1"/>
        <v>297.6777999037691;303.2284417729204;308.7802161153676;314.3318791596739;319.8824840612856;325.43127414756106;330.9776050006759;336.5208883222646;342.0605523236525;347.5960145787664;353.1266641581116;358.65185055418476;364.1708774642014;369.682999943125;375.1874237975292;380.6833063743229;386.1697581201776;391.6458444592963;397.11058766851824;402.562968527764;408.0019275971515;413.4263660254968;418.83514583237996;424.2270896314326;429.6009797783021;434.95555693541166;440.28951804846514;445.6015137279355;450.8901450235458;456.1539595712067;461.39144708074133;466.60103411875957;471.7810781243929;473.15000000001527;473.1500000000153;473.1500000000153;473.1500000000154;473.1500000000153;473.1500000000153;473.1500000000153;473.1500000000153;473.1500000000153;473.1500000000153;473.1500000000153;473.1500000000153;473.1500000000153;473.1500000000153;473.1500000000153;473.1500000000153;473.1500000000153;473.1500000000153</v>
      </c>
      <c r="E3" cm="1">
        <f t="array" ref="E3:BC3">TRANSPOSE(_xlfn.FILTERXML("&lt;t&gt;&lt;s&gt;"&amp;SUBSTITUTE(MID(D3,1,LEN(D3)-2),";","&lt;/s&gt;&lt;s&gt;")&amp;"&lt;/s&gt;&lt;/t&gt;","//s"))</f>
        <v>297.67779990376903</v>
      </c>
      <c r="F3">
        <v>303.22844177292001</v>
      </c>
      <c r="G3">
        <v>308.78021611536701</v>
      </c>
      <c r="H3">
        <v>314.33187915967301</v>
      </c>
      <c r="I3">
        <v>319.88248406128503</v>
      </c>
      <c r="J3">
        <v>325.431274147561</v>
      </c>
      <c r="K3">
        <v>330.977605000675</v>
      </c>
      <c r="L3">
        <v>336.520888322264</v>
      </c>
      <c r="M3">
        <v>342.06055232365202</v>
      </c>
      <c r="N3">
        <v>347.59601457876602</v>
      </c>
      <c r="O3">
        <v>353.126664158111</v>
      </c>
      <c r="P3">
        <v>358.65185055418402</v>
      </c>
      <c r="Q3">
        <v>364.170877464201</v>
      </c>
      <c r="R3">
        <v>369.68299994312503</v>
      </c>
      <c r="S3">
        <v>375.18742379752899</v>
      </c>
      <c r="T3">
        <v>380.683306374322</v>
      </c>
      <c r="U3">
        <v>386.16975812017699</v>
      </c>
      <c r="V3">
        <v>391.64584445929597</v>
      </c>
      <c r="W3">
        <v>397.11058766851801</v>
      </c>
      <c r="X3">
        <v>402.56296852776399</v>
      </c>
      <c r="Y3">
        <v>408.001927597151</v>
      </c>
      <c r="Z3">
        <v>413.42636602549601</v>
      </c>
      <c r="AA3">
        <v>418.835145832379</v>
      </c>
      <c r="AB3">
        <v>424.22708963143202</v>
      </c>
      <c r="AC3">
        <v>429.60097977830202</v>
      </c>
      <c r="AD3">
        <v>434.95555693541098</v>
      </c>
      <c r="AE3">
        <v>440.28951804846503</v>
      </c>
      <c r="AF3">
        <v>445.60151372793501</v>
      </c>
      <c r="AG3">
        <v>450.89014502354502</v>
      </c>
      <c r="AH3">
        <v>456.15395957120597</v>
      </c>
      <c r="AI3">
        <v>461.39144708074099</v>
      </c>
      <c r="AJ3">
        <v>466.601034118759</v>
      </c>
      <c r="AK3">
        <v>471.78107812439202</v>
      </c>
      <c r="AL3">
        <v>473.15000000001498</v>
      </c>
      <c r="AM3">
        <v>473.15000000001498</v>
      </c>
      <c r="AN3">
        <v>473.15000000001498</v>
      </c>
      <c r="AO3">
        <v>473.15000000001498</v>
      </c>
      <c r="AP3">
        <v>473.15000000001498</v>
      </c>
      <c r="AQ3">
        <v>473.15000000001498</v>
      </c>
      <c r="AR3">
        <v>473.15000000001498</v>
      </c>
      <c r="AS3">
        <v>473.15000000001498</v>
      </c>
      <c r="AT3">
        <v>473.15000000001498</v>
      </c>
      <c r="AU3">
        <v>473.15000000001498</v>
      </c>
      <c r="AV3">
        <v>473.15000000001498</v>
      </c>
      <c r="AW3">
        <v>473.15000000001498</v>
      </c>
      <c r="AX3">
        <v>473.15000000001498</v>
      </c>
      <c r="AY3">
        <v>473.15000000001498</v>
      </c>
      <c r="AZ3">
        <v>473.15000000001498</v>
      </c>
      <c r="BA3">
        <v>473.15000000001498</v>
      </c>
      <c r="BB3">
        <v>473.15000000001498</v>
      </c>
      <c r="BC3">
        <v>473.15000000000998</v>
      </c>
    </row>
    <row r="4" spans="1:64" x14ac:dyDescent="0.25">
      <c r="A4" t="s">
        <v>89</v>
      </c>
      <c r="B4" t="s">
        <v>0</v>
      </c>
      <c r="C4" t="str">
        <f t="shared" si="0"/>
        <v>GP_WatNCG_T</v>
      </c>
      <c r="D4" t="str">
        <f t="shared" si="1"/>
        <v>297.78631743498494;303.4519989522715;309.14842515864456;314.866027803705;320.59788217123554;326.33894656922683;332.0855139897536;337.8348214065703;343.58477438193677;349.3337557711321;355.0804961388423;360.70452682864413;366.3324091903574;371.9323222417333;377.4986387527608;383.01404612939075;388.4973945886934;393.93250346679133;399.3115094035892;404.62510643655315;409.8621893755911;415.00942063664536;420.050724247609;424.9667334885665;429.73373401243543;434.31116799118894;438.6932076408422;442.8525854831571;446.71686266830363;450.2695439638825;453.4840988505891;456.34583712820404;458.85505524519544;459.46314517094515;461.0271700705068;462.8897562822807;464.4777612966639;465.82863249653894;466.9785763121137;467.96032510132335;468.8021923292906;469.52798486470755;470.1573771413081;470.706473271618;471.188398765727;471.6138445858071;471.9915343570446;472.32861060531366;472.6309471793188;472.90339892321055;473.1499999999998</v>
      </c>
      <c r="E4" cm="1">
        <f t="array" ref="E4:BC4">TRANSPOSE(_xlfn.FILTERXML("&lt;t&gt;&lt;s&gt;"&amp;SUBSTITUTE(MID(D4,1,LEN(D4)-2),";","&lt;/s&gt;&lt;s&gt;")&amp;"&lt;/s&gt;&lt;/t&gt;","//s"))</f>
        <v>297.78631743498403</v>
      </c>
      <c r="F4">
        <v>303.45199895227103</v>
      </c>
      <c r="G4">
        <v>309.14842515864399</v>
      </c>
      <c r="H4">
        <v>314.86602780370498</v>
      </c>
      <c r="I4">
        <v>320.59788217123503</v>
      </c>
      <c r="J4">
        <v>326.33894656922598</v>
      </c>
      <c r="K4">
        <v>332.085513989753</v>
      </c>
      <c r="L4">
        <v>337.83482140656997</v>
      </c>
      <c r="M4">
        <v>343.58477438193597</v>
      </c>
      <c r="N4">
        <v>349.33375577113202</v>
      </c>
      <c r="O4">
        <v>355.08049613884202</v>
      </c>
      <c r="P4">
        <v>360.70452682864402</v>
      </c>
      <c r="Q4">
        <v>366.332409190357</v>
      </c>
      <c r="R4">
        <v>371.932322241733</v>
      </c>
      <c r="S4">
        <v>377.49863875275997</v>
      </c>
      <c r="T4">
        <v>383.01404612939001</v>
      </c>
      <c r="U4">
        <v>388.497394588693</v>
      </c>
      <c r="V4">
        <v>393.93250346679099</v>
      </c>
      <c r="W4">
        <v>399.31150940358901</v>
      </c>
      <c r="X4">
        <v>404.62510643655298</v>
      </c>
      <c r="Y4">
        <v>409.86218937559102</v>
      </c>
      <c r="Z4">
        <v>415.00942063664502</v>
      </c>
      <c r="AA4">
        <v>420.05072424760903</v>
      </c>
      <c r="AB4">
        <v>424.96673348856598</v>
      </c>
      <c r="AC4">
        <v>429.73373401243498</v>
      </c>
      <c r="AD4">
        <v>434.31116799118797</v>
      </c>
      <c r="AE4">
        <v>438.69320764084199</v>
      </c>
      <c r="AF4">
        <v>442.85258548315699</v>
      </c>
      <c r="AG4">
        <v>446.71686266830301</v>
      </c>
      <c r="AH4">
        <v>450.26954396388197</v>
      </c>
      <c r="AI4">
        <v>453.48409885058902</v>
      </c>
      <c r="AJ4">
        <v>456.34583712820398</v>
      </c>
      <c r="AK4">
        <v>458.85505524519499</v>
      </c>
      <c r="AL4">
        <v>459.46314517094498</v>
      </c>
      <c r="AM4">
        <v>461.02717007050597</v>
      </c>
      <c r="AN4">
        <v>462.88975628228002</v>
      </c>
      <c r="AO4">
        <v>464.477761296663</v>
      </c>
      <c r="AP4">
        <v>465.82863249653798</v>
      </c>
      <c r="AQ4">
        <v>466.97857631211298</v>
      </c>
      <c r="AR4">
        <v>467.96032510132301</v>
      </c>
      <c r="AS4">
        <v>468.80219232928999</v>
      </c>
      <c r="AT4">
        <v>469.52798486470698</v>
      </c>
      <c r="AU4">
        <v>470.15737714130802</v>
      </c>
      <c r="AV4">
        <v>470.70647327161799</v>
      </c>
      <c r="AW4">
        <v>471.18839876572702</v>
      </c>
      <c r="AX4">
        <v>471.61384458580699</v>
      </c>
      <c r="AY4">
        <v>471.99153435704397</v>
      </c>
      <c r="AZ4">
        <v>472.32861060531297</v>
      </c>
      <c r="BA4">
        <v>472.63094717931801</v>
      </c>
      <c r="BB4">
        <v>472.90339892320998</v>
      </c>
      <c r="BC4">
        <v>473.14999999998997</v>
      </c>
    </row>
    <row r="5" spans="1:64" x14ac:dyDescent="0.25">
      <c r="A5" t="s">
        <v>90</v>
      </c>
      <c r="B5" t="s">
        <v>0</v>
      </c>
      <c r="C5" t="str">
        <f t="shared" si="0"/>
        <v>GP_BrineNCG_T</v>
      </c>
      <c r="D5" t="str">
        <f t="shared" si="1"/>
        <v>297.81843905913456;303.9197765790183;310.038805525194;316.1689720615036;322.3059227484721;328.4467755865349;334.58963193627375;340.71881266674256;346.8768484087657;353.0199455186769;359.07011981669734;365.0885919793829;371.07851224428816;377.03375436816077;382.94312253850933;388.8088949807971;394.6214214464074;400.37072812307906;406.0446825402289;411.6284267138745;417.1036873786181;422.4479833844635;427.6338083415932;432.6050102919803;437.3514050773754;441.8808908625768;446.05017662275696;449.8566776867967;453.2675718520027;456.26686875929437;458.85937219770165;461.0696864033737;462.93676536401057;463.38021034229587;464.5065966637743;465.82573140078887;466.93703731256755;467.8776841710777;468.6787087320325;469.3654503402018;469.9583463539992;470.4737940741742;470.92494061614315;471.3223515801197;471.67455371099913;471.9884652492129;472.26973312544953;472.52299575782234;472.7520876412443;472.9601988792336;473.150000000001</v>
      </c>
      <c r="E5" cm="1">
        <f t="array" ref="E5:BC5">TRANSPOSE(_xlfn.FILTERXML("&lt;t&gt;&lt;s&gt;"&amp;SUBSTITUTE(MID(D5,1,LEN(D5)-2),";","&lt;/s&gt;&lt;s&gt;")&amp;"&lt;/s&gt;&lt;/t&gt;","//s"))</f>
        <v>297.81843905913399</v>
      </c>
      <c r="F5">
        <v>303.91977657901799</v>
      </c>
      <c r="G5">
        <v>310.03880552519399</v>
      </c>
      <c r="H5">
        <v>316.16897206150298</v>
      </c>
      <c r="I5">
        <v>322.30592274847203</v>
      </c>
      <c r="J5">
        <v>328.44677558653399</v>
      </c>
      <c r="K5">
        <v>334.58963193627301</v>
      </c>
      <c r="L5">
        <v>340.718812666742</v>
      </c>
      <c r="M5">
        <v>346.876848408765</v>
      </c>
      <c r="N5">
        <v>353.01994551867602</v>
      </c>
      <c r="O5">
        <v>359.070119816697</v>
      </c>
      <c r="P5">
        <v>365.08859197938199</v>
      </c>
      <c r="Q5">
        <v>371.07851224428799</v>
      </c>
      <c r="R5">
        <v>377.03375436815998</v>
      </c>
      <c r="S5">
        <v>382.94312253850899</v>
      </c>
      <c r="T5">
        <v>388.80889498079699</v>
      </c>
      <c r="U5">
        <v>394.621421446407</v>
      </c>
      <c r="V5">
        <v>400.370728123079</v>
      </c>
      <c r="W5">
        <v>406.044682540228</v>
      </c>
      <c r="X5">
        <v>411.62842671387398</v>
      </c>
      <c r="Y5">
        <v>417.10368737861802</v>
      </c>
      <c r="Z5">
        <v>422.44798338446299</v>
      </c>
      <c r="AA5">
        <v>427.63380834159301</v>
      </c>
      <c r="AB5">
        <v>432.60501029198002</v>
      </c>
      <c r="AC5">
        <v>437.35140507737498</v>
      </c>
      <c r="AD5">
        <v>441.880890862576</v>
      </c>
      <c r="AE5">
        <v>446.050176622756</v>
      </c>
      <c r="AF5">
        <v>449.85667768679599</v>
      </c>
      <c r="AG5">
        <v>453.26757185200199</v>
      </c>
      <c r="AH5">
        <v>456.26686875929403</v>
      </c>
      <c r="AI5">
        <v>458.85937219770102</v>
      </c>
      <c r="AJ5">
        <v>461.069686403373</v>
      </c>
      <c r="AK5">
        <v>462.93676536401</v>
      </c>
      <c r="AL5">
        <v>463.38021034229502</v>
      </c>
      <c r="AM5">
        <v>464.50659666377402</v>
      </c>
      <c r="AN5">
        <v>465.82573140078802</v>
      </c>
      <c r="AO5">
        <v>466.93703731256699</v>
      </c>
      <c r="AP5">
        <v>467.87768417107702</v>
      </c>
      <c r="AQ5">
        <v>468.67870873203202</v>
      </c>
      <c r="AR5">
        <v>469.36545034020099</v>
      </c>
      <c r="AS5">
        <v>469.95834635399899</v>
      </c>
      <c r="AT5">
        <v>470.47379407417401</v>
      </c>
      <c r="AU5">
        <v>470.92494061614298</v>
      </c>
      <c r="AV5">
        <v>471.322351580119</v>
      </c>
      <c r="AW5">
        <v>471.67455371099902</v>
      </c>
      <c r="AX5">
        <v>471.98846524921203</v>
      </c>
      <c r="AY5">
        <v>472.26973312544902</v>
      </c>
      <c r="AZ5">
        <v>472.522995757822</v>
      </c>
      <c r="BA5">
        <v>472.75208764124397</v>
      </c>
      <c r="BB5">
        <v>472.96019887923302</v>
      </c>
      <c r="BC5">
        <v>473.15</v>
      </c>
    </row>
    <row r="6" spans="1:64" x14ac:dyDescent="0.25">
      <c r="A6" t="s">
        <v>91</v>
      </c>
      <c r="B6" t="s">
        <v>0</v>
      </c>
      <c r="C6" t="str">
        <f t="shared" si="0"/>
        <v>GP_Brine_T</v>
      </c>
      <c r="D6" t="str">
        <f t="shared" si="1"/>
        <v>298.0;307.05263157894734;316.10526315789474;325.1578947368421;334.2105263157895;343.2631578947368;352.3157894736842;361.36842105263156;370.42105263157896;379.4736842105263;388.5263157894737;397.57894736842104;406.63157894736844;415.6842105263158;424.7368421052631;433.7894736842105;442.8421052631579;451.89473684210526;460.9473684210526;470.0;470.0;471.02564102564105;472.05128205128204;473.0769230769231;474.1025641025641;475.12820512820514;476.15384615384613;477.1794871794872;478.2051282051282;479.2307692307692;480.2564102564103;481.28205128205127;482.3076923076923;483.3333333333333;484.35897435897436;485.38461538461536;486.4102564102564;487.43589743589746;488.46153846153845;489.4871794871795;490.5128205128205;491.53846153846155;492.56410256410254;493.5897435897436;494.61538461538464;495.64102564102564;496.6666666666667;497.6923076923077;498.71794871794873;499.7435897435897;500.7692307692308;501.79487179487177;502.8205128205128;503.8461538461538;504.87179487179486;505.8974358974359;506.9230769230769;507.94871794871796;508.97435897435895;510.0</v>
      </c>
      <c r="E6" cm="1">
        <f t="array" ref="E6:BL6">TRANSPOSE(_xlfn.FILTERXML("&lt;t&gt;&lt;s&gt;"&amp;SUBSTITUTE(MID(D6,1,LEN(D6)-2),";","&lt;/s&gt;&lt;s&gt;")&amp;"&lt;/s&gt;&lt;/t&gt;","//s"))</f>
        <v>298</v>
      </c>
      <c r="F6">
        <v>307.052631578947</v>
      </c>
      <c r="G6">
        <v>316.105263157894</v>
      </c>
      <c r="H6">
        <v>325.15789473684202</v>
      </c>
      <c r="I6">
        <v>334.21052631578902</v>
      </c>
      <c r="J6">
        <v>343.26315789473603</v>
      </c>
      <c r="K6">
        <v>352.31578947368399</v>
      </c>
      <c r="L6">
        <v>361.36842105263099</v>
      </c>
      <c r="M6">
        <v>370.42105263157799</v>
      </c>
      <c r="N6">
        <v>379.47368421052602</v>
      </c>
      <c r="O6">
        <v>388.52631578947302</v>
      </c>
      <c r="P6">
        <v>397.57894736842098</v>
      </c>
      <c r="Q6">
        <v>406.63157894736798</v>
      </c>
      <c r="R6">
        <v>415.68421052631498</v>
      </c>
      <c r="S6">
        <v>424.73684210526301</v>
      </c>
      <c r="T6">
        <v>433.78947368421001</v>
      </c>
      <c r="U6">
        <v>442.84210526315701</v>
      </c>
      <c r="V6">
        <v>451.89473684210498</v>
      </c>
      <c r="W6">
        <v>460.94736842105198</v>
      </c>
      <c r="X6">
        <v>470</v>
      </c>
      <c r="Y6">
        <v>470</v>
      </c>
      <c r="Z6">
        <v>471.02564102564099</v>
      </c>
      <c r="AA6">
        <v>472.05128205128199</v>
      </c>
      <c r="AB6">
        <v>473.07692307692298</v>
      </c>
      <c r="AC6">
        <v>474.10256410256397</v>
      </c>
      <c r="AD6">
        <v>475.12820512820502</v>
      </c>
      <c r="AE6">
        <v>476.15384615384602</v>
      </c>
      <c r="AF6">
        <v>477.17948717948701</v>
      </c>
      <c r="AG6">
        <v>478.20512820512801</v>
      </c>
      <c r="AH6">
        <v>479.230769230769</v>
      </c>
      <c r="AI6">
        <v>480.25641025640999</v>
      </c>
      <c r="AJ6">
        <v>481.28205128205099</v>
      </c>
      <c r="AK6">
        <v>482.30769230769198</v>
      </c>
      <c r="AL6">
        <v>483.33333333333297</v>
      </c>
      <c r="AM6">
        <v>484.35897435897402</v>
      </c>
      <c r="AN6">
        <v>485.38461538461502</v>
      </c>
      <c r="AO6">
        <v>486.41025641025601</v>
      </c>
      <c r="AP6">
        <v>487.435897435897</v>
      </c>
      <c r="AQ6">
        <v>488.461538461538</v>
      </c>
      <c r="AR6">
        <v>489.48717948717899</v>
      </c>
      <c r="AS6">
        <v>490.51282051281999</v>
      </c>
      <c r="AT6">
        <v>491.53846153846098</v>
      </c>
      <c r="AU6">
        <v>492.56410256410197</v>
      </c>
      <c r="AV6">
        <v>493.58974358974302</v>
      </c>
      <c r="AW6">
        <v>494.61538461538402</v>
      </c>
      <c r="AX6">
        <v>495.64102564102501</v>
      </c>
      <c r="AY6">
        <v>496.666666666666</v>
      </c>
      <c r="AZ6">
        <v>497.692307692307</v>
      </c>
      <c r="BA6">
        <v>498.71794871794799</v>
      </c>
      <c r="BB6">
        <v>499.74358974358898</v>
      </c>
      <c r="BC6">
        <v>500.76923076922998</v>
      </c>
      <c r="BD6">
        <v>501.79487179487103</v>
      </c>
      <c r="BE6">
        <v>502.82051282051202</v>
      </c>
      <c r="BF6">
        <v>503.84615384615302</v>
      </c>
      <c r="BG6">
        <v>504.87179487179401</v>
      </c>
      <c r="BH6">
        <v>505.897435897435</v>
      </c>
      <c r="BI6">
        <v>506.923076923076</v>
      </c>
      <c r="BJ6">
        <v>507.94871794871699</v>
      </c>
      <c r="BK6">
        <v>508.97435897435798</v>
      </c>
      <c r="BL6">
        <v>510</v>
      </c>
    </row>
    <row r="7" spans="1:64" x14ac:dyDescent="0.25">
      <c r="A7" t="s">
        <v>92</v>
      </c>
      <c r="B7" t="s">
        <v>0</v>
      </c>
      <c r="C7" t="str">
        <f t="shared" si="0"/>
        <v>GP_Brine_H</v>
      </c>
      <c r="D7" t="str">
        <f t="shared" si="1"/>
        <v>1.168251167910368;36.60757237990456;72.13159495760272;107.72658851982803;143.3845180159105;179.10199354137492;214.87967424370657;250.72182720230833;286.63596884098575;322.63259096583386;358.7249890363528;394.92920492983467;431.2640858206383;467.751451248027;504.41635472143423;541.2873824965723;578.395674285851;615.7732895821105;653.4545253453546;691.4759790668268;691.4759790668268;695.799879096484;700.1235939714467;1064.3438491530267;1693.5415202770935;1968.2397739712817;2115.035219257398;2207.576690332044;2271.3697789958683;2318.170342889518;2354.1236908093697;2382.744699163585;2406.184669693234;2425.8319359402044;2442.6214330191865;2457.2052045390797;2470.0515274471336;2481.5051856534074;2491.8255371507016;2501.21135123498;2509.817476133725;2517.7663042404897;2525.155832098912;2532.0654374332057;2538.560092322619;2544.693484252707;2550.510361089361;2556.0483157859558;2561.3391607594667;2566.4099977624564;2571.284059034692;2575.981374730111;nan;nan;nan;nan;nan;nan;nan;nan</v>
      </c>
      <c r="E7" cm="1">
        <f t="array" ref="E7:BL7">TRANSPOSE(_xlfn.FILTERXML("&lt;t&gt;&lt;s&gt;"&amp;SUBSTITUTE(MID(D7,1,LEN(D7)-2),";","&lt;/s&gt;&lt;s&gt;")&amp;"&lt;/s&gt;&lt;/t&gt;","//s"))</f>
        <v>1.16825116791036</v>
      </c>
      <c r="F7">
        <v>36.607572379904497</v>
      </c>
      <c r="G7">
        <v>72.131594957602701</v>
      </c>
      <c r="H7">
        <v>107.726588519828</v>
      </c>
      <c r="I7">
        <v>143.38451801591</v>
      </c>
      <c r="J7">
        <v>179.10199354137399</v>
      </c>
      <c r="K7">
        <v>214.87967424370601</v>
      </c>
      <c r="L7">
        <v>250.72182720230799</v>
      </c>
      <c r="M7">
        <v>286.63596884098502</v>
      </c>
      <c r="N7">
        <v>322.632590965833</v>
      </c>
      <c r="O7">
        <v>358.72498903635199</v>
      </c>
      <c r="P7">
        <v>394.92920492983399</v>
      </c>
      <c r="Q7">
        <v>431.264085820638</v>
      </c>
      <c r="R7">
        <v>467.75145124802702</v>
      </c>
      <c r="S7">
        <v>504.416354721434</v>
      </c>
      <c r="T7">
        <v>541.28738249657204</v>
      </c>
      <c r="U7">
        <v>578.39567428585099</v>
      </c>
      <c r="V7">
        <v>615.77328958211001</v>
      </c>
      <c r="W7">
        <v>653.454525345354</v>
      </c>
      <c r="X7">
        <v>691.47597906682597</v>
      </c>
      <c r="Y7">
        <v>691.47597906682597</v>
      </c>
      <c r="Z7">
        <v>695.79987909648401</v>
      </c>
      <c r="AA7">
        <v>700.12359397144598</v>
      </c>
      <c r="AB7">
        <v>1064.3438491530201</v>
      </c>
      <c r="AC7">
        <v>1693.5415202770901</v>
      </c>
      <c r="AD7">
        <v>1968.2397739712801</v>
      </c>
      <c r="AE7">
        <v>2115.0352192573901</v>
      </c>
      <c r="AF7">
        <v>2207.57669033204</v>
      </c>
      <c r="AG7">
        <v>2271.3697789958601</v>
      </c>
      <c r="AH7">
        <v>2318.1703428895098</v>
      </c>
      <c r="AI7">
        <v>2354.1236908093601</v>
      </c>
      <c r="AJ7">
        <v>2382.7446991635802</v>
      </c>
      <c r="AK7">
        <v>2406.1846696932298</v>
      </c>
      <c r="AL7">
        <v>2425.8319359401999</v>
      </c>
      <c r="AM7">
        <v>2442.6214330191801</v>
      </c>
      <c r="AN7">
        <v>2457.2052045390701</v>
      </c>
      <c r="AO7">
        <v>2470.05152744713</v>
      </c>
      <c r="AP7">
        <v>2481.5051856534001</v>
      </c>
      <c r="AQ7">
        <v>2491.8255371506998</v>
      </c>
      <c r="AR7">
        <v>2501.2113512349802</v>
      </c>
      <c r="AS7">
        <v>2509.81747613372</v>
      </c>
      <c r="AT7">
        <v>2517.7663042404802</v>
      </c>
      <c r="AU7">
        <v>2525.1558320989102</v>
      </c>
      <c r="AV7">
        <v>2532.0654374331998</v>
      </c>
      <c r="AW7">
        <v>2538.5600923226102</v>
      </c>
      <c r="AX7">
        <v>2544.6934842526998</v>
      </c>
      <c r="AY7">
        <v>2550.5103610893598</v>
      </c>
      <c r="AZ7">
        <v>2556.0483157859499</v>
      </c>
      <c r="BA7">
        <v>2561.3391607594599</v>
      </c>
      <c r="BB7">
        <v>2566.4099977624501</v>
      </c>
      <c r="BC7">
        <v>2571.28405903469</v>
      </c>
      <c r="BD7">
        <v>2575.98137473011</v>
      </c>
      <c r="BE7" t="str">
        <v>nan</v>
      </c>
      <c r="BF7" t="str">
        <v>nan</v>
      </c>
      <c r="BG7" t="str">
        <v>nan</v>
      </c>
      <c r="BH7" t="str">
        <v>nan</v>
      </c>
      <c r="BI7" t="str">
        <v>nan</v>
      </c>
      <c r="BJ7" t="str">
        <v>nan</v>
      </c>
      <c r="BK7" t="str">
        <v>nan</v>
      </c>
      <c r="BL7" t="str">
        <v>n</v>
      </c>
    </row>
    <row r="8" spans="1:64" x14ac:dyDescent="0.25">
      <c r="A8" t="s">
        <v>93</v>
      </c>
      <c r="B8" t="s">
        <v>0</v>
      </c>
      <c r="C8" t="str">
        <f t="shared" si="0"/>
        <v>CP_X</v>
      </c>
      <c r="D8" t="str">
        <f t="shared" si="1"/>
        <v>-1.0;-1.0;-1.0;-1.0;-1.0;-1.0;-1.0;-1.0;-1.0;-1.0;-1.0;-1.0;-1.0;-1.0;-1.0;-1.0;-1.0;-1.0;-1.0;-1.0;-1.0;-1.0;-1.0;-1.0;-1.0;-1.0;-1.0;-1.0;-1.0;-1.0;-1.0;-1.0;-1.0;-3.362632411698838e-14;0.008780932970499656;0.020732124659841675;0.03268331634918359;0.04463450803852561;0.05658569972786763;0.06853689141720964;0.08048808310655156;0.09243927479589359;0.1043904664852355;0.11634165817457752;0.12829284986391953;0.14024404155326156;0.1521952332426036;0.1641464249319456;0.1760976166212875;0.18804880831062953;0.19999999999997156</v>
      </c>
      <c r="E8" cm="1">
        <f t="array" ref="E8:BC8">TRANSPOSE(_xlfn.FILTERXML("&lt;t&gt;&lt;s&gt;"&amp;SUBSTITUTE(MID(D8,1,LEN(D8)-2),";","&lt;/s&gt;&lt;s&gt;")&amp;"&lt;/s&gt;&lt;/t&gt;","//s"))</f>
        <v>-1</v>
      </c>
      <c r="F8">
        <v>-1</v>
      </c>
      <c r="G8">
        <v>-1</v>
      </c>
      <c r="H8">
        <v>-1</v>
      </c>
      <c r="I8">
        <v>-1</v>
      </c>
      <c r="J8">
        <v>-1</v>
      </c>
      <c r="K8">
        <v>-1</v>
      </c>
      <c r="L8">
        <v>-1</v>
      </c>
      <c r="M8">
        <v>-1</v>
      </c>
      <c r="N8">
        <v>-1</v>
      </c>
      <c r="O8">
        <v>-1</v>
      </c>
      <c r="P8">
        <v>-1</v>
      </c>
      <c r="Q8">
        <v>-1</v>
      </c>
      <c r="R8">
        <v>-1</v>
      </c>
      <c r="S8">
        <v>-1</v>
      </c>
      <c r="T8">
        <v>-1</v>
      </c>
      <c r="U8">
        <v>-1</v>
      </c>
      <c r="V8">
        <v>-1</v>
      </c>
      <c r="W8">
        <v>-1</v>
      </c>
      <c r="X8">
        <v>-1</v>
      </c>
      <c r="Y8">
        <v>-1</v>
      </c>
      <c r="Z8">
        <v>-1</v>
      </c>
      <c r="AA8">
        <v>-1</v>
      </c>
      <c r="AB8">
        <v>-1</v>
      </c>
      <c r="AC8">
        <v>-1</v>
      </c>
      <c r="AD8">
        <v>-1</v>
      </c>
      <c r="AE8">
        <v>-1</v>
      </c>
      <c r="AF8">
        <v>-1</v>
      </c>
      <c r="AG8">
        <v>-1</v>
      </c>
      <c r="AH8">
        <v>-1</v>
      </c>
      <c r="AI8">
        <v>-1</v>
      </c>
      <c r="AJ8">
        <v>-1</v>
      </c>
      <c r="AK8">
        <v>-1</v>
      </c>
      <c r="AL8">
        <v>-3.3626324116988303E-14</v>
      </c>
      <c r="AM8">
        <v>8.7809329704996494E-3</v>
      </c>
      <c r="AN8">
        <v>2.0732124659841599E-2</v>
      </c>
      <c r="AO8">
        <v>3.2683316349183499E-2</v>
      </c>
      <c r="AP8">
        <v>4.4634508038525603E-2</v>
      </c>
      <c r="AQ8">
        <v>5.6585699727867603E-2</v>
      </c>
      <c r="AR8">
        <v>6.8536891417209603E-2</v>
      </c>
      <c r="AS8">
        <v>8.0488083106551506E-2</v>
      </c>
      <c r="AT8">
        <v>9.2439274795893506E-2</v>
      </c>
      <c r="AU8">
        <v>0.10439046648523501</v>
      </c>
      <c r="AV8">
        <v>0.11634165817457701</v>
      </c>
      <c r="AW8">
        <v>0.12829284986391901</v>
      </c>
      <c r="AX8">
        <v>0.14024404155326101</v>
      </c>
      <c r="AY8">
        <v>0.15219523324260301</v>
      </c>
      <c r="AZ8">
        <v>0.16414642493194501</v>
      </c>
      <c r="BA8">
        <v>0.17609761662128701</v>
      </c>
      <c r="BB8">
        <v>0.18804880831062901</v>
      </c>
      <c r="BC8">
        <v>0.19999999999997101</v>
      </c>
    </row>
    <row r="9" spans="1:64" x14ac:dyDescent="0.25">
      <c r="A9" t="s">
        <v>94</v>
      </c>
      <c r="B9" t="s">
        <v>0</v>
      </c>
      <c r="C9" t="str">
        <f t="shared" si="0"/>
        <v>GP_WatNCG_X</v>
      </c>
      <c r="D9" t="str">
        <f t="shared" si="1"/>
        <v>0.029095897446116396;0.03161791647092033;0.033730702505141014;0.035506875106712535;0.03700713035548408;0.03828190150928628;0.039373076113817365;0.04031558366299421;0.041138788680645584;0.04186768564589224;0.04252392157308279;0.043114568749298046;0.04367116652373272;0.04420634049637398;0.04476012926116786;0.045383913325009094;0.04601247897992825;0.04672467747518481;0.04753746026375971;0.0484709293872915;0.049549097915517995;0.050800811767484105;0.05226082531699151;0.05397097502452882;0.0559810566302392;0.058342367368327035;0.061135235965176477;0.06444586934978404;0.06832380347238613;0.07285382711668764;0.07809368640174867;0.08407605008265455;0.09080177428767461;0.09270734535314987;0.09823953323842356;0.10633202586822313;0.11500607977340369;0.12418297875126681;0.13378642107882668;0.1437472971462061;0.15400573815449956;0.16451134172396903;0.17522240936648537;0.18610477678982046;0.1971305743634112;0.20827708342012038;0.21952575185739406;0.23086137899854953;0.24227145539492637;0.25374563467790673;0.26527531366970375</v>
      </c>
      <c r="E9" cm="1">
        <f t="array" ref="E9:BC9">TRANSPOSE(_xlfn.FILTERXML("&lt;t&gt;&lt;s&gt;"&amp;SUBSTITUTE(MID(D9,1,LEN(D9)-2),";","&lt;/s&gt;&lt;s&gt;")&amp;"&lt;/s&gt;&lt;/t&gt;","//s"))</f>
        <v>2.9095897446116299E-2</v>
      </c>
      <c r="F9">
        <v>3.1617916470920299E-2</v>
      </c>
      <c r="G9">
        <v>3.3730702505141E-2</v>
      </c>
      <c r="H9">
        <v>3.55068751067125E-2</v>
      </c>
      <c r="I9">
        <v>3.7007130355484003E-2</v>
      </c>
      <c r="J9">
        <v>3.8281901509286197E-2</v>
      </c>
      <c r="K9">
        <v>3.9373076113817303E-2</v>
      </c>
      <c r="L9">
        <v>4.0315583662994203E-2</v>
      </c>
      <c r="M9">
        <v>4.1138788680645501E-2</v>
      </c>
      <c r="N9">
        <v>4.1867685645892203E-2</v>
      </c>
      <c r="O9">
        <v>4.2523921573082699E-2</v>
      </c>
      <c r="P9">
        <v>4.3114568749297998E-2</v>
      </c>
      <c r="Q9">
        <v>4.36711665237327E-2</v>
      </c>
      <c r="R9">
        <v>4.4206340496373897E-2</v>
      </c>
      <c r="S9">
        <v>4.4760129261167798E-2</v>
      </c>
      <c r="T9">
        <v>4.5383913325008997E-2</v>
      </c>
      <c r="U9">
        <v>4.6012478979928197E-2</v>
      </c>
      <c r="V9">
        <v>4.67246774751848E-2</v>
      </c>
      <c r="W9">
        <v>4.7537460263759698E-2</v>
      </c>
      <c r="X9">
        <v>4.84709293872915E-2</v>
      </c>
      <c r="Y9">
        <v>4.9549097915517898E-2</v>
      </c>
      <c r="Z9">
        <v>5.0800811767484098E-2</v>
      </c>
      <c r="AA9">
        <v>5.2260825316991499E-2</v>
      </c>
      <c r="AB9">
        <v>5.39709750245288E-2</v>
      </c>
      <c r="AC9">
        <v>5.5981056630239202E-2</v>
      </c>
      <c r="AD9">
        <v>5.8342367368327E-2</v>
      </c>
      <c r="AE9">
        <v>6.11352359651764E-2</v>
      </c>
      <c r="AF9">
        <v>6.4445869349783996E-2</v>
      </c>
      <c r="AG9">
        <v>6.8323803472386105E-2</v>
      </c>
      <c r="AH9">
        <v>7.28538271166876E-2</v>
      </c>
      <c r="AI9">
        <v>7.8093686401748602E-2</v>
      </c>
      <c r="AJ9">
        <v>8.4076050082654494E-2</v>
      </c>
      <c r="AK9">
        <v>9.0801774287674594E-2</v>
      </c>
      <c r="AL9">
        <v>9.2707345353149798E-2</v>
      </c>
      <c r="AM9">
        <v>9.8239533238423493E-2</v>
      </c>
      <c r="AN9">
        <v>0.106332025868223</v>
      </c>
      <c r="AO9">
        <v>0.11500607977340301</v>
      </c>
      <c r="AP9">
        <v>0.12418297875126599</v>
      </c>
      <c r="AQ9">
        <v>0.13378642107882599</v>
      </c>
      <c r="AR9">
        <v>0.14374729714620599</v>
      </c>
      <c r="AS9">
        <v>0.154005738154499</v>
      </c>
      <c r="AT9">
        <v>0.164511341723969</v>
      </c>
      <c r="AU9">
        <v>0.175222409366485</v>
      </c>
      <c r="AV9">
        <v>0.18610477678981999</v>
      </c>
      <c r="AW9">
        <v>0.197130574363411</v>
      </c>
      <c r="AX9">
        <v>0.20827708342012</v>
      </c>
      <c r="AY9">
        <v>0.21952575185739401</v>
      </c>
      <c r="AZ9">
        <v>0.230861378998549</v>
      </c>
      <c r="BA9">
        <v>0.24227145539492601</v>
      </c>
      <c r="BB9">
        <v>0.25374563467790601</v>
      </c>
      <c r="BC9">
        <v>0.26527531366970297</v>
      </c>
    </row>
    <row r="10" spans="1:64" x14ac:dyDescent="0.25">
      <c r="A10" t="s">
        <v>95</v>
      </c>
      <c r="B10" t="s">
        <v>0</v>
      </c>
      <c r="C10" t="str">
        <f t="shared" si="0"/>
        <v>GP_Brine_X</v>
      </c>
      <c r="D10" t="str">
        <f t="shared" si="1"/>
        <v>5.2029959999999896e-18;5.2029959999999896e-18;5.20299599999999e-18;5.20299599999999e-18;5.2029959999999896e-18;5.20299599999999e-18;5.20299599999999e-18;5.2029959999999896e-18;5.2029959999999896e-18;5.2029959999999896e-18;5.202995999999988e-18;5.20299599999999e-18;5.20299599999999e-18;5.2029959999999896e-18;5.2214319677125375e-18;6.0396486231284515e-18;7.402311894712884e-18;1.001740760111542e-17;1.675772283679958e-17;6.778221829689953e-17;6.778221829689953e-17;1.0663909504696492e-16;2.5341773922561503e-16;0.18531766278218326;0.5079718912853527;0.6433653629614366;0.7168054257713288;0.7625435300968985;0.793618445832272;0.8160359579158019;0.8329335339337348;0.8461045336405674;0.8566458872818604;0.8652650317608722;0.8724380529921839;0.8784967556182784;0.883679262465032;0.8881607706001463;0.8920729688811644;0.8955167024754169;0.8985704685839028;0.901296258283375;0.9037436617797538;0.9059528097665646;0.9079565177397795;0.9097818738644151;0.9114514315429261;0.9129841166975083;0.9143959261784566;0.9157004712174134;0.9169094045271285;0.9180327590533627;nan;nan;nan;nan;nan;nan;nan;nan</v>
      </c>
      <c r="E10" cm="1">
        <f t="array" ref="E10:BL10">TRANSPOSE(_xlfn.FILTERXML("&lt;t&gt;&lt;s&gt;"&amp;SUBSTITUTE(MID(D10,1,LEN(D10)-2),";","&lt;/s&gt;&lt;s&gt;")&amp;"&lt;/s&gt;&lt;/t&gt;","//s"))</f>
        <v>5.2029959999999804E-18</v>
      </c>
      <c r="F10">
        <v>5.2029959999999804E-18</v>
      </c>
      <c r="G10">
        <v>5.2029959999999904E-18</v>
      </c>
      <c r="H10">
        <v>5.2029959999999904E-18</v>
      </c>
      <c r="I10">
        <v>5.2029959999999804E-18</v>
      </c>
      <c r="J10">
        <v>5.2029959999999904E-18</v>
      </c>
      <c r="K10">
        <v>5.2029959999999904E-18</v>
      </c>
      <c r="L10">
        <v>5.2029959999999804E-18</v>
      </c>
      <c r="M10">
        <v>5.2029959999999804E-18</v>
      </c>
      <c r="N10">
        <v>5.2029959999999804E-18</v>
      </c>
      <c r="O10">
        <v>5.2029959999999804E-18</v>
      </c>
      <c r="P10">
        <v>5.2029959999999904E-18</v>
      </c>
      <c r="Q10">
        <v>5.2029959999999904E-18</v>
      </c>
      <c r="R10">
        <v>5.2029959999999804E-18</v>
      </c>
      <c r="S10">
        <v>5.2214319677125298E-18</v>
      </c>
      <c r="T10">
        <v>6.03964862312845E-18</v>
      </c>
      <c r="U10">
        <v>7.4023118947128795E-18</v>
      </c>
      <c r="V10">
        <v>1.0017407601115399E-17</v>
      </c>
      <c r="W10">
        <v>1.6757722836799498E-17</v>
      </c>
      <c r="X10">
        <v>6.7782218296899505E-17</v>
      </c>
      <c r="Y10">
        <v>6.7782218296899505E-17</v>
      </c>
      <c r="Z10">
        <v>1.06639095046964E-16</v>
      </c>
      <c r="AA10">
        <v>2.5341773922561498E-16</v>
      </c>
      <c r="AB10">
        <v>0.18531766278218301</v>
      </c>
      <c r="AC10">
        <v>0.50797189128535203</v>
      </c>
      <c r="AD10">
        <v>0.64336536296143598</v>
      </c>
      <c r="AE10">
        <v>0.716805425771328</v>
      </c>
      <c r="AF10">
        <v>0.76254353009689801</v>
      </c>
      <c r="AG10">
        <v>0.79361844583227203</v>
      </c>
      <c r="AH10">
        <v>0.81603595791580097</v>
      </c>
      <c r="AI10">
        <v>0.83293353393373404</v>
      </c>
      <c r="AJ10">
        <v>0.84610453364056704</v>
      </c>
      <c r="AK10">
        <v>0.85664588728185997</v>
      </c>
      <c r="AL10">
        <v>0.86526503176087199</v>
      </c>
      <c r="AM10">
        <v>0.87243805299218302</v>
      </c>
      <c r="AN10">
        <v>0.878496755618278</v>
      </c>
      <c r="AO10">
        <v>0.88367926246503203</v>
      </c>
      <c r="AP10">
        <v>0.88816077060014598</v>
      </c>
      <c r="AQ10">
        <v>0.89207296888116405</v>
      </c>
      <c r="AR10">
        <v>0.89551670247541604</v>
      </c>
      <c r="AS10">
        <v>0.89857046858390199</v>
      </c>
      <c r="AT10">
        <v>0.90129625828337501</v>
      </c>
      <c r="AU10">
        <v>0.90374366177975296</v>
      </c>
      <c r="AV10">
        <v>0.905952809766564</v>
      </c>
      <c r="AW10">
        <v>0.90795651773977903</v>
      </c>
      <c r="AX10">
        <v>0.909781873864415</v>
      </c>
      <c r="AY10">
        <v>0.91145143154292596</v>
      </c>
      <c r="AZ10">
        <v>0.91298411669750801</v>
      </c>
      <c r="BA10">
        <v>0.914395926178456</v>
      </c>
      <c r="BB10">
        <v>0.91570047121741305</v>
      </c>
      <c r="BC10">
        <v>0.91690940452712799</v>
      </c>
      <c r="BD10">
        <v>0.91803275905336201</v>
      </c>
      <c r="BE10" t="str">
        <v>nan</v>
      </c>
      <c r="BF10" t="str">
        <v>nan</v>
      </c>
      <c r="BG10" t="str">
        <v>nan</v>
      </c>
      <c r="BH10" t="str">
        <v>nan</v>
      </c>
      <c r="BI10" t="str">
        <v>nan</v>
      </c>
      <c r="BJ10" t="str">
        <v>nan</v>
      </c>
      <c r="BK10" t="str">
        <v>nan</v>
      </c>
      <c r="BL10" t="str">
        <v>n</v>
      </c>
    </row>
    <row r="11" spans="1:64" x14ac:dyDescent="0.25">
      <c r="A11" t="s">
        <v>96</v>
      </c>
      <c r="B11" t="s">
        <v>0</v>
      </c>
      <c r="C11" t="str">
        <f t="shared" si="0"/>
        <v>GP_BrineNCG_X</v>
      </c>
      <c r="D11" t="str">
        <f t="shared" si="1"/>
        <v>0.033292696454551365;0.0354430881830201;0.03722237851471179;0.03870353125489634;0.03994584753077186;0.040997603455762914;0.041898362944689405;0.04267919747706922;0.04337290871004457;0.04399813175384453;0.044569244882450475;0.04511189403712647;0.04564423383329265;0.046200379748521404;0.04701603042587173;0.04768057524924627;0.048448800608743486;0.049343011117238295;0.05039022492306845;0.051623408315573646;0.05308297566158904;0.054818512305933154;0.056890551625595996;0.05935924954482202;0.06232027344654929;0.06591615132211584;0.07017579085428836;0.0752214819652778;0.08112550562627742;0.08792329680755136;0.09560487537421507;0.10411707074503707;0.11337542589134379;0.11594405863107005;0.12328013599856365;0.13373012797641412;0.14463229823842033;0.15590589717665934;0.16748348117878487;0.17930997238633567;0.1913409356018814;0.20354070943037464;0.2158806927996926;0.22833789387543305;0.24089375207071428;0.2535332035956541;0.2662439490983203;0.2790158827548053;0.29184064771042745;0.3047112893531169;0.31762198397762836</v>
      </c>
      <c r="E11" cm="1">
        <f t="array" ref="E11:BC11">TRANSPOSE(_xlfn.FILTERXML("&lt;t&gt;&lt;s&gt;"&amp;SUBSTITUTE(MID(D11,1,LEN(D11)-2),";","&lt;/s&gt;&lt;s&gt;")&amp;"&lt;/s&gt;&lt;/t&gt;","//s"))</f>
        <v>3.3292696454551303E-2</v>
      </c>
      <c r="F11">
        <v>3.5443088183020097E-2</v>
      </c>
      <c r="G11">
        <v>3.7222378514711697E-2</v>
      </c>
      <c r="H11">
        <v>3.8703531254896298E-2</v>
      </c>
      <c r="I11">
        <v>3.9945847530771801E-2</v>
      </c>
      <c r="J11">
        <v>4.09976034557629E-2</v>
      </c>
      <c r="K11">
        <v>4.1898362944689398E-2</v>
      </c>
      <c r="L11">
        <v>4.2679197477069199E-2</v>
      </c>
      <c r="M11">
        <v>4.3372908710044497E-2</v>
      </c>
      <c r="N11">
        <v>4.3998131753844497E-2</v>
      </c>
      <c r="O11">
        <v>4.4569244882450398E-2</v>
      </c>
      <c r="P11">
        <v>4.5111894037126399E-2</v>
      </c>
      <c r="Q11">
        <v>4.5644233833292601E-2</v>
      </c>
      <c r="R11">
        <v>4.6200379748521397E-2</v>
      </c>
      <c r="S11">
        <v>4.7016030425871699E-2</v>
      </c>
      <c r="T11">
        <v>4.7680575249246203E-2</v>
      </c>
      <c r="U11">
        <v>4.8448800608743403E-2</v>
      </c>
      <c r="V11">
        <v>4.9343011117238197E-2</v>
      </c>
      <c r="W11">
        <v>5.0390224923068397E-2</v>
      </c>
      <c r="X11">
        <v>5.1623408315573598E-2</v>
      </c>
      <c r="Y11">
        <v>5.3082975661589003E-2</v>
      </c>
      <c r="Z11">
        <v>5.4818512305933098E-2</v>
      </c>
      <c r="AA11">
        <v>5.6890551625595899E-2</v>
      </c>
      <c r="AB11">
        <v>5.9359249544822003E-2</v>
      </c>
      <c r="AC11">
        <v>6.2320273446549203E-2</v>
      </c>
      <c r="AD11">
        <v>6.5916151322115799E-2</v>
      </c>
      <c r="AE11">
        <v>7.0175790854288295E-2</v>
      </c>
      <c r="AF11">
        <v>7.5221481965277795E-2</v>
      </c>
      <c r="AG11">
        <v>8.1125505626277405E-2</v>
      </c>
      <c r="AH11">
        <v>8.7923296807551302E-2</v>
      </c>
      <c r="AI11">
        <v>9.5604875374214998E-2</v>
      </c>
      <c r="AJ11">
        <v>0.104117070745037</v>
      </c>
      <c r="AK11">
        <v>0.113375425891343</v>
      </c>
      <c r="AL11">
        <v>0.11594405863107</v>
      </c>
      <c r="AM11">
        <v>0.123280135998563</v>
      </c>
      <c r="AN11">
        <v>0.13373012797641401</v>
      </c>
      <c r="AO11">
        <v>0.14463229823842</v>
      </c>
      <c r="AP11">
        <v>0.15590589717665901</v>
      </c>
      <c r="AQ11">
        <v>0.167483481178784</v>
      </c>
      <c r="AR11">
        <v>0.179309972386335</v>
      </c>
      <c r="AS11">
        <v>0.19134093560188101</v>
      </c>
      <c r="AT11">
        <v>0.203540709430374</v>
      </c>
      <c r="AU11">
        <v>0.21588069279969199</v>
      </c>
      <c r="AV11">
        <v>0.22833789387543299</v>
      </c>
      <c r="AW11">
        <v>0.24089375207071401</v>
      </c>
      <c r="AX11">
        <v>0.25353320359565401</v>
      </c>
      <c r="AY11">
        <v>0.26624394909832</v>
      </c>
      <c r="AZ11">
        <v>0.27901588275480499</v>
      </c>
      <c r="BA11">
        <v>0.291840647710427</v>
      </c>
      <c r="BB11">
        <v>0.30471128935311598</v>
      </c>
      <c r="BC11">
        <v>0.31762198397762798</v>
      </c>
    </row>
    <row r="12" spans="1:64" x14ac:dyDescent="0.25">
      <c r="A12" t="s">
        <v>97</v>
      </c>
      <c r="B12" t="s">
        <v>0</v>
      </c>
      <c r="C12" t="str">
        <f t="shared" si="0"/>
        <v>CP_Psat</v>
      </c>
      <c r="D12" t="str">
        <f t="shared" si="1"/>
        <v>1554927.900467311;</v>
      </c>
      <c r="E12" cm="1">
        <f t="array" ref="E12">TRANSPOSE(_xlfn.FILTERXML("&lt;t&gt;&lt;s&gt;"&amp;SUBSTITUTE(MID(D12,1,LEN(D12)-2),";","&lt;/s&gt;&lt;s&gt;")&amp;"&lt;/s&gt;&lt;/t&gt;","//s"))</f>
        <v>1554927.9004673101</v>
      </c>
    </row>
    <row r="13" spans="1:64" x14ac:dyDescent="0.25">
      <c r="A13" t="s">
        <v>98</v>
      </c>
      <c r="B13" t="s">
        <v>0</v>
      </c>
      <c r="C13" t="str">
        <f t="shared" si="0"/>
        <v>GP_WatNCG_Psat</v>
      </c>
      <c r="D13" t="str">
        <f t="shared" si="1"/>
        <v>1653044.2842329657;</v>
      </c>
      <c r="E13" cm="1">
        <f t="array" ref="E13">TRANSPOSE(_xlfn.FILTERXML("&lt;t&gt;&lt;s&gt;"&amp;SUBSTITUTE(MID(D13,1,LEN(D13)-2),";","&lt;/s&gt;&lt;s&gt;")&amp;"&lt;/s&gt;&lt;/t&gt;","//s"))</f>
        <v>1653044.2842329601</v>
      </c>
    </row>
    <row r="14" spans="1:64" x14ac:dyDescent="0.25">
      <c r="A14" t="s">
        <v>99</v>
      </c>
      <c r="B14" t="s">
        <v>0</v>
      </c>
      <c r="C14" t="str">
        <f t="shared" si="0"/>
        <v>GP_Brine_Psat</v>
      </c>
      <c r="D14" t="str">
        <f t="shared" si="1"/>
        <v>1439904.3555311929;</v>
      </c>
      <c r="E14" cm="1">
        <f t="array" ref="E14">TRANSPOSE(_xlfn.FILTERXML("&lt;t&gt;&lt;s&gt;"&amp;SUBSTITUTE(MID(D14,1,LEN(D14)-2),";","&lt;/s&gt;&lt;s&gt;")&amp;"&lt;/s&gt;&lt;/t&gt;","//s"))</f>
        <v>1439904.3555311901</v>
      </c>
    </row>
    <row r="15" spans="1:64" x14ac:dyDescent="0.25">
      <c r="A15" t="s">
        <v>100</v>
      </c>
      <c r="B15" t="s">
        <v>0</v>
      </c>
      <c r="C15" t="str">
        <f t="shared" si="0"/>
        <v>GP_BrineNCG_Psat</v>
      </c>
      <c r="D15" t="str">
        <f t="shared" si="1"/>
        <v>1626185.7044468285;</v>
      </c>
      <c r="E15" cm="1">
        <f t="array" ref="E15">TRANSPOSE(_xlfn.FILTERXML("&lt;t&gt;&lt;s&gt;"&amp;SUBSTITUTE(MID(D15,1,LEN(D15)-2),";","&lt;/s&gt;&lt;s&gt;")&amp;"&lt;/s&gt;&lt;/t&gt;","//s"))</f>
        <v>1626185.7044468201</v>
      </c>
    </row>
    <row r="19" spans="3:17" x14ac:dyDescent="0.25">
      <c r="E19" t="s">
        <v>101</v>
      </c>
      <c r="F19" t="s">
        <v>103</v>
      </c>
      <c r="G19" t="s">
        <v>104</v>
      </c>
      <c r="H19" t="s">
        <v>101</v>
      </c>
      <c r="I19" t="s">
        <v>103</v>
      </c>
      <c r="J19" t="s">
        <v>104</v>
      </c>
      <c r="P19" t="s">
        <v>102</v>
      </c>
    </row>
    <row r="20" spans="3:17" x14ac:dyDescent="0.25">
      <c r="C20" t="s">
        <v>53</v>
      </c>
      <c r="D20" t="s">
        <v>105</v>
      </c>
      <c r="E20" t="s">
        <v>2</v>
      </c>
      <c r="H20" t="s">
        <v>106</v>
      </c>
      <c r="N20" t="s">
        <v>53</v>
      </c>
      <c r="O20" t="s">
        <v>105</v>
      </c>
      <c r="P20" t="s">
        <v>2</v>
      </c>
      <c r="Q20" t="s">
        <v>106</v>
      </c>
    </row>
    <row r="21" spans="3:17" x14ac:dyDescent="0.25">
      <c r="C21" t="s">
        <v>56</v>
      </c>
      <c r="E21" t="s">
        <v>4</v>
      </c>
      <c r="H21" t="s">
        <v>107</v>
      </c>
      <c r="N21" t="s">
        <v>56</v>
      </c>
      <c r="P21" t="s">
        <v>4</v>
      </c>
      <c r="Q21" t="s">
        <v>107</v>
      </c>
    </row>
    <row r="22" spans="3:17" x14ac:dyDescent="0.25">
      <c r="C22" cm="1">
        <f t="array" ref="C22:C72">TRANSPOSE(_xlfn.ANCHORARRAY(E2))</f>
        <v>0</v>
      </c>
      <c r="D22" cm="1">
        <f t="array" ref="D22:D72">C72-_xlfn.ANCHORARRAY(C22)</f>
        <v>1135.9255221851699</v>
      </c>
      <c r="E22" cm="1">
        <f t="array" ref="E22:E72">TRANSPOSE(_xlfn.ANCHORARRAY(E3))</f>
        <v>297.67779990376903</v>
      </c>
      <c r="F22" cm="1">
        <f t="array" ref="F22:F72">TRANSPOSE(_xlfn.ANCHORARRAY(E4))</f>
        <v>297.78631743498403</v>
      </c>
      <c r="G22" cm="1">
        <f t="array" ref="G22:G72">TRANSPOSE(_xlfn.ANCHORARRAY(E5))</f>
        <v>297.81843905913399</v>
      </c>
      <c r="H22" cm="1">
        <f t="array" ref="H22:H72">IF(TRANSPOSE(_xlfn.ANCHORARRAY(E8))&lt;0,0,TRANSPOSE(_xlfn.ANCHORARRAY(E8)))</f>
        <v>0</v>
      </c>
      <c r="I22" cm="1">
        <f t="array" ref="I22:I72">TRANSPOSE(_xlfn.ANCHORARRAY(E9))</f>
        <v>2.9095897446116299E-2</v>
      </c>
      <c r="J22" cm="1">
        <f t="array" ref="J22:J72">TRANSPOSE(_xlfn.ANCHORARRAY(E11))</f>
        <v>3.3292696454551303E-2</v>
      </c>
      <c r="N22" cm="1">
        <f t="array" ref="N22:N81">TRANSPOSE(_xlfn.ANCHORARRAY(E7))</f>
        <v>1.16825116791036</v>
      </c>
      <c r="O22" cm="1">
        <f t="array" ref="O22:O81">C72-_xlfn.ANCHORARRAY(N22)</f>
        <v>1134.7572710172597</v>
      </c>
      <c r="P22" cm="1">
        <f t="array" ref="P22:P81">TRANSPOSE(_xlfn.ANCHORARRAY(E6))</f>
        <v>298</v>
      </c>
      <c r="Q22" cm="1">
        <f t="array" ref="Q22:Q81">IF(TRANSPOSE(_xlfn.ANCHORARRAY(E10))-0.001&lt;0,0,TRANSPOSE(_xlfn.ANCHORARRAY(E10)))</f>
        <v>0</v>
      </c>
    </row>
    <row r="23" spans="3:17" x14ac:dyDescent="0.25">
      <c r="C23">
        <v>23.182153513983</v>
      </c>
      <c r="D23">
        <v>1112.743368671187</v>
      </c>
      <c r="E23">
        <v>303.22844177292001</v>
      </c>
      <c r="F23">
        <v>303.45199895227103</v>
      </c>
      <c r="G23">
        <v>303.91977657901799</v>
      </c>
      <c r="H23">
        <v>0</v>
      </c>
      <c r="I23">
        <v>3.1617916470920299E-2</v>
      </c>
      <c r="J23">
        <v>3.5443088183020097E-2</v>
      </c>
      <c r="N23">
        <v>36.607572379904497</v>
      </c>
      <c r="O23">
        <v>1099.3179498052655</v>
      </c>
      <c r="P23">
        <v>307.052631578947</v>
      </c>
      <c r="Q23">
        <v>0</v>
      </c>
    </row>
    <row r="24" spans="3:17" x14ac:dyDescent="0.25">
      <c r="C24">
        <v>46.364307027966099</v>
      </c>
      <c r="D24">
        <v>1089.5612151572038</v>
      </c>
      <c r="E24">
        <v>308.78021611536701</v>
      </c>
      <c r="F24">
        <v>309.14842515864399</v>
      </c>
      <c r="G24">
        <v>310.03880552519399</v>
      </c>
      <c r="H24">
        <v>0</v>
      </c>
      <c r="I24">
        <v>3.3730702505141E-2</v>
      </c>
      <c r="J24">
        <v>3.7222378514711697E-2</v>
      </c>
      <c r="N24">
        <v>72.131594957602701</v>
      </c>
      <c r="O24">
        <v>1063.7939272275673</v>
      </c>
      <c r="P24">
        <v>316.105263157894</v>
      </c>
      <c r="Q24">
        <v>0</v>
      </c>
    </row>
    <row r="25" spans="3:17" x14ac:dyDescent="0.25">
      <c r="C25">
        <v>69.546460541949202</v>
      </c>
      <c r="D25">
        <v>1066.3790616432207</v>
      </c>
      <c r="E25">
        <v>314.33187915967301</v>
      </c>
      <c r="F25">
        <v>314.86602780370498</v>
      </c>
      <c r="G25">
        <v>316.16897206150298</v>
      </c>
      <c r="H25">
        <v>0</v>
      </c>
      <c r="I25">
        <v>3.55068751067125E-2</v>
      </c>
      <c r="J25">
        <v>3.8703531254896298E-2</v>
      </c>
      <c r="N25">
        <v>107.726588519828</v>
      </c>
      <c r="O25">
        <v>1028.1989336653419</v>
      </c>
      <c r="P25">
        <v>325.15789473684202</v>
      </c>
      <c r="Q25">
        <v>0</v>
      </c>
    </row>
    <row r="26" spans="3:17" x14ac:dyDescent="0.25">
      <c r="C26">
        <v>92.728614055932198</v>
      </c>
      <c r="D26">
        <v>1043.1969081292377</v>
      </c>
      <c r="E26">
        <v>319.88248406128503</v>
      </c>
      <c r="F26">
        <v>320.59788217123503</v>
      </c>
      <c r="G26">
        <v>322.30592274847203</v>
      </c>
      <c r="H26">
        <v>0</v>
      </c>
      <c r="I26">
        <v>3.7007130355484003E-2</v>
      </c>
      <c r="J26">
        <v>3.9945847530771801E-2</v>
      </c>
      <c r="N26">
        <v>143.38451801591</v>
      </c>
      <c r="O26">
        <v>992.54100416925996</v>
      </c>
      <c r="P26">
        <v>334.21052631578902</v>
      </c>
      <c r="Q26">
        <v>0</v>
      </c>
    </row>
    <row r="27" spans="3:17" x14ac:dyDescent="0.25">
      <c r="C27">
        <v>115.910767569915</v>
      </c>
      <c r="D27">
        <v>1020.0147546152549</v>
      </c>
      <c r="E27">
        <v>325.431274147561</v>
      </c>
      <c r="F27">
        <v>326.33894656922598</v>
      </c>
      <c r="G27">
        <v>328.44677558653399</v>
      </c>
      <c r="H27">
        <v>0</v>
      </c>
      <c r="I27">
        <v>3.8281901509286197E-2</v>
      </c>
      <c r="J27">
        <v>4.09976034557629E-2</v>
      </c>
      <c r="N27">
        <v>179.10199354137399</v>
      </c>
      <c r="O27">
        <v>956.82352864379595</v>
      </c>
      <c r="P27">
        <v>343.26315789473603</v>
      </c>
      <c r="Q27">
        <v>0</v>
      </c>
    </row>
    <row r="28" spans="3:17" x14ac:dyDescent="0.25">
      <c r="C28">
        <v>139.09292108389801</v>
      </c>
      <c r="D28">
        <v>996.83260110127196</v>
      </c>
      <c r="E28">
        <v>330.977605000675</v>
      </c>
      <c r="F28">
        <v>332.085513989753</v>
      </c>
      <c r="G28">
        <v>334.58963193627301</v>
      </c>
      <c r="H28">
        <v>0</v>
      </c>
      <c r="I28">
        <v>3.9373076113817303E-2</v>
      </c>
      <c r="J28">
        <v>4.1898362944689398E-2</v>
      </c>
      <c r="N28">
        <v>214.87967424370601</v>
      </c>
      <c r="O28">
        <v>921.04584794146399</v>
      </c>
      <c r="P28">
        <v>352.31578947368399</v>
      </c>
      <c r="Q28">
        <v>0</v>
      </c>
    </row>
    <row r="29" spans="3:17" x14ac:dyDescent="0.25">
      <c r="C29">
        <v>162.275074597881</v>
      </c>
      <c r="D29">
        <v>973.65044758728891</v>
      </c>
      <c r="E29">
        <v>336.520888322264</v>
      </c>
      <c r="F29">
        <v>337.83482140656997</v>
      </c>
      <c r="G29">
        <v>340.718812666742</v>
      </c>
      <c r="H29">
        <v>0</v>
      </c>
      <c r="I29">
        <v>4.0315583662994203E-2</v>
      </c>
      <c r="J29">
        <v>4.2679197477069199E-2</v>
      </c>
      <c r="N29">
        <v>250.72182720230799</v>
      </c>
      <c r="O29">
        <v>885.20369498286198</v>
      </c>
      <c r="P29">
        <v>361.36842105263099</v>
      </c>
      <c r="Q29">
        <v>0</v>
      </c>
    </row>
    <row r="30" spans="3:17" x14ac:dyDescent="0.25">
      <c r="C30">
        <v>185.457228111864</v>
      </c>
      <c r="D30">
        <v>950.46829407330597</v>
      </c>
      <c r="E30">
        <v>342.06055232365202</v>
      </c>
      <c r="F30">
        <v>343.58477438193597</v>
      </c>
      <c r="G30">
        <v>346.876848408765</v>
      </c>
      <c r="H30">
        <v>0</v>
      </c>
      <c r="I30">
        <v>4.1138788680645501E-2</v>
      </c>
      <c r="J30">
        <v>4.3372908710044497E-2</v>
      </c>
      <c r="N30">
        <v>286.63596884098502</v>
      </c>
      <c r="O30">
        <v>849.28955334418492</v>
      </c>
      <c r="P30">
        <v>370.42105263157799</v>
      </c>
      <c r="Q30">
        <v>0</v>
      </c>
    </row>
    <row r="31" spans="3:17" x14ac:dyDescent="0.25">
      <c r="C31">
        <v>208.63938162584699</v>
      </c>
      <c r="D31">
        <v>927.28614055932292</v>
      </c>
      <c r="E31">
        <v>347.59601457876602</v>
      </c>
      <c r="F31">
        <v>349.33375577113202</v>
      </c>
      <c r="G31">
        <v>353.01994551867602</v>
      </c>
      <c r="H31">
        <v>0</v>
      </c>
      <c r="I31">
        <v>4.1867685645892203E-2</v>
      </c>
      <c r="J31">
        <v>4.3998131753844497E-2</v>
      </c>
      <c r="N31">
        <v>322.632590965833</v>
      </c>
      <c r="O31">
        <v>813.29293121933688</v>
      </c>
      <c r="P31">
        <v>379.47368421052602</v>
      </c>
      <c r="Q31">
        <v>0</v>
      </c>
    </row>
    <row r="32" spans="3:17" x14ac:dyDescent="0.25">
      <c r="C32">
        <v>231.82153513982999</v>
      </c>
      <c r="D32">
        <v>904.10398704533998</v>
      </c>
      <c r="E32">
        <v>353.126664158111</v>
      </c>
      <c r="F32">
        <v>355.08049613884202</v>
      </c>
      <c r="G32">
        <v>359.070119816697</v>
      </c>
      <c r="H32">
        <v>0</v>
      </c>
      <c r="I32">
        <v>4.2523921573082699E-2</v>
      </c>
      <c r="J32">
        <v>4.4569244882450398E-2</v>
      </c>
      <c r="N32">
        <v>358.72498903635199</v>
      </c>
      <c r="O32">
        <v>777.20053314881795</v>
      </c>
      <c r="P32">
        <v>388.52631578947302</v>
      </c>
      <c r="Q32">
        <v>0</v>
      </c>
    </row>
    <row r="33" spans="3:17" x14ac:dyDescent="0.25">
      <c r="C33">
        <v>255.00368865381299</v>
      </c>
      <c r="D33">
        <v>880.92183353135692</v>
      </c>
      <c r="E33">
        <v>358.65185055418402</v>
      </c>
      <c r="F33">
        <v>360.70452682864402</v>
      </c>
      <c r="G33">
        <v>365.08859197938199</v>
      </c>
      <c r="H33">
        <v>0</v>
      </c>
      <c r="I33">
        <v>4.3114568749297998E-2</v>
      </c>
      <c r="J33">
        <v>4.5111894037126399E-2</v>
      </c>
      <c r="N33">
        <v>394.92920492983399</v>
      </c>
      <c r="O33">
        <v>740.99631725533595</v>
      </c>
      <c r="P33">
        <v>397.57894736842098</v>
      </c>
      <c r="Q33">
        <v>0</v>
      </c>
    </row>
    <row r="34" spans="3:17" x14ac:dyDescent="0.25">
      <c r="C34">
        <v>278.18584216779601</v>
      </c>
      <c r="D34">
        <v>857.73968001737398</v>
      </c>
      <c r="E34">
        <v>364.170877464201</v>
      </c>
      <c r="F34">
        <v>366.332409190357</v>
      </c>
      <c r="G34">
        <v>371.07851224428799</v>
      </c>
      <c r="H34">
        <v>0</v>
      </c>
      <c r="I34">
        <v>4.36711665237327E-2</v>
      </c>
      <c r="J34">
        <v>4.5644233833292601E-2</v>
      </c>
      <c r="N34">
        <v>431.264085820638</v>
      </c>
      <c r="O34">
        <v>704.66143636453194</v>
      </c>
      <c r="P34">
        <v>406.63157894736798</v>
      </c>
      <c r="Q34">
        <v>0</v>
      </c>
    </row>
    <row r="35" spans="3:17" x14ac:dyDescent="0.25">
      <c r="C35">
        <v>301.36799568177901</v>
      </c>
      <c r="D35">
        <v>834.55752650339093</v>
      </c>
      <c r="E35">
        <v>369.68299994312503</v>
      </c>
      <c r="F35">
        <v>371.932322241733</v>
      </c>
      <c r="G35">
        <v>377.03375436815998</v>
      </c>
      <c r="H35">
        <v>0</v>
      </c>
      <c r="I35">
        <v>4.4206340496373897E-2</v>
      </c>
      <c r="J35">
        <v>4.6200379748521397E-2</v>
      </c>
      <c r="N35">
        <v>467.75145124802702</v>
      </c>
      <c r="O35">
        <v>668.17407093714291</v>
      </c>
      <c r="P35">
        <v>415.68421052631498</v>
      </c>
      <c r="Q35">
        <v>0</v>
      </c>
    </row>
    <row r="36" spans="3:17" x14ac:dyDescent="0.25">
      <c r="C36">
        <v>324.550149195762</v>
      </c>
      <c r="D36">
        <v>811.37537298940788</v>
      </c>
      <c r="E36">
        <v>375.18742379752899</v>
      </c>
      <c r="F36">
        <v>377.49863875275997</v>
      </c>
      <c r="G36">
        <v>382.94312253850899</v>
      </c>
      <c r="H36">
        <v>0</v>
      </c>
      <c r="I36">
        <v>4.4760129261167798E-2</v>
      </c>
      <c r="J36">
        <v>4.7016030425871699E-2</v>
      </c>
      <c r="N36">
        <v>504.416354721434</v>
      </c>
      <c r="O36">
        <v>631.50916746373593</v>
      </c>
      <c r="P36">
        <v>424.73684210526301</v>
      </c>
      <c r="Q36">
        <v>0</v>
      </c>
    </row>
    <row r="37" spans="3:17" x14ac:dyDescent="0.25">
      <c r="C37">
        <v>347.73230270974602</v>
      </c>
      <c r="D37">
        <v>788.19321947542392</v>
      </c>
      <c r="E37">
        <v>380.683306374322</v>
      </c>
      <c r="F37">
        <v>383.01404612939001</v>
      </c>
      <c r="G37">
        <v>388.80889498079699</v>
      </c>
      <c r="H37">
        <v>0</v>
      </c>
      <c r="I37">
        <v>4.5383913325008997E-2</v>
      </c>
      <c r="J37">
        <v>4.7680575249246203E-2</v>
      </c>
      <c r="N37">
        <v>541.28738249657204</v>
      </c>
      <c r="O37">
        <v>594.6381396885979</v>
      </c>
      <c r="P37">
        <v>433.78947368421001</v>
      </c>
      <c r="Q37">
        <v>0</v>
      </c>
    </row>
    <row r="38" spans="3:17" x14ac:dyDescent="0.25">
      <c r="C38">
        <v>370.91445622372902</v>
      </c>
      <c r="D38">
        <v>765.01106596144086</v>
      </c>
      <c r="E38">
        <v>386.16975812017699</v>
      </c>
      <c r="F38">
        <v>388.497394588693</v>
      </c>
      <c r="G38">
        <v>394.621421446407</v>
      </c>
      <c r="H38">
        <v>0</v>
      </c>
      <c r="I38">
        <v>4.6012478979928197E-2</v>
      </c>
      <c r="J38">
        <v>4.8448800608743403E-2</v>
      </c>
      <c r="N38">
        <v>578.39567428585099</v>
      </c>
      <c r="O38">
        <v>557.52984789931895</v>
      </c>
      <c r="P38">
        <v>442.84210526315701</v>
      </c>
      <c r="Q38">
        <v>0</v>
      </c>
    </row>
    <row r="39" spans="3:17" x14ac:dyDescent="0.25">
      <c r="C39">
        <v>394.09660973771201</v>
      </c>
      <c r="D39">
        <v>741.82891244745792</v>
      </c>
      <c r="E39">
        <v>391.64584445929597</v>
      </c>
      <c r="F39">
        <v>393.93250346679099</v>
      </c>
      <c r="G39">
        <v>400.370728123079</v>
      </c>
      <c r="H39">
        <v>0</v>
      </c>
      <c r="I39">
        <v>4.67246774751848E-2</v>
      </c>
      <c r="J39">
        <v>4.9343011117238197E-2</v>
      </c>
      <c r="N39">
        <v>615.77328958211001</v>
      </c>
      <c r="O39">
        <v>520.15223260305993</v>
      </c>
      <c r="P39">
        <v>451.89473684210498</v>
      </c>
      <c r="Q39">
        <v>0</v>
      </c>
    </row>
    <row r="40" spans="3:17" x14ac:dyDescent="0.25">
      <c r="C40">
        <v>417.27876325169501</v>
      </c>
      <c r="D40">
        <v>718.64675893347498</v>
      </c>
      <c r="E40">
        <v>397.11058766851801</v>
      </c>
      <c r="F40">
        <v>399.31150940358901</v>
      </c>
      <c r="G40">
        <v>406.044682540228</v>
      </c>
      <c r="H40">
        <v>0</v>
      </c>
      <c r="I40">
        <v>4.7537460263759698E-2</v>
      </c>
      <c r="J40">
        <v>5.0390224923068397E-2</v>
      </c>
      <c r="N40">
        <v>653.454525345354</v>
      </c>
      <c r="O40">
        <v>482.47099683981594</v>
      </c>
      <c r="P40">
        <v>460.94736842105198</v>
      </c>
      <c r="Q40">
        <v>0</v>
      </c>
    </row>
    <row r="41" spans="3:17" x14ac:dyDescent="0.25">
      <c r="C41">
        <v>440.46091676567801</v>
      </c>
      <c r="D41">
        <v>695.46460541949193</v>
      </c>
      <c r="E41">
        <v>402.56296852776399</v>
      </c>
      <c r="F41">
        <v>404.62510643655298</v>
      </c>
      <c r="G41">
        <v>411.62842671387398</v>
      </c>
      <c r="H41">
        <v>0</v>
      </c>
      <c r="I41">
        <v>4.84709293872915E-2</v>
      </c>
      <c r="J41">
        <v>5.1623408315573598E-2</v>
      </c>
      <c r="N41">
        <v>691.47597906682597</v>
      </c>
      <c r="O41">
        <v>444.44954311834397</v>
      </c>
      <c r="P41">
        <v>470</v>
      </c>
      <c r="Q41">
        <v>0</v>
      </c>
    </row>
    <row r="42" spans="3:17" x14ac:dyDescent="0.25">
      <c r="C42">
        <v>463.643070279661</v>
      </c>
      <c r="D42">
        <v>672.28245190550888</v>
      </c>
      <c r="E42">
        <v>408.001927597151</v>
      </c>
      <c r="F42">
        <v>409.86218937559102</v>
      </c>
      <c r="G42">
        <v>417.10368737861802</v>
      </c>
      <c r="H42">
        <v>0</v>
      </c>
      <c r="I42">
        <v>4.9549097915517898E-2</v>
      </c>
      <c r="J42">
        <v>5.3082975661589003E-2</v>
      </c>
      <c r="N42">
        <v>691.47597906682597</v>
      </c>
      <c r="O42">
        <v>444.44954311834397</v>
      </c>
      <c r="P42">
        <v>470</v>
      </c>
      <c r="Q42">
        <v>0</v>
      </c>
    </row>
    <row r="43" spans="3:17" x14ac:dyDescent="0.25">
      <c r="C43">
        <v>486.825223793644</v>
      </c>
      <c r="D43">
        <v>649.10029839152594</v>
      </c>
      <c r="E43">
        <v>413.42636602549601</v>
      </c>
      <c r="F43">
        <v>415.00942063664502</v>
      </c>
      <c r="G43">
        <v>422.44798338446299</v>
      </c>
      <c r="H43">
        <v>0</v>
      </c>
      <c r="I43">
        <v>5.0800811767484098E-2</v>
      </c>
      <c r="J43">
        <v>5.4818512305933098E-2</v>
      </c>
      <c r="N43">
        <v>695.79987909648401</v>
      </c>
      <c r="O43">
        <v>440.12564308868593</v>
      </c>
      <c r="P43">
        <v>471.02564102564099</v>
      </c>
      <c r="Q43">
        <v>0</v>
      </c>
    </row>
    <row r="44" spans="3:17" x14ac:dyDescent="0.25">
      <c r="C44">
        <v>510.007377307627</v>
      </c>
      <c r="D44">
        <v>625.918144877543</v>
      </c>
      <c r="E44">
        <v>418.835145832379</v>
      </c>
      <c r="F44">
        <v>420.05072424760903</v>
      </c>
      <c r="G44">
        <v>427.63380834159301</v>
      </c>
      <c r="H44">
        <v>0</v>
      </c>
      <c r="I44">
        <v>5.2260825316991499E-2</v>
      </c>
      <c r="J44">
        <v>5.6890551625595899E-2</v>
      </c>
      <c r="N44">
        <v>700.12359397144598</v>
      </c>
      <c r="O44">
        <v>435.80192821372395</v>
      </c>
      <c r="P44">
        <v>472.05128205128199</v>
      </c>
      <c r="Q44">
        <v>0</v>
      </c>
    </row>
    <row r="45" spans="3:17" x14ac:dyDescent="0.25">
      <c r="C45">
        <v>533.18953082160999</v>
      </c>
      <c r="D45">
        <v>602.73599136355995</v>
      </c>
      <c r="E45">
        <v>424.22708963143202</v>
      </c>
      <c r="F45">
        <v>424.96673348856598</v>
      </c>
      <c r="G45">
        <v>432.60501029198002</v>
      </c>
      <c r="H45">
        <v>0</v>
      </c>
      <c r="I45">
        <v>5.39709750245288E-2</v>
      </c>
      <c r="J45">
        <v>5.9359249544822003E-2</v>
      </c>
      <c r="N45">
        <v>1064.3438491530201</v>
      </c>
      <c r="O45">
        <v>71.581673032149865</v>
      </c>
      <c r="P45">
        <v>473.07692307692298</v>
      </c>
      <c r="Q45">
        <v>0.18531766278218301</v>
      </c>
    </row>
    <row r="46" spans="3:17" x14ac:dyDescent="0.25">
      <c r="C46">
        <v>556.37168433559305</v>
      </c>
      <c r="D46">
        <v>579.55383784957689</v>
      </c>
      <c r="E46">
        <v>429.60097977830202</v>
      </c>
      <c r="F46">
        <v>429.73373401243498</v>
      </c>
      <c r="G46">
        <v>437.35140507737498</v>
      </c>
      <c r="H46">
        <v>0</v>
      </c>
      <c r="I46">
        <v>5.5981056630239202E-2</v>
      </c>
      <c r="J46">
        <v>6.2320273446549203E-2</v>
      </c>
      <c r="N46">
        <v>1693.5415202770901</v>
      </c>
      <c r="O46">
        <v>-557.61599809192012</v>
      </c>
      <c r="P46">
        <v>474.10256410256397</v>
      </c>
      <c r="Q46">
        <v>0.50797189128535203</v>
      </c>
    </row>
    <row r="47" spans="3:17" x14ac:dyDescent="0.25">
      <c r="C47">
        <v>579.55383784957598</v>
      </c>
      <c r="D47">
        <v>556.37168433559395</v>
      </c>
      <c r="E47">
        <v>434.95555693541098</v>
      </c>
      <c r="F47">
        <v>434.31116799118797</v>
      </c>
      <c r="G47">
        <v>441.880890862576</v>
      </c>
      <c r="H47">
        <v>0</v>
      </c>
      <c r="I47">
        <v>5.8342367368327E-2</v>
      </c>
      <c r="J47">
        <v>6.5916151322115799E-2</v>
      </c>
      <c r="N47">
        <v>1968.2397739712801</v>
      </c>
      <c r="O47">
        <v>-832.31425178611016</v>
      </c>
      <c r="P47">
        <v>475.12820512820502</v>
      </c>
      <c r="Q47">
        <v>0.64336536296143598</v>
      </c>
    </row>
    <row r="48" spans="3:17" x14ac:dyDescent="0.25">
      <c r="C48">
        <v>602.73599136355904</v>
      </c>
      <c r="D48">
        <v>533.1895308216109</v>
      </c>
      <c r="E48">
        <v>440.28951804846503</v>
      </c>
      <c r="F48">
        <v>438.69320764084199</v>
      </c>
      <c r="G48">
        <v>446.050176622756</v>
      </c>
      <c r="H48">
        <v>0</v>
      </c>
      <c r="I48">
        <v>6.11352359651764E-2</v>
      </c>
      <c r="J48">
        <v>7.0175790854288295E-2</v>
      </c>
      <c r="N48">
        <v>2115.0352192573901</v>
      </c>
      <c r="O48">
        <v>-979.10969707222011</v>
      </c>
      <c r="P48">
        <v>476.15384615384602</v>
      </c>
      <c r="Q48">
        <v>0.716805425771328</v>
      </c>
    </row>
    <row r="49" spans="3:17" x14ac:dyDescent="0.25">
      <c r="C49">
        <v>625.91814487754198</v>
      </c>
      <c r="D49">
        <v>510.00737730762796</v>
      </c>
      <c r="E49">
        <v>445.60151372793501</v>
      </c>
      <c r="F49">
        <v>442.85258548315699</v>
      </c>
      <c r="G49">
        <v>449.85667768679599</v>
      </c>
      <c r="H49">
        <v>0</v>
      </c>
      <c r="I49">
        <v>6.4445869349783996E-2</v>
      </c>
      <c r="J49">
        <v>7.5221481965277795E-2</v>
      </c>
      <c r="N49">
        <v>2207.57669033204</v>
      </c>
      <c r="O49">
        <v>-1071.6511681468701</v>
      </c>
      <c r="P49">
        <v>477.17948717948701</v>
      </c>
      <c r="Q49">
        <v>0.76254353009689801</v>
      </c>
    </row>
    <row r="50" spans="3:17" x14ac:dyDescent="0.25">
      <c r="C50">
        <v>649.10029839152503</v>
      </c>
      <c r="D50">
        <v>486.82522379364491</v>
      </c>
      <c r="E50">
        <v>450.89014502354502</v>
      </c>
      <c r="F50">
        <v>446.71686266830301</v>
      </c>
      <c r="G50">
        <v>453.26757185200199</v>
      </c>
      <c r="H50">
        <v>0</v>
      </c>
      <c r="I50">
        <v>6.8323803472386105E-2</v>
      </c>
      <c r="J50">
        <v>8.1125505626277405E-2</v>
      </c>
      <c r="N50">
        <v>2271.3697789958601</v>
      </c>
      <c r="O50">
        <v>-1135.4442568106901</v>
      </c>
      <c r="P50">
        <v>478.20512820512801</v>
      </c>
      <c r="Q50">
        <v>0.79361844583227203</v>
      </c>
    </row>
    <row r="51" spans="3:17" x14ac:dyDescent="0.25">
      <c r="C51">
        <v>672.28245190550899</v>
      </c>
      <c r="D51">
        <v>463.64307027966095</v>
      </c>
      <c r="E51">
        <v>456.15395957120597</v>
      </c>
      <c r="F51">
        <v>450.26954396388197</v>
      </c>
      <c r="G51">
        <v>456.26686875929403</v>
      </c>
      <c r="H51">
        <v>0</v>
      </c>
      <c r="I51">
        <v>7.28538271166876E-2</v>
      </c>
      <c r="J51">
        <v>8.7923296807551302E-2</v>
      </c>
      <c r="N51">
        <v>2318.1703428895098</v>
      </c>
      <c r="O51">
        <v>-1182.2448207043399</v>
      </c>
      <c r="P51">
        <v>479.230769230769</v>
      </c>
      <c r="Q51">
        <v>0.81603595791580097</v>
      </c>
    </row>
    <row r="52" spans="3:17" x14ac:dyDescent="0.25">
      <c r="C52">
        <v>695.46460541949205</v>
      </c>
      <c r="D52">
        <v>440.46091676567789</v>
      </c>
      <c r="E52">
        <v>461.39144708074099</v>
      </c>
      <c r="F52">
        <v>453.48409885058902</v>
      </c>
      <c r="G52">
        <v>458.85937219770102</v>
      </c>
      <c r="H52">
        <v>0</v>
      </c>
      <c r="I52">
        <v>7.8093686401748602E-2</v>
      </c>
      <c r="J52">
        <v>9.5604875374214998E-2</v>
      </c>
      <c r="N52">
        <v>2354.1236908093601</v>
      </c>
      <c r="O52">
        <v>-1218.1981686241902</v>
      </c>
      <c r="P52">
        <v>480.25641025640999</v>
      </c>
      <c r="Q52">
        <v>0.83293353393373404</v>
      </c>
    </row>
    <row r="53" spans="3:17" x14ac:dyDescent="0.25">
      <c r="C53">
        <v>718.64675893347498</v>
      </c>
      <c r="D53">
        <v>417.27876325169495</v>
      </c>
      <c r="E53">
        <v>466.601034118759</v>
      </c>
      <c r="F53">
        <v>456.34583712820398</v>
      </c>
      <c r="G53">
        <v>461.069686403373</v>
      </c>
      <c r="H53">
        <v>0</v>
      </c>
      <c r="I53">
        <v>8.4076050082654494E-2</v>
      </c>
      <c r="J53">
        <v>0.104117070745037</v>
      </c>
      <c r="N53">
        <v>2382.7446991635802</v>
      </c>
      <c r="O53">
        <v>-1246.8191769784103</v>
      </c>
      <c r="P53">
        <v>481.28205128205099</v>
      </c>
      <c r="Q53">
        <v>0.84610453364056704</v>
      </c>
    </row>
    <row r="54" spans="3:17" x14ac:dyDescent="0.25">
      <c r="C54">
        <v>741.82891244745804</v>
      </c>
      <c r="D54">
        <v>394.0966097377119</v>
      </c>
      <c r="E54">
        <v>471.78107812439202</v>
      </c>
      <c r="F54">
        <v>458.85505524519499</v>
      </c>
      <c r="G54">
        <v>462.93676536401</v>
      </c>
      <c r="H54">
        <v>0</v>
      </c>
      <c r="I54">
        <v>9.0801774287674594E-2</v>
      </c>
      <c r="J54">
        <v>0.113375425891343</v>
      </c>
      <c r="N54">
        <v>2406.1846696932298</v>
      </c>
      <c r="O54">
        <v>-1270.2591475080599</v>
      </c>
      <c r="P54">
        <v>482.30769230769198</v>
      </c>
      <c r="Q54">
        <v>0.85664588728185997</v>
      </c>
    </row>
    <row r="55" spans="3:17" x14ac:dyDescent="0.25">
      <c r="C55">
        <v>747.97837655186197</v>
      </c>
      <c r="D55">
        <v>387.94714563330797</v>
      </c>
      <c r="E55">
        <v>473.15000000001498</v>
      </c>
      <c r="F55">
        <v>459.46314517094498</v>
      </c>
      <c r="G55">
        <v>463.38021034229502</v>
      </c>
      <c r="H55">
        <v>0</v>
      </c>
      <c r="I55">
        <v>9.2707345353149798E-2</v>
      </c>
      <c r="J55">
        <v>0.11594405863107</v>
      </c>
      <c r="N55">
        <v>2425.8319359401999</v>
      </c>
      <c r="O55">
        <v>-1289.9064137550299</v>
      </c>
      <c r="P55">
        <v>483.33333333333297</v>
      </c>
      <c r="Q55">
        <v>0.86526503176087199</v>
      </c>
    </row>
    <row r="56" spans="3:17" x14ac:dyDescent="0.25">
      <c r="C56">
        <v>765.01106596144098</v>
      </c>
      <c r="D56">
        <v>370.91445622372896</v>
      </c>
      <c r="E56">
        <v>473.15000000001498</v>
      </c>
      <c r="F56">
        <v>461.02717007050597</v>
      </c>
      <c r="G56">
        <v>464.50659666377402</v>
      </c>
      <c r="H56">
        <v>8.7809329704996494E-3</v>
      </c>
      <c r="I56">
        <v>9.8239533238423493E-2</v>
      </c>
      <c r="J56">
        <v>0.123280135998563</v>
      </c>
      <c r="N56">
        <v>2442.6214330191801</v>
      </c>
      <c r="O56">
        <v>-1306.6959108340102</v>
      </c>
      <c r="P56">
        <v>484.35897435897402</v>
      </c>
      <c r="Q56">
        <v>0.87243805299218302</v>
      </c>
    </row>
    <row r="57" spans="3:17" x14ac:dyDescent="0.25">
      <c r="C57">
        <v>788.19321947542403</v>
      </c>
      <c r="D57">
        <v>347.73230270974591</v>
      </c>
      <c r="E57">
        <v>473.15000000001498</v>
      </c>
      <c r="F57">
        <v>462.88975628228002</v>
      </c>
      <c r="G57">
        <v>465.82573140078802</v>
      </c>
      <c r="H57">
        <v>2.0732124659841599E-2</v>
      </c>
      <c r="I57">
        <v>0.106332025868223</v>
      </c>
      <c r="J57">
        <v>0.13373012797641401</v>
      </c>
      <c r="N57">
        <v>2457.2052045390701</v>
      </c>
      <c r="O57">
        <v>-1321.2796823539002</v>
      </c>
      <c r="P57">
        <v>485.38461538461502</v>
      </c>
      <c r="Q57">
        <v>0.878496755618278</v>
      </c>
    </row>
    <row r="58" spans="3:17" x14ac:dyDescent="0.25">
      <c r="C58">
        <v>811.37537298940697</v>
      </c>
      <c r="D58">
        <v>324.55014919576297</v>
      </c>
      <c r="E58">
        <v>473.15000000001498</v>
      </c>
      <c r="F58">
        <v>464.477761296663</v>
      </c>
      <c r="G58">
        <v>466.93703731256699</v>
      </c>
      <c r="H58">
        <v>3.2683316349183499E-2</v>
      </c>
      <c r="I58">
        <v>0.11500607977340301</v>
      </c>
      <c r="J58">
        <v>0.14463229823842</v>
      </c>
      <c r="N58">
        <v>2470.05152744713</v>
      </c>
      <c r="O58">
        <v>-1334.12600526196</v>
      </c>
      <c r="P58">
        <v>486.41025641025601</v>
      </c>
      <c r="Q58">
        <v>0.88367926246503203</v>
      </c>
    </row>
    <row r="59" spans="3:17" x14ac:dyDescent="0.25">
      <c r="C59">
        <v>834.55752650339002</v>
      </c>
      <c r="D59">
        <v>301.36799568177992</v>
      </c>
      <c r="E59">
        <v>473.15000000001498</v>
      </c>
      <c r="F59">
        <v>465.82863249653798</v>
      </c>
      <c r="G59">
        <v>467.87768417107702</v>
      </c>
      <c r="H59">
        <v>4.4634508038525603E-2</v>
      </c>
      <c r="I59">
        <v>0.12418297875126599</v>
      </c>
      <c r="J59">
        <v>0.15590589717665901</v>
      </c>
      <c r="N59">
        <v>2481.5051856534001</v>
      </c>
      <c r="O59">
        <v>-1345.5796634682301</v>
      </c>
      <c r="P59">
        <v>487.435897435897</v>
      </c>
      <c r="Q59">
        <v>0.88816077060014598</v>
      </c>
    </row>
    <row r="60" spans="3:17" x14ac:dyDescent="0.25">
      <c r="C60">
        <v>857.73968001737296</v>
      </c>
      <c r="D60">
        <v>278.18584216779698</v>
      </c>
      <c r="E60">
        <v>473.15000000001498</v>
      </c>
      <c r="F60">
        <v>466.97857631211298</v>
      </c>
      <c r="G60">
        <v>468.67870873203202</v>
      </c>
      <c r="H60">
        <v>5.6585699727867603E-2</v>
      </c>
      <c r="I60">
        <v>0.13378642107882599</v>
      </c>
      <c r="J60">
        <v>0.167483481178784</v>
      </c>
      <c r="N60">
        <v>2491.8255371506998</v>
      </c>
      <c r="O60">
        <v>-1355.9000149655299</v>
      </c>
      <c r="P60">
        <v>488.461538461538</v>
      </c>
      <c r="Q60">
        <v>0.89207296888116405</v>
      </c>
    </row>
    <row r="61" spans="3:17" x14ac:dyDescent="0.25">
      <c r="C61">
        <v>880.92183353135601</v>
      </c>
      <c r="D61">
        <v>255.00368865381392</v>
      </c>
      <c r="E61">
        <v>473.15000000001498</v>
      </c>
      <c r="F61">
        <v>467.96032510132301</v>
      </c>
      <c r="G61">
        <v>469.36545034020099</v>
      </c>
      <c r="H61">
        <v>6.8536891417209603E-2</v>
      </c>
      <c r="I61">
        <v>0.14374729714620599</v>
      </c>
      <c r="J61">
        <v>0.179309972386335</v>
      </c>
      <c r="N61">
        <v>2501.2113512349802</v>
      </c>
      <c r="O61">
        <v>-1365.2858290498102</v>
      </c>
      <c r="P61">
        <v>489.48717948717899</v>
      </c>
      <c r="Q61">
        <v>0.89551670247541604</v>
      </c>
    </row>
    <row r="62" spans="3:17" x14ac:dyDescent="0.25">
      <c r="C62">
        <v>904.10398704533895</v>
      </c>
      <c r="D62">
        <v>231.82153513983098</v>
      </c>
      <c r="E62">
        <v>473.15000000001498</v>
      </c>
      <c r="F62">
        <v>468.80219232928999</v>
      </c>
      <c r="G62">
        <v>469.95834635399899</v>
      </c>
      <c r="H62">
        <v>8.0488083106551506E-2</v>
      </c>
      <c r="I62">
        <v>0.154005738154499</v>
      </c>
      <c r="J62">
        <v>0.19134093560188101</v>
      </c>
      <c r="N62">
        <v>2509.81747613372</v>
      </c>
      <c r="O62">
        <v>-1373.8919539485501</v>
      </c>
      <c r="P62">
        <v>490.51282051281999</v>
      </c>
      <c r="Q62">
        <v>0.89857046858390199</v>
      </c>
    </row>
    <row r="63" spans="3:17" x14ac:dyDescent="0.25">
      <c r="C63">
        <v>927.28614055932201</v>
      </c>
      <c r="D63">
        <v>208.63938162584793</v>
      </c>
      <c r="E63">
        <v>473.15000000001498</v>
      </c>
      <c r="F63">
        <v>469.52798486470698</v>
      </c>
      <c r="G63">
        <v>470.47379407417401</v>
      </c>
      <c r="H63">
        <v>9.2439274795893506E-2</v>
      </c>
      <c r="I63">
        <v>0.164511341723969</v>
      </c>
      <c r="J63">
        <v>0.203540709430374</v>
      </c>
      <c r="N63">
        <v>2517.7663042404802</v>
      </c>
      <c r="O63">
        <v>-1381.8407820553102</v>
      </c>
      <c r="P63">
        <v>491.53846153846098</v>
      </c>
      <c r="Q63">
        <v>0.90129625828337501</v>
      </c>
    </row>
    <row r="64" spans="3:17" x14ac:dyDescent="0.25">
      <c r="C64">
        <v>950.46829407330495</v>
      </c>
      <c r="D64">
        <v>185.45722811186499</v>
      </c>
      <c r="E64">
        <v>473.15000000001498</v>
      </c>
      <c r="F64">
        <v>470.15737714130802</v>
      </c>
      <c r="G64">
        <v>470.92494061614298</v>
      </c>
      <c r="H64">
        <v>0.10439046648523501</v>
      </c>
      <c r="I64">
        <v>0.175222409366485</v>
      </c>
      <c r="J64">
        <v>0.21588069279969199</v>
      </c>
      <c r="N64">
        <v>2525.1558320989102</v>
      </c>
      <c r="O64">
        <v>-1389.2303099137403</v>
      </c>
      <c r="P64">
        <v>492.56410256410197</v>
      </c>
      <c r="Q64">
        <v>0.90374366177975296</v>
      </c>
    </row>
    <row r="65" spans="3:17" x14ac:dyDescent="0.25">
      <c r="C65">
        <v>973.65044758728902</v>
      </c>
      <c r="D65">
        <v>162.27507459788092</v>
      </c>
      <c r="E65">
        <v>473.15000000001498</v>
      </c>
      <c r="F65">
        <v>470.70647327161799</v>
      </c>
      <c r="G65">
        <v>471.322351580119</v>
      </c>
      <c r="H65">
        <v>0.11634165817457701</v>
      </c>
      <c r="I65">
        <v>0.18610477678981999</v>
      </c>
      <c r="J65">
        <v>0.22833789387543299</v>
      </c>
      <c r="N65">
        <v>2532.0654374331998</v>
      </c>
      <c r="O65">
        <v>-1396.1399152480299</v>
      </c>
      <c r="P65">
        <v>493.58974358974302</v>
      </c>
      <c r="Q65">
        <v>0.905952809766564</v>
      </c>
    </row>
    <row r="66" spans="3:17" x14ac:dyDescent="0.25">
      <c r="C66">
        <v>996.83260110127196</v>
      </c>
      <c r="D66">
        <v>139.09292108389798</v>
      </c>
      <c r="E66">
        <v>473.15000000001498</v>
      </c>
      <c r="F66">
        <v>471.18839876572702</v>
      </c>
      <c r="G66">
        <v>471.67455371099902</v>
      </c>
      <c r="H66">
        <v>0.12829284986391901</v>
      </c>
      <c r="I66">
        <v>0.197130574363411</v>
      </c>
      <c r="J66">
        <v>0.24089375207071401</v>
      </c>
      <c r="N66">
        <v>2538.5600923226102</v>
      </c>
      <c r="O66">
        <v>-1402.6345701374403</v>
      </c>
      <c r="P66">
        <v>494.61538461538402</v>
      </c>
      <c r="Q66">
        <v>0.90795651773977903</v>
      </c>
    </row>
    <row r="67" spans="3:17" x14ac:dyDescent="0.25">
      <c r="C67">
        <v>1020.01475461525</v>
      </c>
      <c r="D67">
        <v>115.91076756991993</v>
      </c>
      <c r="E67">
        <v>473.15000000001498</v>
      </c>
      <c r="F67">
        <v>471.61384458580699</v>
      </c>
      <c r="G67">
        <v>471.98846524921203</v>
      </c>
      <c r="H67">
        <v>0.14024404155326101</v>
      </c>
      <c r="I67">
        <v>0.20827708342012</v>
      </c>
      <c r="J67">
        <v>0.25353320359565401</v>
      </c>
      <c r="N67">
        <v>2544.6934842526998</v>
      </c>
      <c r="O67">
        <v>-1408.7679620675299</v>
      </c>
      <c r="P67">
        <v>495.64102564102501</v>
      </c>
      <c r="Q67">
        <v>0.909781873864415</v>
      </c>
    </row>
    <row r="68" spans="3:17" x14ac:dyDescent="0.25">
      <c r="C68">
        <v>1043.19690812923</v>
      </c>
      <c r="D68">
        <v>92.728614055939943</v>
      </c>
      <c r="E68">
        <v>473.15000000001498</v>
      </c>
      <c r="F68">
        <v>471.99153435704397</v>
      </c>
      <c r="G68">
        <v>472.26973312544902</v>
      </c>
      <c r="H68">
        <v>0.15219523324260301</v>
      </c>
      <c r="I68">
        <v>0.21952575185739401</v>
      </c>
      <c r="J68">
        <v>0.26624394909832</v>
      </c>
      <c r="N68">
        <v>2550.5103610893598</v>
      </c>
      <c r="O68">
        <v>-1414.5848389041898</v>
      </c>
      <c r="P68">
        <v>496.666666666666</v>
      </c>
      <c r="Q68">
        <v>0.91145143154292596</v>
      </c>
    </row>
    <row r="69" spans="3:17" x14ac:dyDescent="0.25">
      <c r="C69">
        <v>1066.37906164322</v>
      </c>
      <c r="D69">
        <v>69.546460541949955</v>
      </c>
      <c r="E69">
        <v>473.15000000001498</v>
      </c>
      <c r="F69">
        <v>472.32861060531297</v>
      </c>
      <c r="G69">
        <v>472.522995757822</v>
      </c>
      <c r="H69">
        <v>0.16414642493194501</v>
      </c>
      <c r="I69">
        <v>0.230861378998549</v>
      </c>
      <c r="J69">
        <v>0.27901588275480499</v>
      </c>
      <c r="N69">
        <v>2556.0483157859499</v>
      </c>
      <c r="O69">
        <v>-1420.1227936007799</v>
      </c>
      <c r="P69">
        <v>497.692307692307</v>
      </c>
      <c r="Q69">
        <v>0.91298411669750801</v>
      </c>
    </row>
    <row r="70" spans="3:17" x14ac:dyDescent="0.25">
      <c r="C70">
        <v>1089.5612151572</v>
      </c>
      <c r="D70">
        <v>46.364307027969971</v>
      </c>
      <c r="E70">
        <v>473.15000000001498</v>
      </c>
      <c r="F70">
        <v>472.63094717931801</v>
      </c>
      <c r="G70">
        <v>472.75208764124397</v>
      </c>
      <c r="H70">
        <v>0.17609761662128701</v>
      </c>
      <c r="I70">
        <v>0.24227145539492601</v>
      </c>
      <c r="J70">
        <v>0.291840647710427</v>
      </c>
      <c r="N70">
        <v>2561.3391607594599</v>
      </c>
      <c r="O70">
        <v>-1425.41363857429</v>
      </c>
      <c r="P70">
        <v>498.71794871794799</v>
      </c>
      <c r="Q70">
        <v>0.914395926178456</v>
      </c>
    </row>
    <row r="71" spans="3:17" x14ac:dyDescent="0.25">
      <c r="C71">
        <v>1112.74336867118</v>
      </c>
      <c r="D71">
        <v>23.182153513989988</v>
      </c>
      <c r="E71">
        <v>473.15000000001498</v>
      </c>
      <c r="F71">
        <v>472.90339892320998</v>
      </c>
      <c r="G71">
        <v>472.96019887923302</v>
      </c>
      <c r="H71">
        <v>0.18804880831062901</v>
      </c>
      <c r="I71">
        <v>0.25374563467790601</v>
      </c>
      <c r="J71">
        <v>0.30471128935311598</v>
      </c>
      <c r="N71">
        <v>2566.4099977624501</v>
      </c>
      <c r="O71">
        <v>-1430.4844755772801</v>
      </c>
      <c r="P71">
        <v>499.74358974358898</v>
      </c>
      <c r="Q71">
        <v>0.91570047121741305</v>
      </c>
    </row>
    <row r="72" spans="3:17" x14ac:dyDescent="0.25">
      <c r="C72">
        <v>1135.9255221851699</v>
      </c>
      <c r="D72">
        <v>0</v>
      </c>
      <c r="E72">
        <v>473.15000000000998</v>
      </c>
      <c r="F72">
        <v>473.14999999998997</v>
      </c>
      <c r="G72">
        <v>473.15</v>
      </c>
      <c r="H72">
        <v>0.19999999999997101</v>
      </c>
      <c r="I72">
        <v>0.26527531366970297</v>
      </c>
      <c r="J72">
        <v>0.31762198397762798</v>
      </c>
      <c r="N72">
        <v>2571.28405903469</v>
      </c>
      <c r="O72">
        <v>-1435.3585368495201</v>
      </c>
      <c r="P72">
        <v>500.76923076922998</v>
      </c>
      <c r="Q72">
        <v>0.91690940452712799</v>
      </c>
    </row>
    <row r="73" spans="3:17" x14ac:dyDescent="0.25">
      <c r="N73">
        <v>2575.98137473011</v>
      </c>
      <c r="O73">
        <v>-1440.0558525449401</v>
      </c>
      <c r="P73">
        <v>501.79487179487103</v>
      </c>
      <c r="Q73">
        <v>0.91803275905336201</v>
      </c>
    </row>
    <row r="74" spans="3:17" x14ac:dyDescent="0.25">
      <c r="N74" t="str">
        <v>nan</v>
      </c>
      <c r="O74" t="e">
        <v>#VALUE!</v>
      </c>
      <c r="P74">
        <v>502.82051282051202</v>
      </c>
      <c r="Q74" t="e">
        <v>#VALUE!</v>
      </c>
    </row>
    <row r="75" spans="3:17" x14ac:dyDescent="0.25">
      <c r="N75" t="str">
        <v>nan</v>
      </c>
      <c r="O75" t="e">
        <v>#VALUE!</v>
      </c>
      <c r="P75">
        <v>503.84615384615302</v>
      </c>
      <c r="Q75" t="e">
        <v>#VALUE!</v>
      </c>
    </row>
    <row r="76" spans="3:17" x14ac:dyDescent="0.25">
      <c r="N76" t="str">
        <v>nan</v>
      </c>
      <c r="O76" t="e">
        <v>#VALUE!</v>
      </c>
      <c r="P76">
        <v>504.87179487179401</v>
      </c>
      <c r="Q76" t="e">
        <v>#VALUE!</v>
      </c>
    </row>
    <row r="77" spans="3:17" x14ac:dyDescent="0.25">
      <c r="N77" t="str">
        <v>nan</v>
      </c>
      <c r="O77" t="e">
        <v>#VALUE!</v>
      </c>
      <c r="P77">
        <v>505.897435897435</v>
      </c>
      <c r="Q77" t="e">
        <v>#VALUE!</v>
      </c>
    </row>
    <row r="78" spans="3:17" x14ac:dyDescent="0.25">
      <c r="N78" t="str">
        <v>nan</v>
      </c>
      <c r="O78" t="e">
        <v>#VALUE!</v>
      </c>
      <c r="P78">
        <v>506.923076923076</v>
      </c>
      <c r="Q78" t="e">
        <v>#VALUE!</v>
      </c>
    </row>
    <row r="79" spans="3:17" x14ac:dyDescent="0.25">
      <c r="N79" t="str">
        <v>nan</v>
      </c>
      <c r="O79" t="e">
        <v>#VALUE!</v>
      </c>
      <c r="P79">
        <v>507.94871794871699</v>
      </c>
      <c r="Q79" t="e">
        <v>#VALUE!</v>
      </c>
    </row>
    <row r="80" spans="3:17" x14ac:dyDescent="0.25">
      <c r="N80" t="str">
        <v>nan</v>
      </c>
      <c r="O80" t="e">
        <v>#VALUE!</v>
      </c>
      <c r="P80">
        <v>508.97435897435798</v>
      </c>
      <c r="Q80" t="e">
        <v>#VALUE!</v>
      </c>
    </row>
    <row r="81" spans="14:17" x14ac:dyDescent="0.25">
      <c r="N81" t="str">
        <v>n</v>
      </c>
      <c r="O81" t="e">
        <v>#VALUE!</v>
      </c>
      <c r="P81">
        <v>510</v>
      </c>
      <c r="Q81" t="e">
        <v>#VALUE!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Summary</vt:lpstr>
      <vt:lpstr>RawDataTSat</vt:lpstr>
      <vt:lpstr>RawDataSetTSatProfile</vt:lpstr>
      <vt:lpstr>RawData_Seawater</vt:lpstr>
      <vt:lpstr>RawData_LiBr</vt:lpstr>
      <vt:lpstr>RawData_SampleNo129</vt:lpstr>
      <vt:lpstr>RawData_SampleNo68</vt:lpstr>
      <vt:lpstr>RawData_SampleNo27T</vt:lpstr>
      <vt:lpstr>RawData_CoolingCurves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Tristan Leonard Merbecks</dc:creator>
  <cp:lastModifiedBy>Tristan Leonard Merbecks</cp:lastModifiedBy>
  <dcterms:created xsi:type="dcterms:W3CDTF">2024-02-08T09:31:41Z</dcterms:created>
  <dcterms:modified xsi:type="dcterms:W3CDTF">2024-02-09T14:18:03Z</dcterms:modified>
</cp:coreProperties>
</file>