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358" documentId="13_ncr:1_{F4B7A9DE-D724-4D76-9215-FF6B037D20B3}" xr6:coauthVersionLast="47" xr6:coauthVersionMax="47" xr10:uidLastSave="{18A658CA-EBFC-4260-A0D2-02BE4B95C09B}"/>
  <bookViews>
    <workbookView xWindow="-120" yWindow="-120" windowWidth="38640" windowHeight="158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11" l="1"/>
  <c r="H31" i="11"/>
  <c r="H30" i="11"/>
  <c r="H29" i="11"/>
  <c r="H28" i="11"/>
  <c r="H27" i="11"/>
  <c r="H26" i="11"/>
  <c r="H25" i="11"/>
  <c r="H24" i="11"/>
  <c r="H23" i="11"/>
  <c r="H11" i="11"/>
  <c r="I5" i="11"/>
  <c r="J5" i="11" s="1"/>
  <c r="H7" i="11"/>
  <c r="H8" i="11"/>
  <c r="E9" i="11"/>
  <c r="H9" i="11" s="1"/>
  <c r="E10" i="11"/>
  <c r="H10" i="11" s="1"/>
  <c r="H12" i="11"/>
  <c r="H13" i="11"/>
  <c r="E14" i="11"/>
  <c r="H14" i="11" s="1"/>
  <c r="I6" i="11" l="1"/>
  <c r="K5" i="11"/>
  <c r="J6" i="11"/>
  <c r="L5" i="11" l="1"/>
  <c r="K6" i="11"/>
  <c r="H17" i="11"/>
  <c r="H22" i="11"/>
  <c r="H21" i="11"/>
  <c r="H19" i="11"/>
  <c r="H16" i="11"/>
  <c r="H15" i="11"/>
  <c r="L6" i="11" l="1"/>
  <c r="M5" i="11"/>
  <c r="M6" i="11" l="1"/>
  <c r="N5" i="11"/>
  <c r="H20" i="11"/>
  <c r="H18" i="11"/>
  <c r="N6" i="11" l="1"/>
  <c r="O5" i="11"/>
  <c r="O6" i="11" l="1"/>
  <c r="P5" i="11"/>
  <c r="P6" i="11" l="1"/>
  <c r="Q5" i="11"/>
  <c r="Q6" i="11" l="1"/>
  <c r="R5" i="11"/>
  <c r="R6" i="11" l="1"/>
  <c r="S5" i="11"/>
  <c r="T5" i="11" l="1"/>
  <c r="S6" i="11"/>
  <c r="T6" i="11" l="1"/>
  <c r="U5" i="11"/>
  <c r="U6" i="11" l="1"/>
  <c r="V5" i="11"/>
  <c r="V6" i="11" l="1"/>
  <c r="W5" i="11"/>
  <c r="X5" i="11" l="1"/>
  <c r="W6" i="11"/>
  <c r="X6" i="11" l="1"/>
  <c r="Y5" i="11"/>
  <c r="Y6" i="11" l="1"/>
  <c r="Z5" i="11"/>
  <c r="AA5" i="11" l="1"/>
  <c r="Z6" i="11"/>
  <c r="AB5" i="11" l="1"/>
  <c r="AA6" i="11"/>
  <c r="AB6" i="11" l="1"/>
  <c r="AC5" i="11"/>
  <c r="AC6" i="11" l="1"/>
  <c r="AD5" i="11"/>
  <c r="AD6" i="11" l="1"/>
  <c r="AE5" i="11"/>
  <c r="AF5" i="11" l="1"/>
  <c r="AE6" i="11"/>
  <c r="AG5" i="11" l="1"/>
  <c r="AF6" i="11"/>
  <c r="AG6" i="11" l="1"/>
  <c r="AH5" i="11"/>
  <c r="AI5" i="11" l="1"/>
  <c r="AH6" i="11"/>
  <c r="AJ5" i="11" l="1"/>
  <c r="AI6" i="11"/>
  <c r="AK5" i="11" l="1"/>
  <c r="AJ6" i="11"/>
  <c r="AL5" i="11" l="1"/>
  <c r="AK6" i="11"/>
  <c r="AM5" i="11" l="1"/>
  <c r="AL6" i="11"/>
  <c r="AN5" i="11" l="1"/>
  <c r="AM6" i="11"/>
  <c r="AO5" i="11" l="1"/>
  <c r="AN6" i="11"/>
  <c r="AP5" i="11" l="1"/>
  <c r="AO6" i="11"/>
  <c r="AQ5" i="11" l="1"/>
  <c r="AP6" i="11"/>
  <c r="AQ6" i="11" l="1"/>
  <c r="AR5" i="11"/>
  <c r="AS5" i="11" l="1"/>
  <c r="AR6" i="11"/>
  <c r="AS6" i="11" l="1"/>
  <c r="AT5" i="11"/>
  <c r="AT6" i="11" l="1"/>
  <c r="AU5" i="11"/>
  <c r="AU6" i="11" l="1"/>
  <c r="AV5" i="11"/>
  <c r="AV6" i="11" l="1"/>
  <c r="AW5" i="11"/>
  <c r="AW6" i="11" l="1"/>
  <c r="AX5" i="11"/>
  <c r="AY5" i="11" l="1"/>
  <c r="AX6" i="11"/>
  <c r="AY6" i="11" l="1"/>
  <c r="AZ5" i="11"/>
  <c r="AZ6" i="11" l="1"/>
  <c r="BA5" i="11"/>
  <c r="BA6" i="11" l="1"/>
  <c r="BB5" i="11"/>
  <c r="BB6" i="11" l="1"/>
  <c r="BC5" i="11"/>
  <c r="BC6" i="11" l="1"/>
  <c r="BD5" i="11"/>
  <c r="BD6" i="11" l="1"/>
  <c r="BE5" i="11"/>
  <c r="BF5" i="11" l="1"/>
  <c r="BE6" i="11"/>
  <c r="BF6" i="11" l="1"/>
  <c r="BG5" i="11"/>
  <c r="BG6" i="11" l="1"/>
  <c r="BH5" i="11"/>
  <c r="BH6" i="11" l="1"/>
  <c r="BI5" i="11"/>
  <c r="BI6" i="11" l="1"/>
  <c r="BJ5" i="11"/>
  <c r="BJ6" i="11" l="1"/>
  <c r="BK5" i="11"/>
  <c r="BK6" i="11" l="1"/>
  <c r="BL5" i="11"/>
  <c r="BL6" i="11" l="1"/>
  <c r="BM5" i="11"/>
  <c r="BN5" i="11" l="1"/>
  <c r="BM6" i="11"/>
  <c r="BO5" i="11" l="1"/>
  <c r="BN6" i="11"/>
  <c r="BP5" i="11" l="1"/>
  <c r="BO6" i="11"/>
  <c r="BP6" i="11" l="1"/>
  <c r="BQ5" i="11"/>
  <c r="BQ6" i="11" l="1"/>
  <c r="BR5" i="11"/>
  <c r="BS5" i="11" l="1"/>
  <c r="BR6" i="11"/>
  <c r="BS6" i="11" l="1"/>
  <c r="BT5" i="11"/>
  <c r="BU5" i="11" l="1"/>
  <c r="BT6" i="11"/>
  <c r="BV5" i="11" l="1"/>
  <c r="BU6" i="11"/>
  <c r="BW5" i="11" l="1"/>
  <c r="BV6" i="11"/>
  <c r="BW6" i="11" l="1"/>
  <c r="BX5" i="11"/>
  <c r="BY5" i="11" l="1"/>
  <c r="BX6" i="11"/>
  <c r="BY6" i="11" l="1"/>
  <c r="BZ5" i="11"/>
  <c r="BZ6" i="11" s="1"/>
</calcChain>
</file>

<file path=xl/sharedStrings.xml><?xml version="1.0" encoding="utf-8"?>
<sst xmlns="http://schemas.openxmlformats.org/spreadsheetml/2006/main" count="68" uniqueCount="64">
  <si>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</si>
  <si>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</si>
  <si>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Elia Albanese</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</si>
  <si>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</si>
  <si>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</si>
  <si>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</si>
  <si>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</si>
  <si>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</si>
  <si>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</si>
  <si>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</si>
  <si>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</si>
  <si>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</si>
  <si>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</si>
  <si>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</si>
  <si>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</si>
  <si>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</si>
  <si>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</si>
  <si>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</si>
  <si>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Name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</si>
  <si>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</si>
  <si>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</si>
  <si>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</si>
  <si>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</si>
  <si>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</si>
  <si>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</si>
  <si>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</si>
  <si>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</si>
  <si>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</si>
  <si>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</si>
  <si>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</si>
  <si>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</si>
  <si>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</si>
  <si>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</si>
  <si>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</si>
  <si>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</si>
  <si>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</si>
  <si>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</si>
  <si>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Webspace buchen</t>
  </si>
  <si>
    <t>Domain erstellen</t>
  </si>
  <si>
    <t>Wireframes / Mockups</t>
  </si>
  <si>
    <t>Styleguide</t>
  </si>
  <si>
    <t>Phase 1 - Webspace</t>
  </si>
  <si>
    <t>Phase 2 - Vorbereitung</t>
  </si>
  <si>
    <t>Storytelling</t>
  </si>
  <si>
    <t>Phase 3 - Urheberrecht</t>
  </si>
  <si>
    <t>Urheberrecht</t>
  </si>
  <si>
    <t>Copyright &amp; Lizenzen</t>
  </si>
  <si>
    <t>DSGVO, Cookie, Impressum</t>
  </si>
  <si>
    <t>Phase 4 - Formate</t>
  </si>
  <si>
    <t>Bildformate</t>
  </si>
  <si>
    <t>Videoformate</t>
  </si>
  <si>
    <t>Soundformate</t>
  </si>
  <si>
    <t>Phase 4 - Animationen</t>
  </si>
  <si>
    <t>Css-Animationen</t>
  </si>
  <si>
    <t>SVG</t>
  </si>
  <si>
    <t>Canvas</t>
  </si>
  <si>
    <t>Phase 4 - Tests</t>
  </si>
  <si>
    <t>Testprotokoll</t>
  </si>
  <si>
    <t>Phase 4 - Optimierung</t>
  </si>
  <si>
    <t>Optimierung</t>
  </si>
  <si>
    <t>Page speed</t>
  </si>
  <si>
    <t>Bot</t>
  </si>
  <si>
    <t xml:space="preserve">Zeitplan - Modul 152 </t>
  </si>
  <si>
    <t>Harald Müller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</si>
</sst>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8" fontId="7" fillId="45" borderId="2" xfId="10" applyNumberFormat="1" applyFill="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Font="1" applyFill="1" applyBorder="1" applyAlignment="1">
      <alignment horizontal="center" vertical="center"/>
    </xf>
    <xf numFmtId="168" fontId="0" fillId="46" borderId="2" xfId="0" applyNumberFormat="1" applyFill="1" applyBorder="1" applyAlignment="1">
      <alignment horizontal="center" vertical="center"/>
    </xf>
    <xf numFmtId="168"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Font="1" applyFill="1" applyBorder="1" applyAlignment="1">
      <alignment horizontal="center" vertical="center"/>
    </xf>
    <xf numFmtId="168" fontId="7" fillId="47" borderId="2" xfId="10" applyNumberFormat="1" applyFill="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Font="1" applyFill="1" applyBorder="1" applyAlignment="1">
      <alignment horizontal="center" vertical="center"/>
    </xf>
    <xf numFmtId="168" fontId="0" fillId="48" borderId="2" xfId="0" applyNumberFormat="1" applyFill="1" applyBorder="1" applyAlignment="1">
      <alignment horizontal="center" vertical="center"/>
    </xf>
    <xf numFmtId="168"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Font="1" applyFill="1" applyBorder="1" applyAlignment="1">
      <alignment horizontal="center" vertical="center"/>
    </xf>
    <xf numFmtId="168" fontId="7" fillId="49" borderId="2" xfId="10" applyNumberFormat="1" applyFill="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9" fontId="7" fillId="0" borderId="3" xfId="9" applyNumberFormat="1" applyAlignment="1">
      <alignment horizontal="center" vertical="center"/>
    </xf>
    <xf numFmtId="0" fontId="7" fillId="0" borderId="0" xfId="8" applyAlignment="1">
      <alignment horizontal="right" indent="1"/>
    </xf>
    <xf numFmtId="0" fontId="7" fillId="0" borderId="7" xfId="8" applyBorder="1" applyAlignment="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3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34"/>
      <tableStyleElement type="headerRow" dxfId="133"/>
      <tableStyleElement type="totalRow" dxfId="132"/>
      <tableStyleElement type="firstColumn" dxfId="131"/>
      <tableStyleElement type="lastColumn" dxfId="130"/>
      <tableStyleElement type="firstRowStripe" dxfId="129"/>
      <tableStyleElement type="secondRowStripe" dxfId="128"/>
      <tableStyleElement type="firstColumnStripe" dxfId="127"/>
      <tableStyleElement type="secondColumnStripe" dxfId="1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8DBB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2"/>
  <sheetViews>
    <sheetView showGridLines="0" tabSelected="1" showRuler="0" zoomScale="115" zoomScaleNormal="115" zoomScalePageLayoutView="70" workbookViewId="0">
      <pane ySplit="6" topLeftCell="A7" activePane="bottomLeft" state="frozen"/>
      <selection pane="bottomLeft" activeCell="F2" sqref="F2"/>
    </sheetView>
  </sheetViews>
  <sheetFormatPr baseColWidth="10" defaultColWidth="9.140625" defaultRowHeight="30" customHeight="1" x14ac:dyDescent="0.25"/>
  <cols>
    <col min="1" max="1" width="2.7109375" style="36" customWidth="1"/>
    <col min="2" max="2" width="28.42578125" customWidth="1"/>
    <col min="3" max="3" width="30.7109375" hidden="1" customWidth="1"/>
    <col min="4" max="4" width="10.7109375" hidden="1" customWidth="1"/>
    <col min="5" max="5" width="10.42578125" style="5" customWidth="1"/>
    <col min="6" max="6" width="10.42578125" customWidth="1"/>
    <col min="7" max="7" width="2.7109375" customWidth="1"/>
    <col min="8" max="8" width="6.140625" hidden="1" customWidth="1"/>
    <col min="9" max="64" width="2.5703125" customWidth="1"/>
    <col min="65" max="65" width="2.42578125" customWidth="1"/>
    <col min="66" max="66" width="2.5703125" customWidth="1"/>
    <col min="67" max="71" width="2.42578125" customWidth="1"/>
    <col min="72" max="72" width="2.85546875" customWidth="1"/>
    <col min="73" max="73" width="2.42578125" customWidth="1"/>
    <col min="74" max="74" width="2.7109375" customWidth="1"/>
    <col min="75" max="76" width="2.42578125" customWidth="1"/>
    <col min="77" max="78" width="2.5703125" customWidth="1"/>
  </cols>
  <sheetData>
    <row r="1" spans="1:78" ht="30" customHeight="1" x14ac:dyDescent="0.45">
      <c r="A1" s="37" t="s">
        <v>0</v>
      </c>
      <c r="B1" s="39" t="s">
        <v>62</v>
      </c>
      <c r="C1" s="1"/>
      <c r="D1" s="2"/>
      <c r="E1" s="4"/>
      <c r="F1" s="25"/>
      <c r="H1" s="2"/>
      <c r="I1" s="55"/>
    </row>
    <row r="2" spans="1:78" ht="30" customHeight="1" x14ac:dyDescent="0.3">
      <c r="A2" s="36" t="s">
        <v>1</v>
      </c>
      <c r="B2" s="40" t="s">
        <v>2</v>
      </c>
      <c r="I2" s="56"/>
    </row>
    <row r="3" spans="1:78" ht="30" customHeight="1" x14ac:dyDescent="0.25">
      <c r="A3" s="36" t="s">
        <v>3</v>
      </c>
      <c r="B3" s="41" t="s">
        <v>63</v>
      </c>
      <c r="C3" s="104" t="s">
        <v>4</v>
      </c>
      <c r="D3" s="105"/>
      <c r="E3" s="103">
        <v>44610</v>
      </c>
      <c r="F3" s="103"/>
    </row>
    <row r="4" spans="1:78" ht="30" customHeight="1" x14ac:dyDescent="0.25">
      <c r="A4" s="37" t="s">
        <v>5</v>
      </c>
      <c r="C4" s="104" t="s">
        <v>6</v>
      </c>
      <c r="D4" s="105"/>
      <c r="E4" s="6">
        <v>1</v>
      </c>
      <c r="I4" s="100">
        <v>44610</v>
      </c>
      <c r="J4" s="101"/>
      <c r="K4" s="101"/>
      <c r="L4" s="101"/>
      <c r="M4" s="101"/>
      <c r="N4" s="101"/>
      <c r="O4" s="102"/>
      <c r="P4" s="100">
        <v>44617</v>
      </c>
      <c r="Q4" s="101"/>
      <c r="R4" s="101"/>
      <c r="S4" s="101"/>
      <c r="T4" s="101"/>
      <c r="U4" s="101"/>
      <c r="V4" s="102"/>
      <c r="W4" s="100">
        <v>44624</v>
      </c>
      <c r="X4" s="101"/>
      <c r="Y4" s="101"/>
      <c r="Z4" s="101"/>
      <c r="AA4" s="101"/>
      <c r="AB4" s="101"/>
      <c r="AC4" s="102"/>
      <c r="AD4" s="100">
        <v>44631</v>
      </c>
      <c r="AE4" s="101"/>
      <c r="AF4" s="101"/>
      <c r="AG4" s="101"/>
      <c r="AH4" s="101"/>
      <c r="AI4" s="101"/>
      <c r="AJ4" s="102"/>
      <c r="AK4" s="100">
        <v>44638</v>
      </c>
      <c r="AL4" s="101"/>
      <c r="AM4" s="101"/>
      <c r="AN4" s="101"/>
      <c r="AO4" s="101"/>
      <c r="AP4" s="101"/>
      <c r="AQ4" s="102"/>
      <c r="AR4" s="100">
        <v>44645</v>
      </c>
      <c r="AS4" s="101"/>
      <c r="AT4" s="101"/>
      <c r="AU4" s="101"/>
      <c r="AV4" s="101"/>
      <c r="AW4" s="101"/>
      <c r="AX4" s="102"/>
      <c r="AY4" s="100">
        <v>44652</v>
      </c>
      <c r="AZ4" s="101"/>
      <c r="BA4" s="101"/>
      <c r="BB4" s="101"/>
      <c r="BC4" s="101"/>
      <c r="BD4" s="101"/>
      <c r="BE4" s="102"/>
      <c r="BF4" s="100">
        <v>44659</v>
      </c>
      <c r="BG4" s="101"/>
      <c r="BH4" s="101"/>
      <c r="BI4" s="101"/>
      <c r="BJ4" s="101"/>
      <c r="BK4" s="101"/>
      <c r="BL4" s="102"/>
      <c r="BM4" s="100">
        <v>44666</v>
      </c>
      <c r="BN4" s="101"/>
      <c r="BO4" s="101"/>
      <c r="BP4" s="101"/>
      <c r="BQ4" s="101"/>
      <c r="BR4" s="101"/>
      <c r="BS4" s="102"/>
      <c r="BT4" s="100">
        <v>44666</v>
      </c>
      <c r="BU4" s="101"/>
      <c r="BV4" s="101"/>
      <c r="BW4" s="101"/>
      <c r="BX4" s="101"/>
      <c r="BY4" s="101"/>
      <c r="BZ4" s="102"/>
    </row>
    <row r="5" spans="1:78" ht="15" customHeight="1" x14ac:dyDescent="0.25">
      <c r="A5" s="37" t="s">
        <v>7</v>
      </c>
      <c r="B5" s="54"/>
      <c r="C5" s="54"/>
      <c r="D5" s="54"/>
      <c r="E5" s="54"/>
      <c r="F5" s="54"/>
      <c r="G5" s="54"/>
      <c r="I5" s="70">
        <f>Projektanfang-WEEKDAY(Projektanfang,1)+2+7*(Anzeigewoche-1)</f>
        <v>44606</v>
      </c>
      <c r="J5" s="71">
        <f>I5+1</f>
        <v>44607</v>
      </c>
      <c r="K5" s="71">
        <f t="shared" ref="K5:AX5" si="0">J5+1</f>
        <v>44608</v>
      </c>
      <c r="L5" s="71">
        <f t="shared" si="0"/>
        <v>44609</v>
      </c>
      <c r="M5" s="71">
        <f t="shared" si="0"/>
        <v>44610</v>
      </c>
      <c r="N5" s="71">
        <f t="shared" si="0"/>
        <v>44611</v>
      </c>
      <c r="O5" s="72">
        <f t="shared" si="0"/>
        <v>44612</v>
      </c>
      <c r="P5" s="70">
        <f>O5+1</f>
        <v>44613</v>
      </c>
      <c r="Q5" s="71">
        <f>P5+1</f>
        <v>44614</v>
      </c>
      <c r="R5" s="71">
        <f t="shared" si="0"/>
        <v>44615</v>
      </c>
      <c r="S5" s="71">
        <f t="shared" si="0"/>
        <v>44616</v>
      </c>
      <c r="T5" s="71">
        <f t="shared" si="0"/>
        <v>44617</v>
      </c>
      <c r="U5" s="71">
        <f t="shared" si="0"/>
        <v>44618</v>
      </c>
      <c r="V5" s="72">
        <f t="shared" si="0"/>
        <v>44619</v>
      </c>
      <c r="W5" s="70">
        <f>V5+1</f>
        <v>44620</v>
      </c>
      <c r="X5" s="71">
        <f>W5+1</f>
        <v>44621</v>
      </c>
      <c r="Y5" s="71">
        <f t="shared" si="0"/>
        <v>44622</v>
      </c>
      <c r="Z5" s="71">
        <f t="shared" si="0"/>
        <v>44623</v>
      </c>
      <c r="AA5" s="71">
        <f t="shared" si="0"/>
        <v>44624</v>
      </c>
      <c r="AB5" s="71">
        <f t="shared" si="0"/>
        <v>44625</v>
      </c>
      <c r="AC5" s="72">
        <f t="shared" si="0"/>
        <v>44626</v>
      </c>
      <c r="AD5" s="70">
        <f>AC5+1</f>
        <v>44627</v>
      </c>
      <c r="AE5" s="71">
        <f>AD5+1</f>
        <v>44628</v>
      </c>
      <c r="AF5" s="71">
        <f t="shared" si="0"/>
        <v>44629</v>
      </c>
      <c r="AG5" s="71">
        <f t="shared" si="0"/>
        <v>44630</v>
      </c>
      <c r="AH5" s="71">
        <f t="shared" si="0"/>
        <v>44631</v>
      </c>
      <c r="AI5" s="71">
        <f t="shared" si="0"/>
        <v>44632</v>
      </c>
      <c r="AJ5" s="72">
        <f t="shared" si="0"/>
        <v>44633</v>
      </c>
      <c r="AK5" s="70">
        <f>AJ5+1</f>
        <v>44634</v>
      </c>
      <c r="AL5" s="71">
        <f>AK5+1</f>
        <v>44635</v>
      </c>
      <c r="AM5" s="71">
        <f t="shared" si="0"/>
        <v>44636</v>
      </c>
      <c r="AN5" s="71">
        <f t="shared" si="0"/>
        <v>44637</v>
      </c>
      <c r="AO5" s="71">
        <f t="shared" si="0"/>
        <v>44638</v>
      </c>
      <c r="AP5" s="71">
        <f t="shared" si="0"/>
        <v>44639</v>
      </c>
      <c r="AQ5" s="72">
        <f t="shared" si="0"/>
        <v>44640</v>
      </c>
      <c r="AR5" s="70">
        <f>AQ5+1</f>
        <v>44641</v>
      </c>
      <c r="AS5" s="71">
        <f>AR5+1</f>
        <v>44642</v>
      </c>
      <c r="AT5" s="71">
        <f t="shared" si="0"/>
        <v>44643</v>
      </c>
      <c r="AU5" s="71">
        <f t="shared" si="0"/>
        <v>44644</v>
      </c>
      <c r="AV5" s="71">
        <f t="shared" si="0"/>
        <v>44645</v>
      </c>
      <c r="AW5" s="71">
        <f t="shared" si="0"/>
        <v>44646</v>
      </c>
      <c r="AX5" s="72">
        <f t="shared" si="0"/>
        <v>44647</v>
      </c>
      <c r="AY5" s="70">
        <f>AX5+1</f>
        <v>44648</v>
      </c>
      <c r="AZ5" s="71">
        <f>AY5+1</f>
        <v>44649</v>
      </c>
      <c r="BA5" s="71">
        <f t="shared" ref="BA5:BE5" si="1">AZ5+1</f>
        <v>44650</v>
      </c>
      <c r="BB5" s="71">
        <f t="shared" si="1"/>
        <v>44651</v>
      </c>
      <c r="BC5" s="71">
        <f t="shared" si="1"/>
        <v>44652</v>
      </c>
      <c r="BD5" s="71">
        <f t="shared" si="1"/>
        <v>44653</v>
      </c>
      <c r="BE5" s="72">
        <f t="shared" si="1"/>
        <v>44654</v>
      </c>
      <c r="BF5" s="70">
        <f>BE5+1</f>
        <v>44655</v>
      </c>
      <c r="BG5" s="71">
        <f>BF5+1</f>
        <v>44656</v>
      </c>
      <c r="BH5" s="71">
        <f t="shared" ref="BH5:BL5" si="2">BG5+1</f>
        <v>44657</v>
      </c>
      <c r="BI5" s="71">
        <f t="shared" si="2"/>
        <v>44658</v>
      </c>
      <c r="BJ5" s="71">
        <f t="shared" si="2"/>
        <v>44659</v>
      </c>
      <c r="BK5" s="71">
        <f t="shared" si="2"/>
        <v>44660</v>
      </c>
      <c r="BL5" s="72">
        <f t="shared" si="2"/>
        <v>44661</v>
      </c>
      <c r="BM5" s="70">
        <f>BL5+1</f>
        <v>44662</v>
      </c>
      <c r="BN5" s="71">
        <f>BM5+1</f>
        <v>44663</v>
      </c>
      <c r="BO5" s="71">
        <f t="shared" ref="BO5" si="3">BN5+1</f>
        <v>44664</v>
      </c>
      <c r="BP5" s="71">
        <f t="shared" ref="BP5" si="4">BO5+1</f>
        <v>44665</v>
      </c>
      <c r="BQ5" s="71">
        <f t="shared" ref="BQ5" si="5">BP5+1</f>
        <v>44666</v>
      </c>
      <c r="BR5" s="71">
        <f t="shared" ref="BR5" si="6">BQ5+1</f>
        <v>44667</v>
      </c>
      <c r="BS5" s="72">
        <f t="shared" ref="BS5" si="7">BR5+1</f>
        <v>44668</v>
      </c>
      <c r="BT5" s="70">
        <f>BS5+1</f>
        <v>44669</v>
      </c>
      <c r="BU5" s="71">
        <f>BT5+1</f>
        <v>44670</v>
      </c>
      <c r="BV5" s="71">
        <f t="shared" ref="BV5" si="8">BU5+1</f>
        <v>44671</v>
      </c>
      <c r="BW5" s="71">
        <f t="shared" ref="BW5" si="9">BV5+1</f>
        <v>44672</v>
      </c>
      <c r="BX5" s="71">
        <f t="shared" ref="BX5" si="10">BW5+1</f>
        <v>44673</v>
      </c>
      <c r="BY5" s="71">
        <f t="shared" ref="BY5" si="11">BX5+1</f>
        <v>44674</v>
      </c>
      <c r="BZ5" s="72">
        <f t="shared" ref="BZ5" si="12">BY5+1</f>
        <v>44675</v>
      </c>
    </row>
    <row r="6" spans="1:78" ht="30" customHeight="1" thickBot="1" x14ac:dyDescent="0.3">
      <c r="A6" s="37" t="s">
        <v>8</v>
      </c>
      <c r="B6" s="7" t="s">
        <v>9</v>
      </c>
      <c r="C6" s="8" t="s">
        <v>10</v>
      </c>
      <c r="D6" s="8" t="s">
        <v>11</v>
      </c>
      <c r="E6" s="8" t="s">
        <v>12</v>
      </c>
      <c r="F6" s="8" t="s">
        <v>13</v>
      </c>
      <c r="G6" s="8"/>
      <c r="H6" s="8" t="s">
        <v>14</v>
      </c>
      <c r="I6" s="9" t="str">
        <f t="shared" ref="I6:AN6" si="13">LEFT(TEXT(I5,"TTTT"),1)</f>
        <v>M</v>
      </c>
      <c r="J6" s="9" t="str">
        <f t="shared" si="13"/>
        <v>D</v>
      </c>
      <c r="K6" s="9" t="str">
        <f t="shared" si="13"/>
        <v>M</v>
      </c>
      <c r="L6" s="9" t="str">
        <f t="shared" si="13"/>
        <v>D</v>
      </c>
      <c r="M6" s="9" t="str">
        <f t="shared" si="13"/>
        <v>F</v>
      </c>
      <c r="N6" s="9" t="str">
        <f t="shared" si="13"/>
        <v>S</v>
      </c>
      <c r="O6" s="9" t="str">
        <f t="shared" si="13"/>
        <v>S</v>
      </c>
      <c r="P6" s="9" t="str">
        <f t="shared" si="13"/>
        <v>M</v>
      </c>
      <c r="Q6" s="9" t="str">
        <f t="shared" si="13"/>
        <v>D</v>
      </c>
      <c r="R6" s="9" t="str">
        <f t="shared" si="13"/>
        <v>M</v>
      </c>
      <c r="S6" s="9" t="str">
        <f t="shared" si="13"/>
        <v>D</v>
      </c>
      <c r="T6" s="9" t="str">
        <f t="shared" si="13"/>
        <v>F</v>
      </c>
      <c r="U6" s="9" t="str">
        <f t="shared" si="13"/>
        <v>S</v>
      </c>
      <c r="V6" s="9" t="str">
        <f t="shared" si="13"/>
        <v>S</v>
      </c>
      <c r="W6" s="9" t="str">
        <f t="shared" si="13"/>
        <v>M</v>
      </c>
      <c r="X6" s="9" t="str">
        <f t="shared" si="13"/>
        <v>D</v>
      </c>
      <c r="Y6" s="9" t="str">
        <f t="shared" si="13"/>
        <v>M</v>
      </c>
      <c r="Z6" s="9" t="str">
        <f t="shared" si="13"/>
        <v>D</v>
      </c>
      <c r="AA6" s="9" t="str">
        <f t="shared" si="13"/>
        <v>F</v>
      </c>
      <c r="AB6" s="9" t="str">
        <f t="shared" si="13"/>
        <v>S</v>
      </c>
      <c r="AC6" s="9" t="str">
        <f t="shared" si="13"/>
        <v>S</v>
      </c>
      <c r="AD6" s="9" t="str">
        <f t="shared" si="13"/>
        <v>M</v>
      </c>
      <c r="AE6" s="9" t="str">
        <f t="shared" si="13"/>
        <v>D</v>
      </c>
      <c r="AF6" s="9" t="str">
        <f t="shared" si="13"/>
        <v>M</v>
      </c>
      <c r="AG6" s="9" t="str">
        <f t="shared" si="13"/>
        <v>D</v>
      </c>
      <c r="AH6" s="9" t="str">
        <f t="shared" si="13"/>
        <v>F</v>
      </c>
      <c r="AI6" s="9" t="str">
        <f t="shared" si="13"/>
        <v>S</v>
      </c>
      <c r="AJ6" s="9" t="str">
        <f t="shared" si="13"/>
        <v>S</v>
      </c>
      <c r="AK6" s="9" t="str">
        <f t="shared" si="13"/>
        <v>M</v>
      </c>
      <c r="AL6" s="9" t="str">
        <f t="shared" si="13"/>
        <v>D</v>
      </c>
      <c r="AM6" s="9" t="str">
        <f t="shared" si="13"/>
        <v>M</v>
      </c>
      <c r="AN6" s="9" t="str">
        <f t="shared" si="13"/>
        <v>D</v>
      </c>
      <c r="AO6" s="9" t="str">
        <f t="shared" ref="AO6:BL6" si="14">LEFT(TEXT(AO5,"TTTT"),1)</f>
        <v>F</v>
      </c>
      <c r="AP6" s="9" t="str">
        <f t="shared" si="14"/>
        <v>S</v>
      </c>
      <c r="AQ6" s="9" t="str">
        <f t="shared" si="14"/>
        <v>S</v>
      </c>
      <c r="AR6" s="9" t="str">
        <f t="shared" si="14"/>
        <v>M</v>
      </c>
      <c r="AS6" s="9" t="str">
        <f t="shared" si="14"/>
        <v>D</v>
      </c>
      <c r="AT6" s="9" t="str">
        <f t="shared" si="14"/>
        <v>M</v>
      </c>
      <c r="AU6" s="9" t="str">
        <f t="shared" si="14"/>
        <v>D</v>
      </c>
      <c r="AV6" s="9" t="str">
        <f t="shared" si="14"/>
        <v>F</v>
      </c>
      <c r="AW6" s="9" t="str">
        <f t="shared" si="14"/>
        <v>S</v>
      </c>
      <c r="AX6" s="9" t="str">
        <f t="shared" si="14"/>
        <v>S</v>
      </c>
      <c r="AY6" s="9" t="str">
        <f t="shared" si="14"/>
        <v>M</v>
      </c>
      <c r="AZ6" s="9" t="str">
        <f t="shared" si="14"/>
        <v>D</v>
      </c>
      <c r="BA6" s="9" t="str">
        <f t="shared" si="14"/>
        <v>M</v>
      </c>
      <c r="BB6" s="9" t="str">
        <f t="shared" si="14"/>
        <v>D</v>
      </c>
      <c r="BC6" s="9" t="str">
        <f t="shared" si="14"/>
        <v>F</v>
      </c>
      <c r="BD6" s="9" t="str">
        <f t="shared" si="14"/>
        <v>S</v>
      </c>
      <c r="BE6" s="9" t="str">
        <f t="shared" si="14"/>
        <v>S</v>
      </c>
      <c r="BF6" s="9" t="str">
        <f t="shared" si="14"/>
        <v>M</v>
      </c>
      <c r="BG6" s="9" t="str">
        <f t="shared" si="14"/>
        <v>D</v>
      </c>
      <c r="BH6" s="9" t="str">
        <f t="shared" si="14"/>
        <v>M</v>
      </c>
      <c r="BI6" s="9" t="str">
        <f t="shared" si="14"/>
        <v>D</v>
      </c>
      <c r="BJ6" s="9" t="str">
        <f t="shared" si="14"/>
        <v>F</v>
      </c>
      <c r="BK6" s="9" t="str">
        <f t="shared" si="14"/>
        <v>S</v>
      </c>
      <c r="BL6" s="9" t="str">
        <f t="shared" si="14"/>
        <v>S</v>
      </c>
      <c r="BM6" s="9" t="str">
        <f t="shared" ref="BM6:BS6" si="15">LEFT(TEXT(BM5,"TTTT"),1)</f>
        <v>M</v>
      </c>
      <c r="BN6" s="9" t="str">
        <f t="shared" si="15"/>
        <v>D</v>
      </c>
      <c r="BO6" s="9" t="str">
        <f t="shared" si="15"/>
        <v>M</v>
      </c>
      <c r="BP6" s="9" t="str">
        <f t="shared" si="15"/>
        <v>D</v>
      </c>
      <c r="BQ6" s="9" t="str">
        <f t="shared" si="15"/>
        <v>F</v>
      </c>
      <c r="BR6" s="9" t="str">
        <f t="shared" si="15"/>
        <v>S</v>
      </c>
      <c r="BS6" s="9" t="str">
        <f t="shared" si="15"/>
        <v>S</v>
      </c>
      <c r="BT6" s="9" t="str">
        <f t="shared" ref="BT6:BZ6" si="16">LEFT(TEXT(BT5,"TTTT"),1)</f>
        <v>M</v>
      </c>
      <c r="BU6" s="9" t="str">
        <f t="shared" si="16"/>
        <v>D</v>
      </c>
      <c r="BV6" s="9" t="str">
        <f t="shared" si="16"/>
        <v>M</v>
      </c>
      <c r="BW6" s="9" t="str">
        <f t="shared" si="16"/>
        <v>D</v>
      </c>
      <c r="BX6" s="9" t="str">
        <f t="shared" si="16"/>
        <v>F</v>
      </c>
      <c r="BY6" s="9" t="str">
        <f t="shared" si="16"/>
        <v>S</v>
      </c>
      <c r="BZ6" s="9" t="str">
        <f t="shared" si="16"/>
        <v>S</v>
      </c>
    </row>
    <row r="7" spans="1:78" ht="30" hidden="1" customHeight="1" thickBot="1" x14ac:dyDescent="0.3">
      <c r="A7" s="36" t="s">
        <v>15</v>
      </c>
      <c r="C7" s="38"/>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row>
    <row r="8" spans="1:78" s="3" customFormat="1" ht="30" customHeight="1" thickBot="1" x14ac:dyDescent="0.3">
      <c r="A8" s="37" t="s">
        <v>16</v>
      </c>
      <c r="B8" s="11" t="s">
        <v>41</v>
      </c>
      <c r="C8" s="42"/>
      <c r="D8" s="12"/>
      <c r="E8" s="58"/>
      <c r="F8" s="59"/>
      <c r="G8" s="10"/>
      <c r="H8" s="10" t="str">
        <f t="shared" ref="H8:H32" si="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s="3" customFormat="1" ht="30" customHeight="1" thickBot="1" x14ac:dyDescent="0.3">
      <c r="A9" s="37" t="s">
        <v>17</v>
      </c>
      <c r="B9" s="50" t="s">
        <v>37</v>
      </c>
      <c r="C9" s="43" t="s">
        <v>18</v>
      </c>
      <c r="D9" s="13">
        <v>0.5</v>
      </c>
      <c r="E9" s="60">
        <f>Projektanfang</f>
        <v>44610</v>
      </c>
      <c r="F9" s="60">
        <v>44610</v>
      </c>
      <c r="G9" s="10"/>
      <c r="H9" s="10">
        <f t="shared" si="17"/>
        <v>1</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s="3" customFormat="1" ht="30" customHeight="1" thickBot="1" x14ac:dyDescent="0.3">
      <c r="A10" s="37" t="s">
        <v>19</v>
      </c>
      <c r="B10" s="50" t="s">
        <v>38</v>
      </c>
      <c r="C10" s="43"/>
      <c r="D10" s="13">
        <v>0.6</v>
      </c>
      <c r="E10" s="60">
        <f>F9</f>
        <v>44610</v>
      </c>
      <c r="F10" s="60">
        <v>44610</v>
      </c>
      <c r="G10" s="10"/>
      <c r="H10" s="10">
        <f t="shared" si="17"/>
        <v>1</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s="3" customFormat="1" ht="30" customHeight="1" thickBot="1" x14ac:dyDescent="0.3">
      <c r="A11" s="37" t="s">
        <v>20</v>
      </c>
      <c r="B11" s="14" t="s">
        <v>42</v>
      </c>
      <c r="C11" s="44"/>
      <c r="D11" s="15"/>
      <c r="E11" s="61"/>
      <c r="F11" s="62"/>
      <c r="G11" s="10"/>
      <c r="H11" s="10" t="str">
        <f t="shared" si="17"/>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s="3" customFormat="1" ht="30" customHeight="1" thickBot="1" x14ac:dyDescent="0.3">
      <c r="A12" s="37"/>
      <c r="B12" s="51" t="s">
        <v>43</v>
      </c>
      <c r="C12" s="45"/>
      <c r="D12" s="16">
        <v>0.5</v>
      </c>
      <c r="E12" s="63">
        <v>44610</v>
      </c>
      <c r="F12" s="63">
        <v>44610</v>
      </c>
      <c r="G12" s="10"/>
      <c r="H12" s="10">
        <f t="shared" si="17"/>
        <v>1</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s="3" customFormat="1" ht="30" customHeight="1" thickBot="1" x14ac:dyDescent="0.3">
      <c r="A13" s="36"/>
      <c r="B13" s="51" t="s">
        <v>39</v>
      </c>
      <c r="C13" s="45"/>
      <c r="D13" s="16">
        <v>0.5</v>
      </c>
      <c r="E13" s="63">
        <v>44610</v>
      </c>
      <c r="F13" s="63">
        <v>44617</v>
      </c>
      <c r="G13" s="10"/>
      <c r="H13" s="10">
        <f t="shared" si="17"/>
        <v>8</v>
      </c>
      <c r="I13" s="23"/>
      <c r="J13" s="23"/>
      <c r="K13" s="23"/>
      <c r="L13" s="23"/>
      <c r="M13" s="23"/>
      <c r="N13" s="23"/>
      <c r="O13" s="23"/>
      <c r="P13" s="23"/>
      <c r="Q13" s="23"/>
      <c r="R13" s="23"/>
      <c r="S13" s="23"/>
      <c r="T13" s="23"/>
      <c r="U13" s="24"/>
      <c r="V13" s="24"/>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s="3" customFormat="1" ht="30" customHeight="1" thickBot="1" x14ac:dyDescent="0.3">
      <c r="A14" s="36"/>
      <c r="B14" s="51" t="s">
        <v>40</v>
      </c>
      <c r="C14" s="45"/>
      <c r="D14" s="16"/>
      <c r="E14" s="63">
        <f>F13</f>
        <v>44617</v>
      </c>
      <c r="F14" s="63">
        <v>44617</v>
      </c>
      <c r="G14" s="10"/>
      <c r="H14" s="10">
        <f t="shared" si="17"/>
        <v>1</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s="3" customFormat="1" ht="30" customHeight="1" thickBot="1" x14ac:dyDescent="0.3">
      <c r="A15" s="36" t="s">
        <v>21</v>
      </c>
      <c r="B15" s="17" t="s">
        <v>44</v>
      </c>
      <c r="C15" s="46"/>
      <c r="D15" s="18"/>
      <c r="E15" s="64"/>
      <c r="F15" s="65"/>
      <c r="G15" s="10"/>
      <c r="H15" s="10" t="str">
        <f t="shared" si="17"/>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s="3" customFormat="1" ht="30" customHeight="1" thickBot="1" x14ac:dyDescent="0.3">
      <c r="A16" s="36"/>
      <c r="B16" s="52" t="s">
        <v>45</v>
      </c>
      <c r="C16" s="47"/>
      <c r="D16" s="19"/>
      <c r="E16" s="66">
        <v>44624</v>
      </c>
      <c r="F16" s="66">
        <v>44624</v>
      </c>
      <c r="G16" s="10"/>
      <c r="H16" s="10">
        <f t="shared" si="17"/>
        <v>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s="3" customFormat="1" ht="30" customHeight="1" thickBot="1" x14ac:dyDescent="0.3">
      <c r="A17" s="36"/>
      <c r="B17" s="52" t="s">
        <v>46</v>
      </c>
      <c r="C17" s="47"/>
      <c r="D17" s="19"/>
      <c r="E17" s="66">
        <v>44624</v>
      </c>
      <c r="F17" s="66">
        <v>44631</v>
      </c>
      <c r="G17" s="10"/>
      <c r="H17" s="10">
        <f t="shared" si="17"/>
        <v>8</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s="3" customFormat="1" ht="30" customHeight="1" thickBot="1" x14ac:dyDescent="0.3">
      <c r="A18" s="36"/>
      <c r="B18" s="52" t="s">
        <v>47</v>
      </c>
      <c r="C18" s="47"/>
      <c r="D18" s="19"/>
      <c r="E18" s="66">
        <v>44631</v>
      </c>
      <c r="F18" s="66">
        <v>44631</v>
      </c>
      <c r="G18" s="10"/>
      <c r="H18" s="10">
        <f t="shared" si="17"/>
        <v>1</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s="3" customFormat="1" ht="30" customHeight="1" thickBot="1" x14ac:dyDescent="0.3">
      <c r="A19" s="36" t="s">
        <v>21</v>
      </c>
      <c r="B19" s="20" t="s">
        <v>48</v>
      </c>
      <c r="C19" s="48"/>
      <c r="D19" s="21"/>
      <c r="E19" s="67"/>
      <c r="F19" s="68"/>
      <c r="G19" s="10"/>
      <c r="H19" s="10" t="str">
        <f t="shared" si="17"/>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s="3" customFormat="1" ht="30" customHeight="1" thickBot="1" x14ac:dyDescent="0.3">
      <c r="A20" s="36"/>
      <c r="B20" s="53" t="s">
        <v>49</v>
      </c>
      <c r="C20" s="49"/>
      <c r="D20" s="22"/>
      <c r="E20" s="69">
        <v>44638</v>
      </c>
      <c r="F20" s="69">
        <v>44638</v>
      </c>
      <c r="G20" s="10"/>
      <c r="H20" s="10">
        <f t="shared" si="17"/>
        <v>1</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s="3" customFormat="1" ht="30" customHeight="1" thickBot="1" x14ac:dyDescent="0.3">
      <c r="A21" s="36"/>
      <c r="B21" s="53" t="s">
        <v>50</v>
      </c>
      <c r="C21" s="49"/>
      <c r="D21" s="22"/>
      <c r="E21" s="69">
        <v>44638</v>
      </c>
      <c r="F21" s="69">
        <v>44645</v>
      </c>
      <c r="G21" s="10"/>
      <c r="H21" s="10">
        <f t="shared" si="17"/>
        <v>8</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s="3" customFormat="1" ht="30" customHeight="1" thickBot="1" x14ac:dyDescent="0.3">
      <c r="A22" s="36"/>
      <c r="B22" s="53" t="s">
        <v>51</v>
      </c>
      <c r="C22" s="49"/>
      <c r="D22" s="22"/>
      <c r="E22" s="69">
        <v>44645</v>
      </c>
      <c r="F22" s="69">
        <v>44652</v>
      </c>
      <c r="G22" s="10"/>
      <c r="H22" s="10">
        <f t="shared" si="17"/>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s="3" customFormat="1" ht="30" customHeight="1" thickBot="1" x14ac:dyDescent="0.3">
      <c r="A23" s="36" t="s">
        <v>21</v>
      </c>
      <c r="B23" s="73" t="s">
        <v>52</v>
      </c>
      <c r="C23" s="74"/>
      <c r="D23" s="75"/>
      <c r="E23" s="76"/>
      <c r="F23" s="77"/>
      <c r="G23" s="10"/>
      <c r="H23" s="10" t="str">
        <f t="shared" si="17"/>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row>
    <row r="24" spans="1:78" s="3" customFormat="1" ht="30" customHeight="1" thickBot="1" x14ac:dyDescent="0.3">
      <c r="A24" s="36"/>
      <c r="B24" s="78" t="s">
        <v>53</v>
      </c>
      <c r="C24" s="79"/>
      <c r="D24" s="80"/>
      <c r="E24" s="81">
        <v>44652</v>
      </c>
      <c r="F24" s="81">
        <v>44652</v>
      </c>
      <c r="G24" s="10"/>
      <c r="H24" s="10">
        <f t="shared" si="17"/>
        <v>1</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row>
    <row r="25" spans="1:78" s="3" customFormat="1" ht="30" customHeight="1" thickBot="1" x14ac:dyDescent="0.3">
      <c r="A25" s="36"/>
      <c r="B25" s="78" t="s">
        <v>54</v>
      </c>
      <c r="C25" s="79"/>
      <c r="D25" s="80"/>
      <c r="E25" s="81">
        <v>44652</v>
      </c>
      <c r="F25" s="81">
        <v>44659</v>
      </c>
      <c r="G25" s="10"/>
      <c r="H25" s="10">
        <f t="shared" si="17"/>
        <v>8</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row>
    <row r="26" spans="1:78" s="3" customFormat="1" ht="30" customHeight="1" thickBot="1" x14ac:dyDescent="0.3">
      <c r="A26" s="36"/>
      <c r="B26" s="78" t="s">
        <v>55</v>
      </c>
      <c r="C26" s="79"/>
      <c r="D26" s="80"/>
      <c r="E26" s="81">
        <v>44659</v>
      </c>
      <c r="F26" s="81">
        <v>44666</v>
      </c>
      <c r="G26" s="10"/>
      <c r="H26" s="10">
        <f t="shared" si="17"/>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spans="1:78" s="3" customFormat="1" ht="30" customHeight="1" thickBot="1" x14ac:dyDescent="0.3">
      <c r="A27" s="36" t="s">
        <v>21</v>
      </c>
      <c r="B27" s="82" t="s">
        <v>56</v>
      </c>
      <c r="C27" s="83"/>
      <c r="D27" s="84"/>
      <c r="E27" s="85"/>
      <c r="F27" s="86"/>
      <c r="G27" s="10"/>
      <c r="H27" s="10" t="str">
        <f t="shared" si="17"/>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row>
    <row r="28" spans="1:78" s="3" customFormat="1" ht="30" customHeight="1" thickBot="1" x14ac:dyDescent="0.3">
      <c r="A28" s="36"/>
      <c r="B28" s="87" t="s">
        <v>57</v>
      </c>
      <c r="C28" s="88"/>
      <c r="D28" s="89"/>
      <c r="E28" s="90">
        <v>44666</v>
      </c>
      <c r="F28" s="90">
        <v>44666</v>
      </c>
      <c r="G28" s="10"/>
      <c r="H28" s="10">
        <f t="shared" si="17"/>
        <v>1</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spans="1:78" s="3" customFormat="1" ht="30" customHeight="1" thickBot="1" x14ac:dyDescent="0.3">
      <c r="A29" s="36"/>
      <c r="B29" s="87" t="s">
        <v>61</v>
      </c>
      <c r="C29" s="88"/>
      <c r="D29" s="89"/>
      <c r="E29" s="90">
        <v>44666</v>
      </c>
      <c r="F29" s="90">
        <v>44673</v>
      </c>
      <c r="G29" s="10"/>
      <c r="H29" s="10">
        <f t="shared" si="17"/>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row>
    <row r="30" spans="1:78" s="3" customFormat="1" ht="30" customHeight="1" thickBot="1" x14ac:dyDescent="0.3">
      <c r="A30" s="36" t="s">
        <v>21</v>
      </c>
      <c r="B30" s="91" t="s">
        <v>58</v>
      </c>
      <c r="C30" s="92"/>
      <c r="D30" s="93"/>
      <c r="E30" s="94"/>
      <c r="F30" s="95"/>
      <c r="G30" s="10"/>
      <c r="H30" s="10" t="str">
        <f t="shared" si="17"/>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spans="1:78" s="3" customFormat="1" ht="30" customHeight="1" thickBot="1" x14ac:dyDescent="0.3">
      <c r="A31" s="36"/>
      <c r="B31" s="96" t="s">
        <v>59</v>
      </c>
      <c r="C31" s="97"/>
      <c r="D31" s="98"/>
      <c r="E31" s="99">
        <v>44673</v>
      </c>
      <c r="F31" s="99">
        <v>44673</v>
      </c>
      <c r="G31" s="10"/>
      <c r="H31" s="10">
        <f t="shared" si="17"/>
        <v>1</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row>
    <row r="32" spans="1:78" s="3" customFormat="1" ht="30" customHeight="1" thickBot="1" x14ac:dyDescent="0.3">
      <c r="A32" s="36"/>
      <c r="B32" s="96" t="s">
        <v>60</v>
      </c>
      <c r="C32" s="97"/>
      <c r="D32" s="98"/>
      <c r="E32" s="99">
        <v>44673</v>
      </c>
      <c r="F32" s="99">
        <v>44673</v>
      </c>
      <c r="G32" s="10"/>
      <c r="H32" s="10">
        <f t="shared" si="17"/>
        <v>1</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sheetData>
  <mergeCells count="13">
    <mergeCell ref="C3:D3"/>
    <mergeCell ref="C4:D4"/>
    <mergeCell ref="AK4:AQ4"/>
    <mergeCell ref="AR4:AX4"/>
    <mergeCell ref="AY4:BE4"/>
    <mergeCell ref="BM4:BS4"/>
    <mergeCell ref="BT4:BZ4"/>
    <mergeCell ref="BF4:BL4"/>
    <mergeCell ref="E3:F3"/>
    <mergeCell ref="I4:O4"/>
    <mergeCell ref="P4:V4"/>
    <mergeCell ref="W4:AC4"/>
    <mergeCell ref="AD4:AJ4"/>
  </mergeCells>
  <conditionalFormatting sqref="D7:D22">
    <cfRule type="dataBar" priority="1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2">
    <cfRule type="expression" dxfId="125" priority="173">
      <formula>AND(TODAY()&gt;=I$5,TODAY()&lt;J$5)</formula>
    </cfRule>
  </conditionalFormatting>
  <conditionalFormatting sqref="I7:BL22">
    <cfRule type="expression" dxfId="124" priority="167">
      <formula>AND(task_start&lt;=I$5,ROUNDDOWN((task_end-task_start+1)*task_progress,0)+task_start-1&gt;=I$5)</formula>
    </cfRule>
    <cfRule type="expression" dxfId="123" priority="168" stopIfTrue="1">
      <formula>AND(task_end&gt;=I$5,task_start&lt;J$5)</formula>
    </cfRule>
  </conditionalFormatting>
  <conditionalFormatting sqref="D23">
    <cfRule type="dataBar" priority="137">
      <dataBar>
        <cfvo type="num" val="0"/>
        <cfvo type="num" val="1"/>
        <color theme="0" tint="-0.249977111117893"/>
      </dataBar>
      <extLst>
        <ext xmlns:x14="http://schemas.microsoft.com/office/spreadsheetml/2009/9/main" uri="{B025F937-C7B1-47D3-B67F-A62EFF666E3E}">
          <x14:id>{54F47754-C823-440F-8B98-9C77BE90C3D8}</x14:id>
        </ext>
      </extLst>
    </cfRule>
  </conditionalFormatting>
  <conditionalFormatting sqref="I23:BL23">
    <cfRule type="expression" dxfId="122" priority="140">
      <formula>AND(TODAY()&gt;=I$5,TODAY()&lt;J$5)</formula>
    </cfRule>
  </conditionalFormatting>
  <conditionalFormatting sqref="I23:BL23">
    <cfRule type="expression" dxfId="121" priority="138">
      <formula>AND(task_start&lt;=I$5,ROUNDDOWN((task_end-task_start+1)*task_progress,0)+task_start-1&gt;=I$5)</formula>
    </cfRule>
    <cfRule type="expression" dxfId="120" priority="139" stopIfTrue="1">
      <formula>AND(task_end&gt;=I$5,task_start&lt;J$5)</formula>
    </cfRule>
  </conditionalFormatting>
  <conditionalFormatting sqref="D24">
    <cfRule type="dataBar" priority="129">
      <dataBar>
        <cfvo type="num" val="0"/>
        <cfvo type="num" val="1"/>
        <color theme="0" tint="-0.249977111117893"/>
      </dataBar>
      <extLst>
        <ext xmlns:x14="http://schemas.microsoft.com/office/spreadsheetml/2009/9/main" uri="{B025F937-C7B1-47D3-B67F-A62EFF666E3E}">
          <x14:id>{F3DE4330-B114-407D-9C87-AA6C22D93BAF}</x14:id>
        </ext>
      </extLst>
    </cfRule>
  </conditionalFormatting>
  <conditionalFormatting sqref="I24:BL24">
    <cfRule type="expression" dxfId="119" priority="132">
      <formula>AND(TODAY()&gt;=I$5,TODAY()&lt;J$5)</formula>
    </cfRule>
  </conditionalFormatting>
  <conditionalFormatting sqref="I24:BL24">
    <cfRule type="expression" dxfId="118" priority="130">
      <formula>AND(task_start&lt;=I$5,ROUNDDOWN((task_end-task_start+1)*task_progress,0)+task_start-1&gt;=I$5)</formula>
    </cfRule>
    <cfRule type="expression" dxfId="117" priority="131" stopIfTrue="1">
      <formula>AND(task_end&gt;=I$5,task_start&lt;J$5)</formula>
    </cfRule>
  </conditionalFormatting>
  <conditionalFormatting sqref="D25">
    <cfRule type="dataBar" priority="121">
      <dataBar>
        <cfvo type="num" val="0"/>
        <cfvo type="num" val="1"/>
        <color theme="0" tint="-0.249977111117893"/>
      </dataBar>
      <extLst>
        <ext xmlns:x14="http://schemas.microsoft.com/office/spreadsheetml/2009/9/main" uri="{B025F937-C7B1-47D3-B67F-A62EFF666E3E}">
          <x14:id>{A6F2003B-5996-46FB-9D54-733DA917B5D2}</x14:id>
        </ext>
      </extLst>
    </cfRule>
  </conditionalFormatting>
  <conditionalFormatting sqref="I25:BL25">
    <cfRule type="expression" dxfId="113" priority="124">
      <formula>AND(TODAY()&gt;=I$5,TODAY()&lt;J$5)</formula>
    </cfRule>
  </conditionalFormatting>
  <conditionalFormatting sqref="I25:BL25">
    <cfRule type="expression" dxfId="112" priority="122">
      <formula>AND(task_start&lt;=I$5,ROUNDDOWN((task_end-task_start+1)*task_progress,0)+task_start-1&gt;=I$5)</formula>
    </cfRule>
    <cfRule type="expression" dxfId="111" priority="123" stopIfTrue="1">
      <formula>AND(task_end&gt;=I$5,task_start&lt;J$5)</formula>
    </cfRule>
  </conditionalFormatting>
  <conditionalFormatting sqref="D26">
    <cfRule type="dataBar" priority="109">
      <dataBar>
        <cfvo type="num" val="0"/>
        <cfvo type="num" val="1"/>
        <color theme="0" tint="-0.249977111117893"/>
      </dataBar>
      <extLst>
        <ext xmlns:x14="http://schemas.microsoft.com/office/spreadsheetml/2009/9/main" uri="{B025F937-C7B1-47D3-B67F-A62EFF666E3E}">
          <x14:id>{711F479D-1CAD-427B-BB94-D805B7E38977}</x14:id>
        </ext>
      </extLst>
    </cfRule>
  </conditionalFormatting>
  <conditionalFormatting sqref="I26:BL26">
    <cfRule type="expression" dxfId="104" priority="112">
      <formula>AND(TODAY()&gt;=I$5,TODAY()&lt;J$5)</formula>
    </cfRule>
  </conditionalFormatting>
  <conditionalFormatting sqref="I26:BL26">
    <cfRule type="expression" dxfId="103" priority="110">
      <formula>AND(task_start&lt;=I$5,ROUNDDOWN((task_end-task_start+1)*task_progress,0)+task_start-1&gt;=I$5)</formula>
    </cfRule>
    <cfRule type="expression" dxfId="102" priority="111" stopIfTrue="1">
      <formula>AND(task_end&gt;=I$5,task_start&lt;J$5)</formula>
    </cfRule>
  </conditionalFormatting>
  <conditionalFormatting sqref="D27">
    <cfRule type="dataBar" priority="105">
      <dataBar>
        <cfvo type="num" val="0"/>
        <cfvo type="num" val="1"/>
        <color theme="0" tint="-0.249977111117893"/>
      </dataBar>
      <extLst>
        <ext xmlns:x14="http://schemas.microsoft.com/office/spreadsheetml/2009/9/main" uri="{B025F937-C7B1-47D3-B67F-A62EFF666E3E}">
          <x14:id>{44D8A918-D15F-480A-B2FD-302CB25A420E}</x14:id>
        </ext>
      </extLst>
    </cfRule>
  </conditionalFormatting>
  <conditionalFormatting sqref="I27:BL27">
    <cfRule type="expression" dxfId="101" priority="108">
      <formula>AND(TODAY()&gt;=I$5,TODAY()&lt;J$5)</formula>
    </cfRule>
  </conditionalFormatting>
  <conditionalFormatting sqref="I27:BL27">
    <cfRule type="expression" dxfId="100" priority="106">
      <formula>AND(task_start&lt;=I$5,ROUNDDOWN((task_end-task_start+1)*task_progress,0)+task_start-1&gt;=I$5)</formula>
    </cfRule>
    <cfRule type="expression" dxfId="99" priority="107" stopIfTrue="1">
      <formula>AND(task_end&gt;=I$5,task_start&lt;J$5)</formula>
    </cfRule>
  </conditionalFormatting>
  <conditionalFormatting sqref="D28">
    <cfRule type="dataBar" priority="101">
      <dataBar>
        <cfvo type="num" val="0"/>
        <cfvo type="num" val="1"/>
        <color theme="0" tint="-0.249977111117893"/>
      </dataBar>
      <extLst>
        <ext xmlns:x14="http://schemas.microsoft.com/office/spreadsheetml/2009/9/main" uri="{B025F937-C7B1-47D3-B67F-A62EFF666E3E}">
          <x14:id>{C6B816AA-F31F-4686-A212-38CAD4C5B65D}</x14:id>
        </ext>
      </extLst>
    </cfRule>
  </conditionalFormatting>
  <conditionalFormatting sqref="I28:BL28">
    <cfRule type="expression" dxfId="98" priority="104">
      <formula>AND(TODAY()&gt;=I$5,TODAY()&lt;J$5)</formula>
    </cfRule>
  </conditionalFormatting>
  <conditionalFormatting sqref="I28:BL28">
    <cfRule type="expression" dxfId="97" priority="102">
      <formula>AND(task_start&lt;=I$5,ROUNDDOWN((task_end-task_start+1)*task_progress,0)+task_start-1&gt;=I$5)</formula>
    </cfRule>
    <cfRule type="expression" dxfId="96" priority="103" stopIfTrue="1">
      <formula>AND(task_end&gt;=I$5,task_start&lt;J$5)</formula>
    </cfRule>
  </conditionalFormatting>
  <conditionalFormatting sqref="D29">
    <cfRule type="dataBar" priority="97">
      <dataBar>
        <cfvo type="num" val="0"/>
        <cfvo type="num" val="1"/>
        <color theme="0" tint="-0.249977111117893"/>
      </dataBar>
      <extLst>
        <ext xmlns:x14="http://schemas.microsoft.com/office/spreadsheetml/2009/9/main" uri="{B025F937-C7B1-47D3-B67F-A62EFF666E3E}">
          <x14:id>{704B914E-1AF6-40A3-90D1-64FCC87CBD1B}</x14:id>
        </ext>
      </extLst>
    </cfRule>
  </conditionalFormatting>
  <conditionalFormatting sqref="I29:BL29">
    <cfRule type="expression" dxfId="95" priority="100">
      <formula>AND(TODAY()&gt;=I$5,TODAY()&lt;J$5)</formula>
    </cfRule>
  </conditionalFormatting>
  <conditionalFormatting sqref="I29:BL29">
    <cfRule type="expression" dxfId="94" priority="98">
      <formula>AND(task_start&lt;=I$5,ROUNDDOWN((task_end-task_start+1)*task_progress,0)+task_start-1&gt;=I$5)</formula>
    </cfRule>
    <cfRule type="expression" dxfId="93" priority="99" stopIfTrue="1">
      <formula>AND(task_end&gt;=I$5,task_start&lt;J$5)</formula>
    </cfRule>
  </conditionalFormatting>
  <conditionalFormatting sqref="D30">
    <cfRule type="dataBar" priority="93">
      <dataBar>
        <cfvo type="num" val="0"/>
        <cfvo type="num" val="1"/>
        <color theme="0" tint="-0.249977111117893"/>
      </dataBar>
      <extLst>
        <ext xmlns:x14="http://schemas.microsoft.com/office/spreadsheetml/2009/9/main" uri="{B025F937-C7B1-47D3-B67F-A62EFF666E3E}">
          <x14:id>{90B3B3ED-0C35-41D1-989C-447055230BD0}</x14:id>
        </ext>
      </extLst>
    </cfRule>
  </conditionalFormatting>
  <conditionalFormatting sqref="I30:BL30">
    <cfRule type="expression" dxfId="92" priority="96">
      <formula>AND(TODAY()&gt;=I$5,TODAY()&lt;J$5)</formula>
    </cfRule>
  </conditionalFormatting>
  <conditionalFormatting sqref="I30:BL30">
    <cfRule type="expression" dxfId="91" priority="94">
      <formula>AND(task_start&lt;=I$5,ROUNDDOWN((task_end-task_start+1)*task_progress,0)+task_start-1&gt;=I$5)</formula>
    </cfRule>
    <cfRule type="expression" dxfId="90" priority="95" stopIfTrue="1">
      <formula>AND(task_end&gt;=I$5,task_start&lt;J$5)</formula>
    </cfRule>
  </conditionalFormatting>
  <conditionalFormatting sqref="D31">
    <cfRule type="dataBar" priority="89">
      <dataBar>
        <cfvo type="num" val="0"/>
        <cfvo type="num" val="1"/>
        <color theme="0" tint="-0.249977111117893"/>
      </dataBar>
      <extLst>
        <ext xmlns:x14="http://schemas.microsoft.com/office/spreadsheetml/2009/9/main" uri="{B025F937-C7B1-47D3-B67F-A62EFF666E3E}">
          <x14:id>{DCBB565F-DF8A-4AB6-ABB1-3F8AA68A98D6}</x14:id>
        </ext>
      </extLst>
    </cfRule>
  </conditionalFormatting>
  <conditionalFormatting sqref="I31:BL31">
    <cfRule type="expression" dxfId="89" priority="92">
      <formula>AND(TODAY()&gt;=I$5,TODAY()&lt;J$5)</formula>
    </cfRule>
  </conditionalFormatting>
  <conditionalFormatting sqref="I31:BL31">
    <cfRule type="expression" dxfId="88" priority="90">
      <formula>AND(task_start&lt;=I$5,ROUNDDOWN((task_end-task_start+1)*task_progress,0)+task_start-1&gt;=I$5)</formula>
    </cfRule>
    <cfRule type="expression" dxfId="87" priority="91" stopIfTrue="1">
      <formula>AND(task_end&gt;=I$5,task_start&lt;J$5)</formula>
    </cfRule>
  </conditionalFormatting>
  <conditionalFormatting sqref="D32">
    <cfRule type="dataBar" priority="85">
      <dataBar>
        <cfvo type="num" val="0"/>
        <cfvo type="num" val="1"/>
        <color theme="0" tint="-0.249977111117893"/>
      </dataBar>
      <extLst>
        <ext xmlns:x14="http://schemas.microsoft.com/office/spreadsheetml/2009/9/main" uri="{B025F937-C7B1-47D3-B67F-A62EFF666E3E}">
          <x14:id>{4DDF9954-68E6-4787-BAFC-66046B6A794F}</x14:id>
        </ext>
      </extLst>
    </cfRule>
  </conditionalFormatting>
  <conditionalFormatting sqref="I32:BL32">
    <cfRule type="expression" dxfId="86" priority="88">
      <formula>AND(TODAY()&gt;=I$5,TODAY()&lt;J$5)</formula>
    </cfRule>
  </conditionalFormatting>
  <conditionalFormatting sqref="I32:BL32">
    <cfRule type="expression" dxfId="85" priority="86">
      <formula>AND(task_start&lt;=I$5,ROUNDDOWN((task_end-task_start+1)*task_progress,0)+task_start-1&gt;=I$5)</formula>
    </cfRule>
    <cfRule type="expression" dxfId="84" priority="87" stopIfTrue="1">
      <formula>AND(task_end&gt;=I$5,task_start&lt;J$5)</formula>
    </cfRule>
  </conditionalFormatting>
  <conditionalFormatting sqref="BM5:BS22">
    <cfRule type="expression" dxfId="83" priority="84">
      <formula>AND(TODAY()&gt;=BM$5,TODAY()&lt;BN$5)</formula>
    </cfRule>
  </conditionalFormatting>
  <conditionalFormatting sqref="BM7:BS22">
    <cfRule type="expression" dxfId="82" priority="82">
      <formula>AND(task_start&lt;=BM$5,ROUNDDOWN((task_end-task_start+1)*task_progress,0)+task_start-1&gt;=BM$5)</formula>
    </cfRule>
    <cfRule type="expression" dxfId="81" priority="83" stopIfTrue="1">
      <formula>AND(task_end&gt;=BM$5,task_start&lt;BN$5)</formula>
    </cfRule>
  </conditionalFormatting>
  <conditionalFormatting sqref="BM23:BS23">
    <cfRule type="expression" dxfId="80" priority="81">
      <formula>AND(TODAY()&gt;=BM$5,TODAY()&lt;BN$5)</formula>
    </cfRule>
  </conditionalFormatting>
  <conditionalFormatting sqref="BM23:BS23">
    <cfRule type="expression" dxfId="79" priority="79">
      <formula>AND(task_start&lt;=BM$5,ROUNDDOWN((task_end-task_start+1)*task_progress,0)+task_start-1&gt;=BM$5)</formula>
    </cfRule>
    <cfRule type="expression" dxfId="78" priority="80" stopIfTrue="1">
      <formula>AND(task_end&gt;=BM$5,task_start&lt;BN$5)</formula>
    </cfRule>
  </conditionalFormatting>
  <conditionalFormatting sqref="BM24:BS24">
    <cfRule type="expression" dxfId="77" priority="78">
      <formula>AND(TODAY()&gt;=BM$5,TODAY()&lt;BN$5)</formula>
    </cfRule>
  </conditionalFormatting>
  <conditionalFormatting sqref="BM24:BS24">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M25:BS25">
    <cfRule type="expression" dxfId="71" priority="72">
      <formula>AND(TODAY()&gt;=BM$5,TODAY()&lt;BN$5)</formula>
    </cfRule>
  </conditionalFormatting>
  <conditionalFormatting sqref="BM25:BS25">
    <cfRule type="expression" dxfId="70" priority="70">
      <formula>AND(task_start&lt;=BM$5,ROUNDDOWN((task_end-task_start+1)*task_progress,0)+task_start-1&gt;=BM$5)</formula>
    </cfRule>
    <cfRule type="expression" dxfId="69" priority="71" stopIfTrue="1">
      <formula>AND(task_end&gt;=BM$5,task_start&lt;BN$5)</formula>
    </cfRule>
  </conditionalFormatting>
  <conditionalFormatting sqref="BM26:BS26">
    <cfRule type="expression" dxfId="62" priority="63">
      <formula>AND(TODAY()&gt;=BM$5,TODAY()&lt;BN$5)</formula>
    </cfRule>
  </conditionalFormatting>
  <conditionalFormatting sqref="BM26:BS26">
    <cfRule type="expression" dxfId="61" priority="61">
      <formula>AND(task_start&lt;=BM$5,ROUNDDOWN((task_end-task_start+1)*task_progress,0)+task_start-1&gt;=BM$5)</formula>
    </cfRule>
    <cfRule type="expression" dxfId="60" priority="62" stopIfTrue="1">
      <formula>AND(task_end&gt;=BM$5,task_start&lt;BN$5)</formula>
    </cfRule>
  </conditionalFormatting>
  <conditionalFormatting sqref="BM27:BS27">
    <cfRule type="expression" dxfId="59" priority="60">
      <formula>AND(TODAY()&gt;=BM$5,TODAY()&lt;BN$5)</formula>
    </cfRule>
  </conditionalFormatting>
  <conditionalFormatting sqref="BM27:BS27">
    <cfRule type="expression" dxfId="58" priority="58">
      <formula>AND(task_start&lt;=BM$5,ROUNDDOWN((task_end-task_start+1)*task_progress,0)+task_start-1&gt;=BM$5)</formula>
    </cfRule>
    <cfRule type="expression" dxfId="57" priority="59" stopIfTrue="1">
      <formula>AND(task_end&gt;=BM$5,task_start&lt;BN$5)</formula>
    </cfRule>
  </conditionalFormatting>
  <conditionalFormatting sqref="BM28:BS28">
    <cfRule type="expression" dxfId="56" priority="57">
      <formula>AND(TODAY()&gt;=BM$5,TODAY()&lt;BN$5)</formula>
    </cfRule>
  </conditionalFormatting>
  <conditionalFormatting sqref="BM28:BS28">
    <cfRule type="expression" dxfId="55" priority="55">
      <formula>AND(task_start&lt;=BM$5,ROUNDDOWN((task_end-task_start+1)*task_progress,0)+task_start-1&gt;=BM$5)</formula>
    </cfRule>
    <cfRule type="expression" dxfId="54" priority="56" stopIfTrue="1">
      <formula>AND(task_end&gt;=BM$5,task_start&lt;BN$5)</formula>
    </cfRule>
  </conditionalFormatting>
  <conditionalFormatting sqref="BM29:BS29">
    <cfRule type="expression" dxfId="53" priority="54">
      <formula>AND(TODAY()&gt;=BM$5,TODAY()&lt;BN$5)</formula>
    </cfRule>
  </conditionalFormatting>
  <conditionalFormatting sqref="BM29:BS29">
    <cfRule type="expression" dxfId="52" priority="52">
      <formula>AND(task_start&lt;=BM$5,ROUNDDOWN((task_end-task_start+1)*task_progress,0)+task_start-1&gt;=BM$5)</formula>
    </cfRule>
    <cfRule type="expression" dxfId="51" priority="53" stopIfTrue="1">
      <formula>AND(task_end&gt;=BM$5,task_start&lt;BN$5)</formula>
    </cfRule>
  </conditionalFormatting>
  <conditionalFormatting sqref="BM30:BS30">
    <cfRule type="expression" dxfId="50" priority="51">
      <formula>AND(TODAY()&gt;=BM$5,TODAY()&lt;BN$5)</formula>
    </cfRule>
  </conditionalFormatting>
  <conditionalFormatting sqref="BM30:BS30">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M31:BS31">
    <cfRule type="expression" dxfId="47" priority="48">
      <formula>AND(TODAY()&gt;=BM$5,TODAY()&lt;BN$5)</formula>
    </cfRule>
  </conditionalFormatting>
  <conditionalFormatting sqref="BM31:BS31">
    <cfRule type="expression" dxfId="46" priority="46">
      <formula>AND(task_start&lt;=BM$5,ROUNDDOWN((task_end-task_start+1)*task_progress,0)+task_start-1&gt;=BM$5)</formula>
    </cfRule>
    <cfRule type="expression" dxfId="45" priority="47" stopIfTrue="1">
      <formula>AND(task_end&gt;=BM$5,task_start&lt;BN$5)</formula>
    </cfRule>
  </conditionalFormatting>
  <conditionalFormatting sqref="BM32:BS32">
    <cfRule type="expression" dxfId="44" priority="45">
      <formula>AND(TODAY()&gt;=BM$5,TODAY()&lt;BN$5)</formula>
    </cfRule>
  </conditionalFormatting>
  <conditionalFormatting sqref="BM32:BS32">
    <cfRule type="expression" dxfId="43" priority="43">
      <formula>AND(task_start&lt;=BM$5,ROUNDDOWN((task_end-task_start+1)*task_progress,0)+task_start-1&gt;=BM$5)</formula>
    </cfRule>
    <cfRule type="expression" dxfId="42" priority="44" stopIfTrue="1">
      <formula>AND(task_end&gt;=BM$5,task_start&lt;BN$5)</formula>
    </cfRule>
  </conditionalFormatting>
  <conditionalFormatting sqref="BT5:BZ22">
    <cfRule type="expression" dxfId="41" priority="42">
      <formula>AND(TODAY()&gt;=BT$5,TODAY()&lt;BU$5)</formula>
    </cfRule>
  </conditionalFormatting>
  <conditionalFormatting sqref="BT7:BZ22">
    <cfRule type="expression" dxfId="40" priority="40">
      <formula>AND(task_start&lt;=BT$5,ROUNDDOWN((task_end-task_start+1)*task_progress,0)+task_start-1&gt;=BT$5)</formula>
    </cfRule>
    <cfRule type="expression" dxfId="39" priority="41" stopIfTrue="1">
      <formula>AND(task_end&gt;=BT$5,task_start&lt;BU$5)</formula>
    </cfRule>
  </conditionalFormatting>
  <conditionalFormatting sqref="BT23:BZ23">
    <cfRule type="expression" dxfId="38" priority="39">
      <formula>AND(TODAY()&gt;=BT$5,TODAY()&lt;BU$5)</formula>
    </cfRule>
  </conditionalFormatting>
  <conditionalFormatting sqref="BT23:BZ23">
    <cfRule type="expression" dxfId="37" priority="37">
      <formula>AND(task_start&lt;=BT$5,ROUNDDOWN((task_end-task_start+1)*task_progress,0)+task_start-1&gt;=BT$5)</formula>
    </cfRule>
    <cfRule type="expression" dxfId="36" priority="38" stopIfTrue="1">
      <formula>AND(task_end&gt;=BT$5,task_start&lt;BU$5)</formula>
    </cfRule>
  </conditionalFormatting>
  <conditionalFormatting sqref="BT24:BZ24">
    <cfRule type="expression" dxfId="35" priority="36">
      <formula>AND(TODAY()&gt;=BT$5,TODAY()&lt;BU$5)</formula>
    </cfRule>
  </conditionalFormatting>
  <conditionalFormatting sqref="BT24:BZ24">
    <cfRule type="expression" dxfId="34" priority="34">
      <formula>AND(task_start&lt;=BT$5,ROUNDDOWN((task_end-task_start+1)*task_progress,0)+task_start-1&gt;=BT$5)</formula>
    </cfRule>
    <cfRule type="expression" dxfId="33" priority="35" stopIfTrue="1">
      <formula>AND(task_end&gt;=BT$5,task_start&lt;BU$5)</formula>
    </cfRule>
  </conditionalFormatting>
  <conditionalFormatting sqref="BT25:BZ25">
    <cfRule type="expression" dxfId="29" priority="30">
      <formula>AND(TODAY()&gt;=BT$5,TODAY()&lt;BU$5)</formula>
    </cfRule>
  </conditionalFormatting>
  <conditionalFormatting sqref="BT25:BZ25">
    <cfRule type="expression" dxfId="28" priority="28">
      <formula>AND(task_start&lt;=BT$5,ROUNDDOWN((task_end-task_start+1)*task_progress,0)+task_start-1&gt;=BT$5)</formula>
    </cfRule>
    <cfRule type="expression" dxfId="27" priority="29" stopIfTrue="1">
      <formula>AND(task_end&gt;=BT$5,task_start&lt;BU$5)</formula>
    </cfRule>
  </conditionalFormatting>
  <conditionalFormatting sqref="BT26:BZ26">
    <cfRule type="expression" dxfId="20" priority="21">
      <formula>AND(TODAY()&gt;=BT$5,TODAY()&lt;BU$5)</formula>
    </cfRule>
  </conditionalFormatting>
  <conditionalFormatting sqref="BT26:BZ26">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BT27:BZ27">
    <cfRule type="expression" dxfId="17" priority="18">
      <formula>AND(TODAY()&gt;=BT$5,TODAY()&lt;BU$5)</formula>
    </cfRule>
  </conditionalFormatting>
  <conditionalFormatting sqref="BT27:BZ27">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BT28:BZ28">
    <cfRule type="expression" dxfId="14" priority="15">
      <formula>AND(TODAY()&gt;=BT$5,TODAY()&lt;BU$5)</formula>
    </cfRule>
  </conditionalFormatting>
  <conditionalFormatting sqref="BT28:BZ28">
    <cfRule type="expression" dxfId="13" priority="13">
      <formula>AND(task_start&lt;=BT$5,ROUNDDOWN((task_end-task_start+1)*task_progress,0)+task_start-1&gt;=BT$5)</formula>
    </cfRule>
    <cfRule type="expression" dxfId="12" priority="14" stopIfTrue="1">
      <formula>AND(task_end&gt;=BT$5,task_start&lt;BU$5)</formula>
    </cfRule>
  </conditionalFormatting>
  <conditionalFormatting sqref="BT29:BZ29">
    <cfRule type="expression" dxfId="11" priority="12">
      <formula>AND(TODAY()&gt;=BT$5,TODAY()&lt;BU$5)</formula>
    </cfRule>
  </conditionalFormatting>
  <conditionalFormatting sqref="BT29:BZ29">
    <cfRule type="expression" dxfId="10" priority="10">
      <formula>AND(task_start&lt;=BT$5,ROUNDDOWN((task_end-task_start+1)*task_progress,0)+task_start-1&gt;=BT$5)</formula>
    </cfRule>
    <cfRule type="expression" dxfId="9" priority="11" stopIfTrue="1">
      <formula>AND(task_end&gt;=BT$5,task_start&lt;BU$5)</formula>
    </cfRule>
  </conditionalFormatting>
  <conditionalFormatting sqref="BT30:BZ30">
    <cfRule type="expression" dxfId="8" priority="9">
      <formula>AND(TODAY()&gt;=BT$5,TODAY()&lt;BU$5)</formula>
    </cfRule>
  </conditionalFormatting>
  <conditionalFormatting sqref="BT30:BZ30">
    <cfRule type="expression" dxfId="7" priority="7">
      <formula>AND(task_start&lt;=BT$5,ROUNDDOWN((task_end-task_start+1)*task_progress,0)+task_start-1&gt;=BT$5)</formula>
    </cfRule>
    <cfRule type="expression" dxfId="6" priority="8" stopIfTrue="1">
      <formula>AND(task_end&gt;=BT$5,task_start&lt;BU$5)</formula>
    </cfRule>
  </conditionalFormatting>
  <conditionalFormatting sqref="BT31:BZ31">
    <cfRule type="expression" dxfId="5" priority="6">
      <formula>AND(TODAY()&gt;=BT$5,TODAY()&lt;BU$5)</formula>
    </cfRule>
  </conditionalFormatting>
  <conditionalFormatting sqref="BT31:BZ31">
    <cfRule type="expression" dxfId="4" priority="4">
      <formula>AND(task_start&lt;=BT$5,ROUNDDOWN((task_end-task_start+1)*task_progress,0)+task_start-1&gt;=BT$5)</formula>
    </cfRule>
    <cfRule type="expression" dxfId="3" priority="5" stopIfTrue="1">
      <formula>AND(task_end&gt;=BT$5,task_start&lt;BU$5)</formula>
    </cfRule>
  </conditionalFormatting>
  <conditionalFormatting sqref="BT32:BZ32">
    <cfRule type="expression" dxfId="2" priority="3">
      <formula>AND(TODAY()&gt;=BT$5,TODAY()&lt;BU$5)</formula>
    </cfRule>
  </conditionalFormatting>
  <conditionalFormatting sqref="BT32:BZ32">
    <cfRule type="expression" dxfId="1" priority="1">
      <formula>AND(task_start&lt;=BT$5,ROUNDDOWN((task_end-task_start+1)*task_progress,0)+task_start-1&gt;=BT$5)</formula>
    </cfRule>
    <cfRule type="expression" dxfId="0" priority="2" stopIfTrue="1">
      <formula>AND(task_end&gt;=BT$5,task_start&lt;BU$5)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 xmlns:xm="http://schemas.microsoft.com/office/excel/2006/main">
          <x14:cfRule type="dataBar" id="{54F47754-C823-440F-8B98-9C77BE90C3D8}">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F3DE4330-B114-407D-9C87-AA6C22D93BA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A6F2003B-5996-46FB-9D54-733DA917B5D2}">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711F479D-1CAD-427B-BB94-D805B7E38977}">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44D8A918-D15F-480A-B2FD-302CB25A420E}">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6B816AA-F31F-4686-A212-38CAD4C5B65D}">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704B914E-1AF6-40A3-90D1-64FCC87CBD1B}">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0B3B3ED-0C35-41D1-989C-447055230BD0}">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DCBB565F-DF8A-4AB6-ABB1-3F8AA68A98D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DDF9954-68E6-4787-BAFC-66046B6A794F}">
            <x14:dataBar minLength="0" maxLength="100" gradient="0">
              <x14:cfvo type="num">
                <xm:f>0</xm:f>
              </x14:cfvo>
              <x14:cfvo type="num">
                <xm:f>1</xm:f>
              </x14:cfvo>
              <x14:negativeFillColor rgb="FFFF0000"/>
              <x14:axisColor rgb="FF000000"/>
            </x14:dataBar>
          </x14:cfRule>
          <xm:sqref>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57"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27</v>
      </c>
    </row>
    <row r="8" spans="1:2" s="29" customFormat="1" ht="26.25" x14ac:dyDescent="0.4">
      <c r="A8" s="30" t="s">
        <v>28</v>
      </c>
    </row>
    <row r="9" spans="1:2" ht="75" x14ac:dyDescent="0.2">
      <c r="A9" s="31" t="s">
        <v>29</v>
      </c>
    </row>
    <row r="10" spans="1:2" s="26" customFormat="1" ht="27.95" customHeight="1" x14ac:dyDescent="0.25">
      <c r="A10" s="34" t="s">
        <v>30</v>
      </c>
    </row>
    <row r="11" spans="1:2" s="29" customFormat="1" ht="26.25" x14ac:dyDescent="0.4">
      <c r="A11" s="30" t="s">
        <v>31</v>
      </c>
    </row>
    <row r="12" spans="1:2" ht="45" x14ac:dyDescent="0.2">
      <c r="A12" s="31" t="s">
        <v>32</v>
      </c>
    </row>
    <row r="13" spans="1:2" s="26" customFormat="1" ht="27.95" customHeight="1" x14ac:dyDescent="0.25">
      <c r="A13" s="34" t="s">
        <v>33</v>
      </c>
    </row>
    <row r="14" spans="1:2" s="29" customFormat="1" ht="26.25" x14ac:dyDescent="0.4">
      <c r="A14" s="30" t="s">
        <v>34</v>
      </c>
    </row>
    <row r="15" spans="1:2" ht="75" customHeight="1" x14ac:dyDescent="0.2">
      <c r="A15" s="31" t="s">
        <v>35</v>
      </c>
    </row>
    <row r="16" spans="1:2" ht="90" x14ac:dyDescent="0.2">
      <c r="A16" s="31"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purl.org/dc/terms/"/>
    <ds:schemaRef ds:uri="http://schemas.openxmlformats.org/package/2006/metadata/core-properties"/>
    <ds:schemaRef ds:uri="http://schemas.microsoft.com/sharepoint/v3"/>
    <ds:schemaRef ds:uri="http://schemas.microsoft.com/office/2006/metadata/properties"/>
    <ds:schemaRef ds:uri="http://purl.org/dc/dcmitype/"/>
    <ds:schemaRef ds:uri="http://schemas.microsoft.com/office/2006/documentManagement/types"/>
    <ds:schemaRef ds:uri="http://purl.org/dc/elements/1.1/"/>
    <ds:schemaRef ds:uri="http://schemas.microsoft.com/office/infopath/2007/PartnerControls"/>
    <ds:schemaRef ds:uri="16c05727-aa75-4e4a-9b5f-8a80a1165891"/>
    <ds:schemaRef ds:uri="http://www.w3.org/XML/1998/namespace"/>
    <ds:schemaRef ds:uri="230e9df3-be65-4c73-a93b-d1236ebd677e"/>
    <ds:schemaRef ds:uri="71af3243-3dd4-4a8d-8c0d-dd76da1f02a5"/>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2022-03-15T14:38:26Z</dcterms:created>
  <dcterms:modified xsi:type="dcterms:W3CDTF">2022-05-12T19:24:47Z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