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e_ariasd_uniandes_edu_co/Documents/HE2 – Talleres/Proyecto/FX-Intervention/2._ProcessedData/"/>
    </mc:Choice>
  </mc:AlternateContent>
  <xr:revisionPtr revIDLastSave="114" documentId="13_ncr:1_{FE4642FF-CEE6-4513-8C7E-B0F009500D9A}" xr6:coauthVersionLast="47" xr6:coauthVersionMax="47" xr10:uidLastSave="{0D37E7D1-AFB4-441E-8A47-6F72E450C3FC}"/>
  <bookViews>
    <workbookView xWindow="180" yWindow="300" windowWidth="18160" windowHeight="9900" activeTab="4"/>
  </bookViews>
  <sheets>
    <sheet name="stat" sheetId="1" r:id="rId1"/>
    <sheet name="t5" sheetId="4" r:id="rId2"/>
    <sheet name="Tab" sheetId="2" r:id="rId3"/>
    <sheet name="stat_w2" sheetId="3" r:id="rId4"/>
    <sheet name="stat_w10" sheetId="5" r:id="rId5"/>
  </sheets>
  <calcPr calcId="191029" fullCalcOnLoad="true" refMode="R1C1" iterateCount="0" calcOnSave="false" concurrentCalc="fals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<sst xmlns="http://schemas.openxmlformats.org/spreadsheetml/2006/main" xmlns:r="http://schemas.openxmlformats.org/officeDocument/2006/relationships" xmlns:xdr="http://schemas.openxmlformats.org/drawingml/2006/spreadsheetDrawing" count="237" uniqueCount="22">
  <si>
    <t>Intervención</t>
  </si>
  <si>
    <t>Ventana</t>
  </si>
  <si>
    <t>Compra/Venta</t>
  </si>
  <si>
    <t>Total eventos</t>
  </si>
  <si>
    <t>Casos favorables</t>
  </si>
  <si>
    <t>% de Exito</t>
  </si>
  <si>
    <t>Estadistico t (H0: %&gt;0.5)</t>
  </si>
  <si>
    <t>Estadistico t (H0: % &gt;75%)</t>
  </si>
  <si>
    <t>Dirección:</t>
  </si>
  <si>
    <t>Discrecional</t>
  </si>
  <si>
    <t>Opciones Acumulación</t>
  </si>
  <si>
    <t>Opciones Control Volatilidad</t>
  </si>
  <si>
    <t>Forwards</t>
  </si>
  <si>
    <t xml:space="preserve">Compra </t>
  </si>
  <si>
    <t>Venta</t>
  </si>
  <si>
    <t>.</t>
  </si>
  <si>
    <t>Estadistico t (H0: % &gt;25%)</t>
  </si>
  <si>
    <t>Reversal:</t>
  </si>
  <si>
    <t>Smoothing</t>
  </si>
  <si>
    <t>Matching:</t>
  </si>
  <si>
    <t>Diferencia promedio.</t>
  </si>
  <si>
    <t>Estadistico t (H0: dif &gt; 0 compra) (H0: dif &lt; 0 venta)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</si>
</sst>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34">
    <xf numFmtId="0" fontId="0" fillId="0" borderId="0" xfId="0"/>
    <xf numFmtId="0" fontId="0" fillId="0" borderId="0" xfId="0" applyAlignment="true">
      <alignment wrapText="true"/>
    </xf>
    <xf numFmtId="0" fontId="0" fillId="0" borderId="0" xfId="0" applyAlignment="true">
      <alignment horizontal="center" wrapText="true"/>
    </xf>
    <xf numFmtId="9" fontId="0" fillId="0" borderId="0" xfId="1" applyFont="true" applyAlignment="true">
      <alignment wrapText="true"/>
    </xf>
    <xf numFmtId="0" fontId="0" fillId="0" borderId="3" xfId="0" applyBorder="true" applyAlignment="true">
      <alignment wrapText="true"/>
    </xf>
    <xf numFmtId="0" fontId="0" fillId="0" borderId="4" xfId="0" applyBorder="true" applyAlignment="true">
      <alignment wrapText="true"/>
    </xf>
    <xf numFmtId="0" fontId="0" fillId="0" borderId="6" xfId="0" applyBorder="true" applyAlignment="true">
      <alignment wrapText="true"/>
    </xf>
    <xf numFmtId="9" fontId="0" fillId="0" borderId="6" xfId="1" applyFont="true" applyBorder="true" applyAlignment="true">
      <alignment wrapText="true"/>
    </xf>
    <xf numFmtId="0" fontId="0" fillId="0" borderId="7" xfId="0" applyBorder="true" applyAlignment="true">
      <alignment wrapText="true"/>
    </xf>
    <xf numFmtId="0" fontId="0" fillId="0" borderId="9" xfId="0" applyBorder="true" applyAlignment="true">
      <alignment wrapText="true"/>
    </xf>
    <xf numFmtId="9" fontId="0" fillId="0" borderId="9" xfId="1" applyFont="true" applyBorder="true" applyAlignment="true">
      <alignment wrapText="true"/>
    </xf>
    <xf numFmtId="0" fontId="0" fillId="0" borderId="10" xfId="0" applyBorder="true" applyAlignment="true">
      <alignment wrapText="true"/>
    </xf>
    <xf numFmtId="0" fontId="0" fillId="0" borderId="11" xfId="0" applyBorder="true" applyAlignment="true">
      <alignment wrapText="true"/>
    </xf>
    <xf numFmtId="0" fontId="0" fillId="0" borderId="12" xfId="0" applyBorder="true" applyAlignment="true">
      <alignment wrapText="true"/>
    </xf>
    <xf numFmtId="0" fontId="0" fillId="0" borderId="13" xfId="0" applyBorder="true" applyAlignment="true">
      <alignment wrapText="true"/>
    </xf>
    <xf numFmtId="9" fontId="0" fillId="0" borderId="3" xfId="1" applyFont="true" applyBorder="true" applyAlignment="true">
      <alignment wrapText="true"/>
    </xf>
    <xf numFmtId="0" fontId="0" fillId="0" borderId="14" xfId="0" applyBorder="true" applyAlignment="true">
      <alignment wrapText="true"/>
    </xf>
    <xf numFmtId="0" fontId="0" fillId="0" borderId="15" xfId="0" applyBorder="true" applyAlignment="true">
      <alignment wrapText="true"/>
    </xf>
    <xf numFmtId="0" fontId="0" fillId="0" borderId="16" xfId="0" applyBorder="true" applyAlignment="true">
      <alignment wrapText="true"/>
    </xf>
    <xf numFmtId="0" fontId="0" fillId="0" borderId="17" xfId="0" applyBorder="true" applyAlignment="true">
      <alignment wrapText="true"/>
    </xf>
    <xf numFmtId="0" fontId="0" fillId="0" borderId="1" xfId="0" applyBorder="true" applyAlignment="true">
      <alignment wrapText="true"/>
    </xf>
    <xf numFmtId="0" fontId="0" fillId="0" borderId="6" xfId="0" applyBorder="true"/>
    <xf numFmtId="0" fontId="0" fillId="0" borderId="7" xfId="0" applyBorder="true"/>
    <xf numFmtId="0" fontId="0" fillId="0" borderId="9" xfId="0" applyBorder="true"/>
    <xf numFmtId="0" fontId="0" fillId="0" borderId="10" xfId="0" applyBorder="true"/>
    <xf numFmtId="0" fontId="0" fillId="0" borderId="3" xfId="0" applyBorder="true"/>
    <xf numFmtId="0" fontId="0" fillId="0" borderId="4" xfId="0" applyBorder="true"/>
    <xf numFmtId="0" fontId="0" fillId="0" borderId="18" xfId="0" applyBorder="true" applyAlignment="true">
      <alignment horizontal="center" wrapText="true"/>
    </xf>
    <xf numFmtId="0" fontId="0" fillId="0" borderId="19" xfId="0" applyBorder="true" applyAlignment="true">
      <alignment horizontal="center" wrapText="true"/>
    </xf>
    <xf numFmtId="0" fontId="0" fillId="0" borderId="20" xfId="0" applyBorder="true" applyAlignment="true">
      <alignment horizontal="center" wrapText="true"/>
    </xf>
    <xf numFmtId="0" fontId="0" fillId="0" borderId="2" xfId="0" applyBorder="true" applyAlignment="true">
      <alignment horizontal="center" wrapText="true"/>
    </xf>
    <xf numFmtId="0" fontId="0" fillId="0" borderId="5" xfId="0" applyBorder="true" applyAlignment="true">
      <alignment horizontal="center" wrapText="true"/>
    </xf>
    <xf numFmtId="0" fontId="0" fillId="0" borderId="8" xfId="0" applyBorder="true" applyAlignment="true">
      <alignment horizontal="center" wrapText="true"/>
    </xf>
    <xf numFmtId="0" fontId="0" fillId="0" borderId="0" xfId="0" applyAlignment="true">
      <alignment horizontal="center" wrapText="true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0"/>
  <sheetViews>
    <sheetView topLeftCell="D30" workbookViewId="0">
      <selection activeCell="H1" sqref="H1:R40"/>
    </sheetView>
  </sheetViews>
  <sheetFormatPr baseColWidth="10" defaultColWidth="8.7265625" defaultRowHeight="14.5"/>
  <cols>
    <col min="9" max="9" width="11.7265625" customWidth="true"/>
    <col min="10" max="10" width="15.7265625" customWidth="true"/>
    <col min="11" max="11" width="11.81640625" customWidth="true"/>
    <col min="14" max="14" width="12.36328125" customWidth="true"/>
    <col min="15" max="15" width="12.08984375" customWidth="true"/>
    <col min="16" max="17" width="11.90625" bestFit="true" customWidth="true"/>
  </cols>
  <sheetData>
    <row r="1" ht="15" thickBot="true"/>
    <row r="2" ht="29.5" thickBot="true">
      <c r="I2" t="s">
        <v>8</v>
      </c>
      <c r="J2" s="20" t="s">
        <v>0</v>
      </c>
      <c r="K2" s="16" t="s">
        <v>2</v>
      </c>
      <c r="L2" s="13" t="s">
        <v>1</v>
      </c>
      <c r="M2" s="13" t="s">
        <v>3</v>
      </c>
      <c r="N2" s="13" t="s">
        <v>4</v>
      </c>
      <c r="O2" s="13" t="s">
        <v>5</v>
      </c>
      <c r="P2" s="13" t="s">
        <v>6</v>
      </c>
      <c r="Q2" s="14" t="s">
        <v>16</v>
      </c>
    </row>
    <row r="3">
      <c r="B3">
        <v>14</v>
      </c>
      <c r="C3">
        <v>9</v>
      </c>
      <c r="D3">
        <v>0.4972451580988469</v>
      </c>
      <c r="J3" s="27" t="s">
        <v>9</v>
      </c>
      <c r="K3" s="17" t="s">
        <v>13</v>
      </c>
      <c r="L3" s="4">
        <v>5</v>
      </c>
      <c r="M3" s="4">
        <f>B3</f>
        <v>14</v>
      </c>
      <c r="N3" s="4">
        <f>C3</f>
        <v>9</v>
      </c>
      <c r="O3" s="15">
        <f>N3/M3</f>
        <v>0.6428571428571429</v>
      </c>
      <c r="P3" s="4">
        <f>(O3-0.5)/D3</f>
        <v>0.28729720245711166</v>
      </c>
      <c r="Q3" s="5">
        <f>(O3-0.25)/D3</f>
        <v>0.79006730675705683</v>
      </c>
    </row>
    <row r="4" ht="15" thickBot="true">
      <c r="J4" s="28"/>
      <c r="K4" s="18" t="s">
        <v>14</v>
      </c>
      <c r="L4" s="6">
        <v>5</v>
      </c>
      <c r="M4" s="6">
        <f t="shared" ref="M4:M10" si="0">B4</f>
        <v>0</v>
      </c>
      <c r="N4" s="6">
        <f t="shared" ref="N4:N10" si="1">C4</f>
        <v>0</v>
      </c>
      <c r="O4" s="7" t="s">
        <v>15</v>
      </c>
      <c r="P4" s="6" t="s">
        <v>15</v>
      </c>
      <c r="Q4" s="8" t="s">
        <v>15</v>
      </c>
    </row>
    <row r="5">
      <c r="B5">
        <v>33</v>
      </c>
      <c r="C5">
        <v>17</v>
      </c>
      <c r="D5">
        <v>0.50751921892255225</v>
      </c>
      <c r="J5" s="27" t="s">
        <v>10</v>
      </c>
      <c r="K5" s="17" t="s">
        <v>13</v>
      </c>
      <c r="L5" s="4">
        <v>5</v>
      </c>
      <c r="M5" s="4">
        <f t="shared" si="0"/>
        <v>33</v>
      </c>
      <c r="N5" s="4">
        <f t="shared" si="1"/>
        <v>17</v>
      </c>
      <c r="O5" s="15">
        <f t="shared" ref="O5:O9" si="2">N5/M5</f>
        <v>0.51515151515151514</v>
      </c>
      <c r="P5" s="4">
        <f t="shared" ref="P5:P9" si="3">(O5-0.5)/D5</f>
        <v>2.9854071701326583E-2</v>
      </c>
      <c r="Q5" s="5">
        <f t="shared" ref="Q5:Q9" si="4">(O5-0.25)/D5</f>
        <v>0.5224462547732156</v>
      </c>
    </row>
    <row r="6" ht="15" thickBot="true">
      <c r="B6">
        <v>5</v>
      </c>
      <c r="C6">
        <v>3</v>
      </c>
      <c r="D6">
        <v>0.54772255750516619</v>
      </c>
      <c r="J6" s="28"/>
      <c r="K6" s="18" t="s">
        <v>14</v>
      </c>
      <c r="L6" s="6">
        <v>5</v>
      </c>
      <c r="M6" s="6">
        <f t="shared" si="0"/>
        <v>5</v>
      </c>
      <c r="N6" s="6">
        <f t="shared" si="1"/>
        <v>3</v>
      </c>
      <c r="O6" s="7">
        <f t="shared" si="2"/>
        <v>0.6</v>
      </c>
      <c r="P6" s="6">
        <f t="shared" si="3"/>
        <v>0.1825741858350553</v>
      </c>
      <c r="Q6" s="8">
        <f t="shared" si="4"/>
        <v>0.63900965042269364</v>
      </c>
    </row>
    <row r="7">
      <c r="B7">
        <v>22</v>
      </c>
      <c r="C7">
        <v>14</v>
      </c>
      <c r="D7">
        <v>0.49236596391733095</v>
      </c>
      <c r="J7" s="27" t="s">
        <v>11</v>
      </c>
      <c r="K7" s="17" t="s">
        <v>13</v>
      </c>
      <c r="L7" s="4">
        <v>5</v>
      </c>
      <c r="M7" s="4">
        <f t="shared" si="0"/>
        <v>22</v>
      </c>
      <c r="N7" s="4">
        <f t="shared" si="1"/>
        <v>14</v>
      </c>
      <c r="O7" s="15">
        <f t="shared" si="2"/>
        <v>0.63636363636363635</v>
      </c>
      <c r="P7" s="4">
        <f t="shared" si="3"/>
        <v>0.27695585470349859</v>
      </c>
      <c r="Q7" s="5">
        <f t="shared" si="4"/>
        <v>0.78470825499324615</v>
      </c>
    </row>
    <row r="8" ht="15" thickBot="true">
      <c r="B8">
        <v>16</v>
      </c>
      <c r="C8">
        <v>10</v>
      </c>
      <c r="D8">
        <v>0.5</v>
      </c>
      <c r="J8" s="28"/>
      <c r="K8" s="18" t="s">
        <v>14</v>
      </c>
      <c r="L8" s="6">
        <v>5</v>
      </c>
      <c r="M8" s="6">
        <f t="shared" si="0"/>
        <v>16</v>
      </c>
      <c r="N8" s="6">
        <f t="shared" si="1"/>
        <v>10</v>
      </c>
      <c r="O8" s="7">
        <f t="shared" si="2"/>
        <v>0.625</v>
      </c>
      <c r="P8" s="6">
        <f t="shared" si="3"/>
        <v>0.25</v>
      </c>
      <c r="Q8" s="8">
        <f t="shared" si="4"/>
        <v>0.75</v>
      </c>
    </row>
    <row r="9">
      <c r="B9">
        <v>14</v>
      </c>
      <c r="C9">
        <v>9</v>
      </c>
      <c r="D9">
        <v>0.4972451580988469</v>
      </c>
      <c r="J9" s="29" t="s">
        <v>12</v>
      </c>
      <c r="K9" s="19" t="s">
        <v>13</v>
      </c>
      <c r="L9" s="9">
        <v>5</v>
      </c>
      <c r="M9" s="9">
        <f t="shared" si="0"/>
        <v>14</v>
      </c>
      <c r="N9" s="9">
        <f t="shared" si="1"/>
        <v>9</v>
      </c>
      <c r="O9" s="10">
        <f t="shared" si="2"/>
        <v>0.6428571428571429</v>
      </c>
      <c r="P9" s="9">
        <f t="shared" si="3"/>
        <v>0.28729720245711166</v>
      </c>
      <c r="Q9" s="11">
        <f t="shared" si="4"/>
        <v>0.79006730675705683</v>
      </c>
    </row>
    <row r="10" ht="15" thickBot="true">
      <c r="J10" s="28"/>
      <c r="K10" s="18" t="s">
        <v>14</v>
      </c>
      <c r="L10" s="6">
        <v>5</v>
      </c>
      <c r="M10" s="6">
        <f t="shared" si="0"/>
        <v>0</v>
      </c>
      <c r="N10" s="6">
        <f t="shared" si="1"/>
        <v>0</v>
      </c>
      <c r="O10" s="7" t="s">
        <v>15</v>
      </c>
      <c r="P10" s="6" t="s">
        <v>15</v>
      </c>
      <c r="Q10" s="8" t="s">
        <v>15</v>
      </c>
    </row>
    <row r="11" ht="15" thickBot="true">
      <c r="J11" s="2"/>
      <c r="K11" s="1"/>
      <c r="L11" s="1"/>
      <c r="M11" s="1"/>
      <c r="N11" s="1"/>
      <c r="O11" s="3"/>
      <c r="P11" s="1"/>
      <c r="Q11" s="1"/>
    </row>
    <row r="12" ht="43.5" customHeight="true" thickBot="true">
      <c r="I12" t="s">
        <v>17</v>
      </c>
      <c r="J12" s="20" t="s">
        <v>0</v>
      </c>
      <c r="K12" s="16" t="s">
        <v>2</v>
      </c>
      <c r="L12" s="13" t="s">
        <v>1</v>
      </c>
      <c r="M12" s="13" t="s">
        <v>3</v>
      </c>
      <c r="N12" s="13" t="s">
        <v>4</v>
      </c>
      <c r="O12" s="13" t="s">
        <v>5</v>
      </c>
      <c r="P12" s="13" t="s">
        <v>6</v>
      </c>
      <c r="Q12" s="14" t="s">
        <v>16</v>
      </c>
    </row>
    <row r="13">
      <c r="B13">
        <v>14</v>
      </c>
      <c r="C13">
        <v>8</v>
      </c>
      <c r="D13">
        <v>0.51355259101309547</v>
      </c>
      <c r="J13" s="27" t="s">
        <v>9</v>
      </c>
      <c r="K13" s="17" t="s">
        <v>13</v>
      </c>
      <c r="L13" s="4">
        <v>5</v>
      </c>
      <c r="M13" s="4">
        <f>B13</f>
        <v>14</v>
      </c>
      <c r="N13" s="4">
        <f>C13</f>
        <v>8</v>
      </c>
      <c r="O13" s="15">
        <f>N13/M13</f>
        <v>0.5714285714285714</v>
      </c>
      <c r="P13" s="4">
        <f>(O13-0.5)/D13</f>
        <v>0.13908716006604666</v>
      </c>
      <c r="Q13" s="5">
        <f>(O13-0.25)/D13</f>
        <v>0.62589222029721014</v>
      </c>
    </row>
    <row r="14" ht="15" thickBot="true">
      <c r="J14" s="28"/>
      <c r="K14" s="18" t="s">
        <v>14</v>
      </c>
      <c r="L14" s="6">
        <v>5</v>
      </c>
      <c r="M14" s="6">
        <f t="shared" ref="M14:M20" si="5">B14</f>
        <v>0</v>
      </c>
      <c r="N14" s="6">
        <f t="shared" ref="N14:N20" si="6">C14</f>
        <v>0</v>
      </c>
      <c r="O14" s="7" t="s">
        <v>15</v>
      </c>
      <c r="P14" s="6" t="s">
        <v>15</v>
      </c>
      <c r="Q14" s="8" t="s">
        <v>15</v>
      </c>
    </row>
    <row r="15" ht="14.5" customHeight="true">
      <c r="B15">
        <v>33</v>
      </c>
      <c r="C15">
        <v>9</v>
      </c>
      <c r="D15">
        <v>0.45226701686664544</v>
      </c>
      <c r="J15" s="27" t="s">
        <v>10</v>
      </c>
      <c r="K15" s="17" t="s">
        <v>13</v>
      </c>
      <c r="L15" s="4">
        <v>5</v>
      </c>
      <c r="M15" s="4">
        <f t="shared" si="5"/>
        <v>33</v>
      </c>
      <c r="N15" s="4">
        <f t="shared" si="6"/>
        <v>9</v>
      </c>
      <c r="O15" s="15">
        <f t="shared" ref="O15:O19" si="7">N15/M15</f>
        <v>0.27272727272727271</v>
      </c>
      <c r="P15" s="4">
        <f t="shared" ref="P15:P19" si="8">(O15-0.5)/D15</f>
        <v>-0.50251890762960605</v>
      </c>
      <c r="Q15" s="5">
        <f t="shared" ref="Q15:Q19" si="9">(O15-0.25)/D15</f>
        <v>5.0251890762960556E-2</v>
      </c>
    </row>
    <row r="16" ht="15" thickBot="true">
      <c r="B16">
        <v>5</v>
      </c>
      <c r="C16">
        <v>1</v>
      </c>
      <c r="D16">
        <v>0.44721359549995798</v>
      </c>
      <c r="J16" s="28"/>
      <c r="K16" s="18" t="s">
        <v>14</v>
      </c>
      <c r="L16" s="6">
        <v>5</v>
      </c>
      <c r="M16" s="6">
        <f t="shared" si="5"/>
        <v>5</v>
      </c>
      <c r="N16" s="6">
        <f t="shared" si="6"/>
        <v>1</v>
      </c>
      <c r="O16" s="7">
        <f t="shared" si="7"/>
        <v>0.2</v>
      </c>
      <c r="P16" s="6">
        <f t="shared" si="8"/>
        <v>-0.67082039324993681</v>
      </c>
      <c r="Q16" s="8">
        <f t="shared" si="9"/>
        <v>-0.11180339887498945</v>
      </c>
    </row>
    <row r="17" ht="14.5" customHeight="true">
      <c r="B17">
        <v>22</v>
      </c>
      <c r="C17">
        <v>12</v>
      </c>
      <c r="D17">
        <v>0.50964719143762549</v>
      </c>
      <c r="J17" s="27" t="s">
        <v>11</v>
      </c>
      <c r="K17" s="17" t="s">
        <v>13</v>
      </c>
      <c r="L17" s="4">
        <v>5</v>
      </c>
      <c r="M17" s="4">
        <f t="shared" si="5"/>
        <v>22</v>
      </c>
      <c r="N17" s="4">
        <f t="shared" si="6"/>
        <v>12</v>
      </c>
      <c r="O17" s="15">
        <f t="shared" si="7"/>
        <v>0.54545454545454541</v>
      </c>
      <c r="P17" s="4">
        <f t="shared" si="8"/>
        <v>8.9188258501584405E-2</v>
      </c>
      <c r="Q17" s="5">
        <f t="shared" si="9"/>
        <v>0.57972368026029908</v>
      </c>
    </row>
    <row r="18" ht="15" thickBot="true">
      <c r="B18">
        <v>16</v>
      </c>
      <c r="C18">
        <v>8</v>
      </c>
      <c r="D18">
        <v>0.5163977794943222</v>
      </c>
      <c r="J18" s="28"/>
      <c r="K18" s="18" t="s">
        <v>14</v>
      </c>
      <c r="L18" s="6">
        <v>5</v>
      </c>
      <c r="M18" s="6">
        <f t="shared" si="5"/>
        <v>16</v>
      </c>
      <c r="N18" s="6">
        <f t="shared" si="6"/>
        <v>8</v>
      </c>
      <c r="O18" s="7">
        <f t="shared" si="7"/>
        <v>0.5</v>
      </c>
      <c r="P18" s="6">
        <f t="shared" si="8"/>
        <v>0</v>
      </c>
      <c r="Q18" s="8">
        <f t="shared" si="9"/>
        <v>0.48412291827592718</v>
      </c>
    </row>
    <row r="19">
      <c r="B19">
        <v>14</v>
      </c>
      <c r="C19">
        <v>5</v>
      </c>
      <c r="D19">
        <v>0.49724515809884684</v>
      </c>
      <c r="J19" s="29" t="s">
        <v>12</v>
      </c>
      <c r="K19" s="19" t="s">
        <v>13</v>
      </c>
      <c r="L19" s="9">
        <v>5</v>
      </c>
      <c r="M19" s="9">
        <f t="shared" si="5"/>
        <v>14</v>
      </c>
      <c r="N19" s="9">
        <f t="shared" si="6"/>
        <v>5</v>
      </c>
      <c r="O19" s="10">
        <f t="shared" si="7"/>
        <v>0.35714285714285715</v>
      </c>
      <c r="P19" s="9">
        <f t="shared" si="8"/>
        <v>-0.28729720245711154</v>
      </c>
      <c r="Q19" s="11">
        <f t="shared" si="9"/>
        <v>0.21547290184283371</v>
      </c>
    </row>
    <row r="20" ht="15" thickBot="true">
      <c r="J20" s="28"/>
      <c r="K20" s="18" t="s">
        <v>14</v>
      </c>
      <c r="L20" s="6">
        <v>5</v>
      </c>
      <c r="M20" s="6">
        <f t="shared" si="5"/>
        <v>0</v>
      </c>
      <c r="N20" s="6">
        <f t="shared" si="6"/>
        <v>0</v>
      </c>
      <c r="O20" s="7" t="s">
        <v>15</v>
      </c>
      <c r="P20" s="6" t="s">
        <v>15</v>
      </c>
      <c r="Q20" s="8" t="s">
        <v>15</v>
      </c>
    </row>
    <row r="21" ht="15" thickBot="true"/>
    <row r="22" ht="29.5" thickBot="true">
      <c r="I22" t="s">
        <v>18</v>
      </c>
      <c r="J22" s="20" t="s">
        <v>0</v>
      </c>
      <c r="K22" s="16" t="s">
        <v>2</v>
      </c>
      <c r="L22" s="13" t="s">
        <v>1</v>
      </c>
      <c r="M22" s="13" t="s">
        <v>3</v>
      </c>
      <c r="N22" s="13" t="s">
        <v>4</v>
      </c>
      <c r="O22" s="13" t="s">
        <v>5</v>
      </c>
      <c r="P22" s="13" t="s">
        <v>6</v>
      </c>
      <c r="Q22" s="14" t="s">
        <v>16</v>
      </c>
    </row>
    <row r="23">
      <c r="B23">
        <v>14</v>
      </c>
      <c r="C23">
        <v>11</v>
      </c>
      <c r="D23">
        <v>0.42581531362632008</v>
      </c>
      <c r="J23" s="27" t="s">
        <v>9</v>
      </c>
      <c r="K23" s="17" t="s">
        <v>13</v>
      </c>
      <c r="L23" s="4">
        <v>5</v>
      </c>
      <c r="M23" s="4">
        <f>B23</f>
        <v>14</v>
      </c>
      <c r="N23" s="4">
        <f>C23</f>
        <v>11</v>
      </c>
      <c r="O23" s="15">
        <f>N23/M23</f>
        <v>0.7857142857142857</v>
      </c>
      <c r="P23" s="4">
        <f>(O23-0.5)/D23</f>
        <v>0.67098170632026188</v>
      </c>
      <c r="Q23" s="5">
        <f>(O23-0.25)/D23</f>
        <v>1.258090699350491</v>
      </c>
    </row>
    <row r="24" ht="15" thickBot="true">
      <c r="J24" s="28"/>
      <c r="K24" s="18" t="s">
        <v>14</v>
      </c>
      <c r="L24" s="6">
        <v>5</v>
      </c>
      <c r="M24" s="6">
        <f t="shared" ref="M24:M30" si="10">B24</f>
        <v>0</v>
      </c>
      <c r="N24" s="6">
        <f t="shared" ref="N24:N30" si="11">C24</f>
        <v>0</v>
      </c>
      <c r="O24" s="7" t="s">
        <v>15</v>
      </c>
      <c r="P24" s="6" t="s">
        <v>15</v>
      </c>
      <c r="Q24" s="8" t="s">
        <v>15</v>
      </c>
    </row>
    <row r="25" ht="14.5" customHeight="true">
      <c r="B25">
        <v>33</v>
      </c>
      <c r="C25">
        <v>18</v>
      </c>
      <c r="D25">
        <v>0.50564989684743156</v>
      </c>
      <c r="J25" s="27" t="s">
        <v>10</v>
      </c>
      <c r="K25" s="17" t="s">
        <v>13</v>
      </c>
      <c r="L25" s="4">
        <v>5</v>
      </c>
      <c r="M25" s="4">
        <f t="shared" si="10"/>
        <v>33</v>
      </c>
      <c r="N25" s="4">
        <f t="shared" si="11"/>
        <v>18</v>
      </c>
      <c r="O25" s="15">
        <f t="shared" ref="O25:O29" si="12">N25/M25</f>
        <v>0.54545454545454541</v>
      </c>
      <c r="P25" s="4">
        <f t="shared" ref="P25:P29" si="13">(O25-0.5)/D25</f>
        <v>8.9893314995098866E-2</v>
      </c>
      <c r="Q25" s="5">
        <f t="shared" ref="Q25:Q29" si="14">(O25-0.25)/D25</f>
        <v>0.58430654746814303</v>
      </c>
    </row>
    <row r="26" ht="15" thickBot="true">
      <c r="B26">
        <v>5</v>
      </c>
      <c r="C26">
        <v>4</v>
      </c>
      <c r="D26">
        <v>0.44721359549995793</v>
      </c>
      <c r="J26" s="28"/>
      <c r="K26" s="18" t="s">
        <v>14</v>
      </c>
      <c r="L26" s="6">
        <v>5</v>
      </c>
      <c r="M26" s="6">
        <f t="shared" si="10"/>
        <v>5</v>
      </c>
      <c r="N26" s="6">
        <f t="shared" si="11"/>
        <v>4</v>
      </c>
      <c r="O26" s="7">
        <f t="shared" si="12"/>
        <v>0.8</v>
      </c>
      <c r="P26" s="6">
        <f t="shared" si="13"/>
        <v>0.67082039324993703</v>
      </c>
      <c r="Q26" s="8">
        <f t="shared" si="14"/>
        <v>1.2298373876248845</v>
      </c>
    </row>
    <row r="27" ht="14.5" customHeight="true">
      <c r="B27">
        <v>22</v>
      </c>
      <c r="C27">
        <v>18</v>
      </c>
      <c r="D27">
        <v>0.39477101697586142</v>
      </c>
      <c r="J27" s="27" t="s">
        <v>11</v>
      </c>
      <c r="K27" s="17" t="s">
        <v>13</v>
      </c>
      <c r="L27" s="4">
        <v>5</v>
      </c>
      <c r="M27" s="4">
        <f t="shared" si="10"/>
        <v>22</v>
      </c>
      <c r="N27" s="4">
        <f t="shared" si="11"/>
        <v>18</v>
      </c>
      <c r="O27" s="15">
        <f t="shared" si="12"/>
        <v>0.81818181818181823</v>
      </c>
      <c r="P27" s="4">
        <f t="shared" si="13"/>
        <v>0.80599082632571706</v>
      </c>
      <c r="Q27" s="5">
        <f t="shared" si="14"/>
        <v>1.4392693327244948</v>
      </c>
    </row>
    <row r="28" ht="15" thickBot="true">
      <c r="B28">
        <v>16</v>
      </c>
      <c r="C28">
        <v>12</v>
      </c>
      <c r="D28">
        <v>0.44721359549995793</v>
      </c>
      <c r="J28" s="28"/>
      <c r="K28" s="18" t="s">
        <v>14</v>
      </c>
      <c r="L28" s="6">
        <v>5</v>
      </c>
      <c r="M28" s="6">
        <f t="shared" si="10"/>
        <v>16</v>
      </c>
      <c r="N28" s="6">
        <f t="shared" si="11"/>
        <v>12</v>
      </c>
      <c r="O28" s="7">
        <f t="shared" si="12"/>
        <v>0.75</v>
      </c>
      <c r="P28" s="6">
        <f t="shared" si="13"/>
        <v>0.55901699437494745</v>
      </c>
      <c r="Q28" s="8">
        <f t="shared" si="14"/>
        <v>1.1180339887498949</v>
      </c>
    </row>
    <row r="29">
      <c r="B29">
        <v>14</v>
      </c>
      <c r="C29">
        <v>9</v>
      </c>
      <c r="D29">
        <v>0.4972451580988469</v>
      </c>
      <c r="J29" s="29" t="s">
        <v>12</v>
      </c>
      <c r="K29" s="19" t="s">
        <v>13</v>
      </c>
      <c r="L29" s="9">
        <v>5</v>
      </c>
      <c r="M29" s="9">
        <f t="shared" si="10"/>
        <v>14</v>
      </c>
      <c r="N29" s="9">
        <f t="shared" si="11"/>
        <v>9</v>
      </c>
      <c r="O29" s="10">
        <f t="shared" si="12"/>
        <v>0.6428571428571429</v>
      </c>
      <c r="P29" s="9">
        <f t="shared" si="13"/>
        <v>0.28729720245711166</v>
      </c>
      <c r="Q29" s="11">
        <f t="shared" si="14"/>
        <v>0.79006730675705683</v>
      </c>
    </row>
    <row r="30" ht="15" thickBot="true">
      <c r="J30" s="28"/>
      <c r="K30" s="18" t="s">
        <v>14</v>
      </c>
      <c r="L30" s="6">
        <v>5</v>
      </c>
      <c r="M30" s="6">
        <f t="shared" si="10"/>
        <v>0</v>
      </c>
      <c r="N30" s="6">
        <f t="shared" si="11"/>
        <v>0</v>
      </c>
      <c r="O30" s="7" t="s">
        <v>15</v>
      </c>
      <c r="P30" s="6" t="s">
        <v>15</v>
      </c>
      <c r="Q30" s="8" t="s">
        <v>15</v>
      </c>
    </row>
    <row r="31" ht="15" thickBot="true"/>
    <row r="32" ht="60" customHeight="true" thickBot="true">
      <c r="I32" t="s">
        <v>19</v>
      </c>
      <c r="J32" s="12" t="s">
        <v>0</v>
      </c>
      <c r="K32" s="13" t="s">
        <v>2</v>
      </c>
      <c r="L32" s="13" t="s">
        <v>1</v>
      </c>
      <c r="M32" s="13" t="s">
        <v>3</v>
      </c>
      <c r="N32" s="13" t="s">
        <v>20</v>
      </c>
      <c r="O32" s="14" t="s">
        <v>21</v>
      </c>
    </row>
    <row r="33">
      <c r="B33">
        <v>14</v>
      </c>
      <c r="C33">
        <v>-29.7758572442191</v>
      </c>
      <c r="D33">
        <v>70.571745683208306</v>
      </c>
      <c r="J33" s="30" t="s">
        <v>9</v>
      </c>
      <c r="K33" s="4" t="s">
        <v>13</v>
      </c>
      <c r="L33" s="4">
        <v>5</v>
      </c>
      <c r="M33" s="4">
        <f>B33</f>
        <v>14</v>
      </c>
      <c r="N33" s="25">
        <f>C33</f>
        <v>-29.7758572442191</v>
      </c>
      <c r="O33" s="26">
        <f>N33/D33</f>
        <v>-0.42192320674453582</v>
      </c>
    </row>
    <row r="34" ht="15" thickBot="true">
      <c r="J34" s="31"/>
      <c r="K34" s="6" t="s">
        <v>14</v>
      </c>
      <c r="L34" s="6">
        <v>5</v>
      </c>
      <c r="M34" s="6">
        <f t="shared" ref="M34:M40" si="15">B34</f>
        <v>0</v>
      </c>
      <c r="N34" s="21" t="s">
        <v>15</v>
      </c>
      <c r="O34" s="22" t="s">
        <v>15</v>
      </c>
    </row>
    <row r="35">
      <c r="B35">
        <v>33</v>
      </c>
      <c r="C35">
        <v>-25.713696786851592</v>
      </c>
      <c r="D35">
        <v>33.609355606772887</v>
      </c>
      <c r="J35" s="30" t="s">
        <v>10</v>
      </c>
      <c r="K35" s="4" t="s">
        <v>13</v>
      </c>
      <c r="L35" s="4">
        <v>5</v>
      </c>
      <c r="M35" s="4">
        <f t="shared" si="15"/>
        <v>33</v>
      </c>
      <c r="N35" s="25">
        <f t="shared" ref="N35:N39" si="16">C35</f>
        <v>-25.713696786851592</v>
      </c>
      <c r="O35" s="26">
        <f t="shared" ref="O35:O39" si="17">N35/D35</f>
        <v>-0.76507556668744403</v>
      </c>
    </row>
    <row r="36" ht="15" thickBot="true">
      <c r="B36">
        <v>5</v>
      </c>
      <c r="C36">
        <v>20.131999129056929</v>
      </c>
      <c r="D36">
        <v>31.461423028349042</v>
      </c>
      <c r="J36" s="31"/>
      <c r="K36" s="6" t="s">
        <v>14</v>
      </c>
      <c r="L36" s="6">
        <v>5</v>
      </c>
      <c r="M36" s="6">
        <f t="shared" si="15"/>
        <v>5</v>
      </c>
      <c r="N36" s="21">
        <f t="shared" si="16"/>
        <v>20.131999129056929</v>
      </c>
      <c r="O36" s="22">
        <f>(-1)*N36/D36</f>
        <v>-0.63989474064528251</v>
      </c>
    </row>
    <row r="37">
      <c r="B37">
        <v>22</v>
      </c>
      <c r="C37">
        <v>-46.346454707058996</v>
      </c>
      <c r="D37">
        <v>31.223672676544666</v>
      </c>
      <c r="J37" s="30" t="s">
        <v>11</v>
      </c>
      <c r="K37" s="4" t="s">
        <v>13</v>
      </c>
      <c r="L37" s="4">
        <v>5</v>
      </c>
      <c r="M37" s="4">
        <f t="shared" si="15"/>
        <v>22</v>
      </c>
      <c r="N37" s="25">
        <f t="shared" si="16"/>
        <v>-46.346454707058996</v>
      </c>
      <c r="O37" s="26">
        <f t="shared" si="17"/>
        <v>-1.4843370665320423</v>
      </c>
    </row>
    <row r="38" ht="15" thickBot="true">
      <c r="B38">
        <v>16</v>
      </c>
      <c r="C38">
        <v>63.291624695062637</v>
      </c>
      <c r="D38">
        <v>49.850545130916146</v>
      </c>
      <c r="J38" s="31"/>
      <c r="K38" s="6" t="s">
        <v>14</v>
      </c>
      <c r="L38" s="6">
        <v>5</v>
      </c>
      <c r="M38" s="6">
        <f t="shared" si="15"/>
        <v>16</v>
      </c>
      <c r="N38" s="21">
        <f t="shared" si="16"/>
        <v>63.291624695062637</v>
      </c>
      <c r="O38" s="22">
        <f>(-1)*N38/D38</f>
        <v>-1.2696275342395533</v>
      </c>
    </row>
    <row r="39">
      <c r="B39">
        <v>14</v>
      </c>
      <c r="C39">
        <v>-21.088428122656687</v>
      </c>
      <c r="D39">
        <v>97.901134267717623</v>
      </c>
      <c r="J39" s="32" t="s">
        <v>12</v>
      </c>
      <c r="K39" s="9" t="s">
        <v>13</v>
      </c>
      <c r="L39" s="9">
        <v>5</v>
      </c>
      <c r="M39" s="9">
        <f t="shared" si="15"/>
        <v>14</v>
      </c>
      <c r="N39" s="23">
        <f t="shared" si="16"/>
        <v>-21.088428122656687</v>
      </c>
      <c r="O39" s="24">
        <f t="shared" si="17"/>
        <v>-0.21540535030972041</v>
      </c>
    </row>
    <row r="40" ht="15" thickBot="true">
      <c r="J40" s="31"/>
      <c r="K40" s="6" t="s">
        <v>14</v>
      </c>
      <c r="L40" s="6">
        <v>5</v>
      </c>
      <c r="M40" s="6">
        <f t="shared" si="15"/>
        <v>0</v>
      </c>
      <c r="N40" s="21" t="s">
        <v>15</v>
      </c>
      <c r="O40" s="22" t="s">
        <v>15</v>
      </c>
    </row>
  </sheetData>
  <mergeCells count="16">
    <mergeCell ref="J35:J36"/>
    <mergeCell ref="J37:J38"/>
    <mergeCell ref="J39:J40"/>
    <mergeCell ref="J23:J24"/>
    <mergeCell ref="J25:J26"/>
    <mergeCell ref="J27:J28"/>
    <mergeCell ref="J29:J30"/>
    <mergeCell ref="J33:J34"/>
    <mergeCell ref="J3:J4"/>
    <mergeCell ref="J13:J14"/>
    <mergeCell ref="J15:J16"/>
    <mergeCell ref="J17:J18"/>
    <mergeCell ref="J19:J20"/>
    <mergeCell ref="J5:J6"/>
    <mergeCell ref="J7:J8"/>
    <mergeCell ref="J9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6501-1980-4CE6-8FC3-552ECE3699DC}">
  <dimension ref="C3:K41"/>
  <sheetViews>
    <sheetView workbookViewId="0">
      <selection activeCell="A7" sqref="A7"/>
    </sheetView>
  </sheetViews>
  <sheetFormatPr baseColWidth="10" defaultRowHeight="14.5"/>
  <sheetData>
    <row r="3">
      <c r="C3" t="s">
        <v>8</v>
      </c>
      <c r="D3" t="s">
        <v>0</v>
      </c>
      <c r="E3" t="s">
        <v>2</v>
      </c>
      <c r="F3" t="s">
        <v>1</v>
      </c>
      <c r="G3" t="s">
        <v>3</v>
      </c>
      <c r="H3" t="s">
        <v>4</v>
      </c>
      <c r="I3" t="s">
        <v>5</v>
      </c>
      <c r="J3" t="s">
        <v>6</v>
      </c>
      <c r="K3" t="s">
        <v>16</v>
      </c>
    </row>
    <row r="4">
      <c r="D4" t="s">
        <v>9</v>
      </c>
      <c r="E4" t="s">
        <v>13</v>
      </c>
      <c r="F4">
        <v>5</v>
      </c>
      <c r="G4">
        <v>14</v>
      </c>
      <c r="H4">
        <v>9</v>
      </c>
      <c r="I4">
        <v>0.6428571428571429</v>
      </c>
      <c r="J4">
        <v>0.28729720245711166</v>
      </c>
      <c r="K4">
        <v>0.79006730675705683</v>
      </c>
    </row>
    <row r="5">
      <c r="E5" t="s">
        <v>14</v>
      </c>
      <c r="F5">
        <v>5</v>
      </c>
      <c r="G5">
        <v>0</v>
      </c>
      <c r="H5">
        <v>0</v>
      </c>
      <c r="I5" t="s">
        <v>15</v>
      </c>
      <c r="J5" t="s">
        <v>15</v>
      </c>
      <c r="K5" t="s">
        <v>15</v>
      </c>
    </row>
    <row r="6">
      <c r="D6" t="s">
        <v>10</v>
      </c>
      <c r="E6" t="s">
        <v>13</v>
      </c>
      <c r="F6">
        <v>5</v>
      </c>
      <c r="G6">
        <v>33</v>
      </c>
      <c r="H6">
        <v>17</v>
      </c>
      <c r="I6">
        <v>0.51515151515151514</v>
      </c>
      <c r="J6">
        <v>2.9854071701326583E-2</v>
      </c>
      <c r="K6">
        <v>0.5224462547732156</v>
      </c>
    </row>
    <row r="7">
      <c r="E7" t="s">
        <v>14</v>
      </c>
      <c r="F7">
        <v>5</v>
      </c>
      <c r="G7">
        <v>5</v>
      </c>
      <c r="H7">
        <v>3</v>
      </c>
      <c r="I7">
        <v>0.6</v>
      </c>
      <c r="J7">
        <v>0.1825741858350553</v>
      </c>
      <c r="K7">
        <v>0.63900965042269364</v>
      </c>
    </row>
    <row r="8">
      <c r="D8" t="s">
        <v>11</v>
      </c>
      <c r="E8" t="s">
        <v>13</v>
      </c>
      <c r="F8">
        <v>5</v>
      </c>
      <c r="G8">
        <v>22</v>
      </c>
      <c r="H8">
        <v>14</v>
      </c>
      <c r="I8">
        <v>0.63636363636363635</v>
      </c>
      <c r="J8">
        <v>0.27695585470349859</v>
      </c>
      <c r="K8">
        <v>0.78470825499324615</v>
      </c>
    </row>
    <row r="9">
      <c r="E9" t="s">
        <v>14</v>
      </c>
      <c r="F9">
        <v>5</v>
      </c>
      <c r="G9">
        <v>16</v>
      </c>
      <c r="H9">
        <v>10</v>
      </c>
      <c r="I9">
        <v>0.625</v>
      </c>
      <c r="J9">
        <v>0.25</v>
      </c>
      <c r="K9">
        <v>0.75</v>
      </c>
    </row>
    <row r="10">
      <c r="D10" t="s">
        <v>12</v>
      </c>
      <c r="E10" t="s">
        <v>13</v>
      </c>
      <c r="F10">
        <v>5</v>
      </c>
      <c r="G10">
        <v>14</v>
      </c>
      <c r="H10">
        <v>9</v>
      </c>
      <c r="I10">
        <v>0.6428571428571429</v>
      </c>
      <c r="J10">
        <v>0.28729720245711166</v>
      </c>
      <c r="K10">
        <v>0.79006730675705683</v>
      </c>
    </row>
    <row r="11">
      <c r="E11" t="s">
        <v>14</v>
      </c>
      <c r="F11">
        <v>5</v>
      </c>
      <c r="G11">
        <v>0</v>
      </c>
      <c r="H11">
        <v>0</v>
      </c>
      <c r="I11" t="s">
        <v>15</v>
      </c>
      <c r="J11" t="s">
        <v>15</v>
      </c>
      <c r="K11" t="s">
        <v>15</v>
      </c>
    </row>
    <row r="13">
      <c r="C13" t="s">
        <v>17</v>
      </c>
      <c r="D13" t="s">
        <v>0</v>
      </c>
      <c r="E13" t="s">
        <v>2</v>
      </c>
      <c r="F13" t="s">
        <v>1</v>
      </c>
      <c r="G13" t="s">
        <v>3</v>
      </c>
      <c r="H13" t="s">
        <v>4</v>
      </c>
      <c r="I13" t="s">
        <v>5</v>
      </c>
      <c r="J13" t="s">
        <v>6</v>
      </c>
      <c r="K13" t="s">
        <v>16</v>
      </c>
    </row>
    <row r="14">
      <c r="D14" t="s">
        <v>9</v>
      </c>
      <c r="E14" t="s">
        <v>13</v>
      </c>
      <c r="F14">
        <v>5</v>
      </c>
      <c r="G14">
        <v>14</v>
      </c>
      <c r="H14">
        <v>8</v>
      </c>
      <c r="I14">
        <v>0.5714285714285714</v>
      </c>
      <c r="J14">
        <v>0.13908716006604666</v>
      </c>
      <c r="K14">
        <v>0.62589222029721014</v>
      </c>
    </row>
    <row r="15">
      <c r="E15" t="s">
        <v>14</v>
      </c>
      <c r="F15">
        <v>5</v>
      </c>
      <c r="G15">
        <v>0</v>
      </c>
      <c r="H15">
        <v>0</v>
      </c>
      <c r="I15" t="s">
        <v>15</v>
      </c>
      <c r="J15" t="s">
        <v>15</v>
      </c>
      <c r="K15" t="s">
        <v>15</v>
      </c>
    </row>
    <row r="16">
      <c r="D16" t="s">
        <v>10</v>
      </c>
      <c r="E16" t="s">
        <v>13</v>
      </c>
      <c r="F16">
        <v>5</v>
      </c>
      <c r="G16">
        <v>33</v>
      </c>
      <c r="H16">
        <v>9</v>
      </c>
      <c r="I16">
        <v>0.27272727272727271</v>
      </c>
      <c r="J16">
        <v>-0.50251890762960605</v>
      </c>
      <c r="K16">
        <v>5.0251890762960556E-2</v>
      </c>
    </row>
    <row r="17">
      <c r="E17" t="s">
        <v>14</v>
      </c>
      <c r="F17">
        <v>5</v>
      </c>
      <c r="G17">
        <v>5</v>
      </c>
      <c r="H17">
        <v>1</v>
      </c>
      <c r="I17">
        <v>0.2</v>
      </c>
      <c r="J17">
        <v>-0.67082039324993681</v>
      </c>
      <c r="K17">
        <v>-0.11180339887498945</v>
      </c>
    </row>
    <row r="18">
      <c r="D18" t="s">
        <v>11</v>
      </c>
      <c r="E18" t="s">
        <v>13</v>
      </c>
      <c r="F18">
        <v>5</v>
      </c>
      <c r="G18">
        <v>22</v>
      </c>
      <c r="H18">
        <v>12</v>
      </c>
      <c r="I18">
        <v>0.54545454545454541</v>
      </c>
      <c r="J18">
        <v>8.9188258501584405E-2</v>
      </c>
      <c r="K18">
        <v>0.57972368026029908</v>
      </c>
    </row>
    <row r="19">
      <c r="E19" t="s">
        <v>14</v>
      </c>
      <c r="F19">
        <v>5</v>
      </c>
      <c r="G19">
        <v>16</v>
      </c>
      <c r="H19">
        <v>8</v>
      </c>
      <c r="I19">
        <v>0.5</v>
      </c>
      <c r="J19">
        <v>0</v>
      </c>
      <c r="K19">
        <v>0.48412291827592718</v>
      </c>
    </row>
    <row r="20">
      <c r="D20" t="s">
        <v>12</v>
      </c>
      <c r="E20" t="s">
        <v>13</v>
      </c>
      <c r="F20">
        <v>5</v>
      </c>
      <c r="G20">
        <v>14</v>
      </c>
      <c r="H20">
        <v>5</v>
      </c>
      <c r="I20">
        <v>0.35714285714285715</v>
      </c>
      <c r="J20">
        <v>-0.28729720245711154</v>
      </c>
      <c r="K20">
        <v>0.21547290184283371</v>
      </c>
    </row>
    <row r="21">
      <c r="E21" t="s">
        <v>14</v>
      </c>
      <c r="F21">
        <v>5</v>
      </c>
      <c r="G21">
        <v>0</v>
      </c>
      <c r="H21">
        <v>0</v>
      </c>
      <c r="I21" t="s">
        <v>15</v>
      </c>
      <c r="J21" t="s">
        <v>15</v>
      </c>
      <c r="K21" t="s">
        <v>15</v>
      </c>
    </row>
    <row r="23">
      <c r="C23" t="s">
        <v>18</v>
      </c>
      <c r="D23" t="s">
        <v>0</v>
      </c>
      <c r="E23" t="s">
        <v>2</v>
      </c>
      <c r="F23" t="s">
        <v>1</v>
      </c>
      <c r="G23" t="s">
        <v>3</v>
      </c>
      <c r="H23" t="s">
        <v>4</v>
      </c>
      <c r="I23" t="s">
        <v>5</v>
      </c>
      <c r="J23" t="s">
        <v>6</v>
      </c>
      <c r="K23" t="s">
        <v>16</v>
      </c>
    </row>
    <row r="24">
      <c r="D24" t="s">
        <v>9</v>
      </c>
      <c r="E24" t="s">
        <v>13</v>
      </c>
      <c r="F24">
        <v>5</v>
      </c>
      <c r="G24">
        <v>14</v>
      </c>
      <c r="H24">
        <v>11</v>
      </c>
      <c r="I24">
        <v>0.7857142857142857</v>
      </c>
      <c r="J24">
        <v>0.67098170632026188</v>
      </c>
      <c r="K24">
        <v>1.258090699350491</v>
      </c>
    </row>
    <row r="25">
      <c r="E25" t="s">
        <v>14</v>
      </c>
      <c r="F25">
        <v>5</v>
      </c>
      <c r="G25">
        <v>0</v>
      </c>
      <c r="H25">
        <v>0</v>
      </c>
      <c r="I25" t="s">
        <v>15</v>
      </c>
      <c r="J25" t="s">
        <v>15</v>
      </c>
      <c r="K25" t="s">
        <v>15</v>
      </c>
    </row>
    <row r="26">
      <c r="D26" t="s">
        <v>10</v>
      </c>
      <c r="E26" t="s">
        <v>13</v>
      </c>
      <c r="F26">
        <v>5</v>
      </c>
      <c r="G26">
        <v>33</v>
      </c>
      <c r="H26">
        <v>18</v>
      </c>
      <c r="I26">
        <v>0.54545454545454541</v>
      </c>
      <c r="J26">
        <v>8.9893314995098866E-2</v>
      </c>
      <c r="K26">
        <v>0.58430654746814303</v>
      </c>
    </row>
    <row r="27">
      <c r="E27" t="s">
        <v>14</v>
      </c>
      <c r="F27">
        <v>5</v>
      </c>
      <c r="G27">
        <v>5</v>
      </c>
      <c r="H27">
        <v>4</v>
      </c>
      <c r="I27">
        <v>0.8</v>
      </c>
      <c r="J27">
        <v>0.67082039324993703</v>
      </c>
      <c r="K27">
        <v>1.2298373876248845</v>
      </c>
    </row>
    <row r="28">
      <c r="D28" t="s">
        <v>11</v>
      </c>
      <c r="E28" t="s">
        <v>13</v>
      </c>
      <c r="F28">
        <v>5</v>
      </c>
      <c r="G28">
        <v>22</v>
      </c>
      <c r="H28">
        <v>18</v>
      </c>
      <c r="I28">
        <v>0.81818181818181823</v>
      </c>
      <c r="J28">
        <v>0.80599082632571706</v>
      </c>
      <c r="K28">
        <v>1.4392693327244948</v>
      </c>
    </row>
    <row r="29">
      <c r="E29" t="s">
        <v>14</v>
      </c>
      <c r="F29">
        <v>5</v>
      </c>
      <c r="G29">
        <v>16</v>
      </c>
      <c r="H29">
        <v>12</v>
      </c>
      <c r="I29">
        <v>0.75</v>
      </c>
      <c r="J29">
        <v>0.55901699437494745</v>
      </c>
      <c r="K29">
        <v>1.1180339887498949</v>
      </c>
    </row>
    <row r="30">
      <c r="D30" t="s">
        <v>12</v>
      </c>
      <c r="E30" t="s">
        <v>13</v>
      </c>
      <c r="F30">
        <v>5</v>
      </c>
      <c r="G30">
        <v>14</v>
      </c>
      <c r="H30">
        <v>9</v>
      </c>
      <c r="I30">
        <v>0.6428571428571429</v>
      </c>
      <c r="J30">
        <v>0.28729720245711166</v>
      </c>
      <c r="K30">
        <v>0.79006730675705683</v>
      </c>
    </row>
    <row r="31">
      <c r="E31" t="s">
        <v>14</v>
      </c>
      <c r="F31">
        <v>5</v>
      </c>
      <c r="G31">
        <v>0</v>
      </c>
      <c r="H31">
        <v>0</v>
      </c>
      <c r="I31" t="s">
        <v>15</v>
      </c>
      <c r="J31" t="s">
        <v>15</v>
      </c>
      <c r="K31" t="s">
        <v>15</v>
      </c>
    </row>
    <row r="33">
      <c r="C33" t="s">
        <v>19</v>
      </c>
      <c r="D33" t="s">
        <v>0</v>
      </c>
      <c r="E33" t="s">
        <v>2</v>
      </c>
      <c r="F33" t="s">
        <v>1</v>
      </c>
      <c r="G33" t="s">
        <v>3</v>
      </c>
      <c r="H33" t="s">
        <v>20</v>
      </c>
      <c r="I33" t="s">
        <v>21</v>
      </c>
    </row>
    <row r="34">
      <c r="D34" t="s">
        <v>9</v>
      </c>
      <c r="E34" t="s">
        <v>13</v>
      </c>
      <c r="F34">
        <v>5</v>
      </c>
      <c r="G34">
        <v>14</v>
      </c>
      <c r="H34">
        <v>-29.7758572442191</v>
      </c>
      <c r="I34">
        <v>-0.42192320674453582</v>
      </c>
    </row>
    <row r="35">
      <c r="E35" t="s">
        <v>14</v>
      </c>
      <c r="F35">
        <v>5</v>
      </c>
      <c r="G35">
        <v>0</v>
      </c>
      <c r="H35" t="s">
        <v>15</v>
      </c>
      <c r="I35" t="s">
        <v>15</v>
      </c>
    </row>
    <row r="36">
      <c r="D36" t="s">
        <v>10</v>
      </c>
      <c r="E36" t="s">
        <v>13</v>
      </c>
      <c r="F36">
        <v>5</v>
      </c>
      <c r="G36">
        <v>33</v>
      </c>
      <c r="H36">
        <v>-25.713696786851592</v>
      </c>
      <c r="I36">
        <v>-0.76507556668744403</v>
      </c>
    </row>
    <row r="37">
      <c r="E37" t="s">
        <v>14</v>
      </c>
      <c r="F37">
        <v>5</v>
      </c>
      <c r="G37">
        <v>5</v>
      </c>
      <c r="H37">
        <v>20.131999129056929</v>
      </c>
      <c r="I37">
        <v>-0.63989474064528251</v>
      </c>
    </row>
    <row r="38">
      <c r="D38" t="s">
        <v>11</v>
      </c>
      <c r="E38" t="s">
        <v>13</v>
      </c>
      <c r="F38">
        <v>5</v>
      </c>
      <c r="G38">
        <v>22</v>
      </c>
      <c r="H38">
        <v>-46.346454707058996</v>
      </c>
      <c r="I38">
        <v>-1.4843370665320423</v>
      </c>
    </row>
    <row r="39">
      <c r="E39" t="s">
        <v>14</v>
      </c>
      <c r="F39">
        <v>5</v>
      </c>
      <c r="G39">
        <v>16</v>
      </c>
      <c r="H39">
        <v>63.291624695062637</v>
      </c>
      <c r="I39">
        <v>-1.2696275342395533</v>
      </c>
    </row>
    <row r="40">
      <c r="D40" t="s">
        <v>12</v>
      </c>
      <c r="E40" t="s">
        <v>13</v>
      </c>
      <c r="F40">
        <v>5</v>
      </c>
      <c r="G40">
        <v>14</v>
      </c>
      <c r="H40">
        <v>-21.088428122656687</v>
      </c>
      <c r="I40">
        <v>-0.21540535030972041</v>
      </c>
    </row>
    <row r="41">
      <c r="E41" t="s">
        <v>14</v>
      </c>
      <c r="F41">
        <v>5</v>
      </c>
      <c r="G41">
        <v>0</v>
      </c>
      <c r="H41" t="s">
        <v>15</v>
      </c>
      <c r="I4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E748-7A79-420C-AFAF-16896B315E37}">
  <dimension ref="B3:K11"/>
  <sheetViews>
    <sheetView workbookViewId="0">
      <selection activeCell="C16" sqref="C16"/>
    </sheetView>
  </sheetViews>
  <sheetFormatPr baseColWidth="10" defaultRowHeight="14.5"/>
  <cols>
    <col min="3" max="3" width="14.453125" customWidth="true"/>
    <col min="8" max="8" width="11.26953125" bestFit="true" customWidth="true"/>
    <col min="9" max="9" width="11.90625" bestFit="true" customWidth="true"/>
  </cols>
  <sheetData>
    <row r="3" ht="29" customHeight="true">
      <c r="B3" t="s">
        <v>8</v>
      </c>
      <c r="C3" s="1" t="s">
        <v>0</v>
      </c>
      <c r="D3" s="1" t="s">
        <v>2</v>
      </c>
      <c r="E3" s="1" t="s">
        <v>1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/>
    </row>
    <row r="4">
      <c r="C4" s="33" t="s">
        <v>9</v>
      </c>
      <c r="D4" s="1" t="s">
        <v>13</v>
      </c>
      <c r="E4" s="1">
        <v>5</v>
      </c>
      <c r="F4" s="1">
        <f>stat!B3</f>
        <v>14</v>
      </c>
      <c r="G4" s="1">
        <f>stat!C3</f>
        <v>9</v>
      </c>
      <c r="H4" s="3">
        <f>G4/F4</f>
        <v>0.6428571428571429</v>
      </c>
      <c r="I4" s="1">
        <f>(H4-0.5)/stat!D3</f>
        <v>0.28729720245711166</v>
      </c>
      <c r="J4" s="1"/>
      <c r="K4" s="1"/>
    </row>
    <row r="5">
      <c r="C5" s="33"/>
      <c r="D5" s="1" t="s">
        <v>14</v>
      </c>
      <c r="E5" s="1">
        <v>5</v>
      </c>
      <c r="F5" s="1">
        <v>0</v>
      </c>
      <c r="G5" s="1" t="s">
        <v>15</v>
      </c>
      <c r="H5" s="1" t="s">
        <v>15</v>
      </c>
      <c r="I5" s="1" t="s">
        <v>15</v>
      </c>
      <c r="J5" s="1" t="s">
        <v>15</v>
      </c>
      <c r="K5" s="1"/>
    </row>
    <row r="6" ht="20.5" customHeight="true">
      <c r="C6" s="33" t="s">
        <v>10</v>
      </c>
      <c r="D6" s="1" t="s">
        <v>13</v>
      </c>
      <c r="E6" s="1">
        <v>5</v>
      </c>
      <c r="F6" s="1">
        <f>stat!B5</f>
        <v>33</v>
      </c>
      <c r="G6" s="1">
        <f>stat!C5</f>
        <v>17</v>
      </c>
      <c r="H6" s="1">
        <f>G6/F6</f>
        <v>0.51515151515151514</v>
      </c>
      <c r="I6" s="1">
        <f>(0.5-H6)/stat!D5</f>
        <v>-2.9854071701326583E-2</v>
      </c>
      <c r="J6" s="1"/>
      <c r="K6" s="1"/>
    </row>
    <row r="7" ht="19.5" customHeight="true">
      <c r="C7" s="33"/>
      <c r="D7" s="1" t="s">
        <v>14</v>
      </c>
      <c r="E7" s="1">
        <v>5</v>
      </c>
      <c r="F7" s="1">
        <f>stat!B6</f>
        <v>5</v>
      </c>
      <c r="G7" s="1">
        <v>3</v>
      </c>
      <c r="H7" s="1">
        <f>G7/F7</f>
        <v>0.6</v>
      </c>
      <c r="I7" s="1">
        <f>(0.5-H7)/stat!D6</f>
        <v>-0.1825741858350553</v>
      </c>
      <c r="J7" s="1"/>
      <c r="K7" s="1"/>
    </row>
    <row r="8">
      <c r="C8" s="33" t="s">
        <v>11</v>
      </c>
      <c r="D8" s="1" t="s">
        <v>13</v>
      </c>
      <c r="E8" s="1">
        <v>5</v>
      </c>
      <c r="F8" s="1"/>
      <c r="G8" s="1"/>
      <c r="H8" s="1"/>
      <c r="I8" s="1"/>
      <c r="J8" s="1"/>
      <c r="K8" s="1"/>
    </row>
    <row r="9">
      <c r="C9" s="33"/>
      <c r="D9" s="1" t="s">
        <v>14</v>
      </c>
      <c r="E9" s="1">
        <v>5</v>
      </c>
      <c r="F9" s="1"/>
      <c r="G9" s="1"/>
      <c r="H9" s="1"/>
      <c r="I9" s="1"/>
      <c r="J9" s="1"/>
      <c r="K9" s="1"/>
    </row>
    <row r="10">
      <c r="C10" s="33" t="s">
        <v>12</v>
      </c>
      <c r="D10" s="1" t="s">
        <v>13</v>
      </c>
      <c r="E10" s="1">
        <v>5</v>
      </c>
      <c r="F10" s="1"/>
      <c r="G10" s="1"/>
      <c r="H10" s="1"/>
      <c r="I10" s="1"/>
      <c r="J10" s="1"/>
      <c r="K10" s="1"/>
    </row>
    <row r="11">
      <c r="C11" s="33"/>
      <c r="D11" s="1" t="s">
        <v>14</v>
      </c>
      <c r="E11" s="1">
        <v>5</v>
      </c>
      <c r="F11" s="1">
        <v>0</v>
      </c>
      <c r="G11" s="1" t="s">
        <v>15</v>
      </c>
      <c r="H11" s="1" t="s">
        <v>15</v>
      </c>
      <c r="I11" s="1" t="s">
        <v>15</v>
      </c>
      <c r="J11" s="1" t="s">
        <v>15</v>
      </c>
      <c r="K11" s="1"/>
    </row>
  </sheetData>
  <mergeCells count="4">
    <mergeCell ref="C4:C5"/>
    <mergeCell ref="C6:C7"/>
    <mergeCell ref="C8:C9"/>
    <mergeCell ref="C10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3:D39"/>
  <sheetViews>
    <sheetView workbookViewId="0">
      <selection activeCell="I16" sqref="I16"/>
    </sheetView>
  </sheetViews>
  <sheetFormatPr baseColWidth="10" defaultColWidth="8.7265625" defaultRowHeight="14.5"/>
  <sheetData>
    <row r="13">
      <c r="B13">
        <v>81</v>
      </c>
      <c r="C13">
        <v>0</v>
      </c>
      <c r="D13">
        <v>0</v>
      </c>
    </row>
    <row r="15">
      <c r="B15">
        <v>48</v>
      </c>
      <c r="C15">
        <v>1</v>
      </c>
      <c r="D15">
        <v>0.14433756729740643</v>
      </c>
    </row>
    <row r="16">
      <c r="B16">
        <v>5</v>
      </c>
      <c r="C16">
        <v>0</v>
      </c>
      <c r="D16">
        <v>0</v>
      </c>
    </row>
    <row r="17">
      <c r="B17">
        <v>27</v>
      </c>
      <c r="C17">
        <v>6</v>
      </c>
      <c r="D17">
        <v>0.42365927286816174</v>
      </c>
    </row>
    <row r="18">
      <c r="B18">
        <v>21</v>
      </c>
      <c r="C18">
        <v>2</v>
      </c>
      <c r="D18">
        <v>0.3007926037591192</v>
      </c>
    </row>
    <row r="19">
      <c r="B19">
        <v>39</v>
      </c>
      <c r="C19">
        <v>1</v>
      </c>
      <c r="D19">
        <v>0.16012815380508713</v>
      </c>
    </row>
    <row r="23">
      <c r="B23">
        <v>81</v>
      </c>
      <c r="C23">
        <v>17</v>
      </c>
      <c r="D23">
        <v>0.40975753143523935</v>
      </c>
    </row>
    <row r="25">
      <c r="B25">
        <v>48</v>
      </c>
      <c r="C25">
        <v>19</v>
      </c>
      <c r="D25">
        <v>0.49420399497827033</v>
      </c>
    </row>
    <row r="26">
      <c r="B26">
        <v>5</v>
      </c>
      <c r="C26">
        <v>2</v>
      </c>
      <c r="D26">
        <v>0.54772255750516619</v>
      </c>
    </row>
    <row r="27">
      <c r="B27">
        <v>27</v>
      </c>
      <c r="C27">
        <v>18</v>
      </c>
      <c r="D27">
        <v>0.48038446141526142</v>
      </c>
    </row>
    <row r="28">
      <c r="B28">
        <v>21</v>
      </c>
      <c r="C28">
        <v>13</v>
      </c>
      <c r="D28">
        <v>0.49761335152811931</v>
      </c>
    </row>
    <row r="29">
      <c r="B29">
        <v>39</v>
      </c>
      <c r="C29">
        <v>14</v>
      </c>
      <c r="D29">
        <v>0.48597051498058941</v>
      </c>
    </row>
    <row r="33">
      <c r="B33">
        <v>81</v>
      </c>
      <c r="C33">
        <v>1155.9017936800733</v>
      </c>
      <c r="D33">
        <v>56.225334776950127</v>
      </c>
    </row>
    <row r="35">
      <c r="B35">
        <v>48</v>
      </c>
      <c r="C35">
        <v>-16.375104249144595</v>
      </c>
      <c r="D35">
        <v>23.09338073883255</v>
      </c>
    </row>
    <row r="36">
      <c r="B36">
        <v>5</v>
      </c>
      <c r="C36">
        <v>21.708999538421629</v>
      </c>
      <c r="D36">
        <v>41.04795293722546</v>
      </c>
    </row>
    <row r="37">
      <c r="B37">
        <v>27</v>
      </c>
      <c r="C37">
        <v>-32.287592525835393</v>
      </c>
      <c r="D37">
        <v>23.3311890882078</v>
      </c>
    </row>
    <row r="38">
      <c r="B38">
        <v>21</v>
      </c>
      <c r="C38">
        <v>43.481190431685675</v>
      </c>
      <c r="D38">
        <v>31.507489151400737</v>
      </c>
    </row>
    <row r="39">
      <c r="B39">
        <v>39</v>
      </c>
      <c r="C39">
        <v>-7.8897437132321873</v>
      </c>
      <c r="D39">
        <v>73.623881745805605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D39"/>
  <sheetViews>
    <sheetView tabSelected="true" workbookViewId="0">
      <selection activeCell="C3" sqref="C3"/>
    </sheetView>
  </sheetViews>
  <sheetFormatPr baseColWidth="10" defaultColWidth="8.7265625" defaultRowHeight="14.5"/>
  <sheetData>
    <row r="3">
      <c r="B3">
        <v>8</v>
      </c>
      <c r="C3">
        <v>6</v>
      </c>
      <c r="D3">
        <v>0.46291004988627571</v>
      </c>
    </row>
    <row r="4">
      <c r="B4"/>
      <c r="C4"/>
      <c r="D4"/>
    </row>
    <row r="5">
      <c r="B5">
        <v>0</v>
      </c>
      <c r="C5">
        <v>6</v>
      </c>
      <c r="D5"/>
    </row>
    <row r="6">
      <c r="B6">
        <v>3</v>
      </c>
      <c r="C6">
        <v>2</v>
      </c>
      <c r="D6">
        <v>0.57735026918962584</v>
      </c>
    </row>
    <row r="7">
      <c r="B7">
        <v>18</v>
      </c>
      <c r="C7">
        <v>12</v>
      </c>
      <c r="D7">
        <v>0.48507125007266594</v>
      </c>
    </row>
    <row r="8">
      <c r="B8">
        <v>20</v>
      </c>
      <c r="C8">
        <v>8</v>
      </c>
      <c r="D8">
        <v>0.50262468995003462</v>
      </c>
    </row>
    <row r="9">
      <c r="B9">
        <v>7</v>
      </c>
      <c r="C9">
        <v>4</v>
      </c>
      <c r="D9">
        <v>0.53452248382484879</v>
      </c>
    </row>
    <row r="13">
      <c r="B13">
        <v>8</v>
      </c>
      <c r="C13">
        <v>6</v>
      </c>
      <c r="D13">
        <v>0.46291004988627571</v>
      </c>
    </row>
    <row r="14">
      <c r="B14"/>
      <c r="C14"/>
      <c r="D14"/>
    </row>
    <row r="15">
      <c r="B15">
        <v>0</v>
      </c>
      <c r="C15">
        <v>6</v>
      </c>
      <c r="D15"/>
    </row>
    <row r="16">
      <c r="B16">
        <v>3</v>
      </c>
      <c r="C16">
        <v>1</v>
      </c>
      <c r="D16">
        <v>0.57735026918962584</v>
      </c>
    </row>
    <row r="17">
      <c r="B17">
        <v>18</v>
      </c>
      <c r="C17">
        <v>12</v>
      </c>
      <c r="D17">
        <v>0.48507125007266594</v>
      </c>
    </row>
    <row r="18">
      <c r="B18">
        <v>20</v>
      </c>
      <c r="C18">
        <v>8</v>
      </c>
      <c r="D18">
        <v>0.50262468995003462</v>
      </c>
    </row>
    <row r="19">
      <c r="B19">
        <v>7</v>
      </c>
      <c r="C19">
        <v>2</v>
      </c>
      <c r="D19">
        <v>0.4879500364742666</v>
      </c>
    </row>
    <row r="23">
      <c r="B23">
        <v>8</v>
      </c>
      <c r="C23">
        <v>6</v>
      </c>
      <c r="D23">
        <v>0.46291004988627571</v>
      </c>
    </row>
    <row r="24">
      <c r="B24"/>
      <c r="C24"/>
      <c r="D24"/>
    </row>
    <row r="25">
      <c r="B25">
        <v>0</v>
      </c>
      <c r="C25">
        <v>6</v>
      </c>
      <c r="D25"/>
    </row>
    <row r="26">
      <c r="B26">
        <v>3</v>
      </c>
      <c r="C26">
        <v>3</v>
      </c>
      <c r="D26">
        <v>0</v>
      </c>
    </row>
    <row r="27">
      <c r="B27">
        <v>18</v>
      </c>
      <c r="C27">
        <v>17</v>
      </c>
      <c r="D27">
        <v>0.23570226039551584</v>
      </c>
    </row>
    <row r="28">
      <c r="B28">
        <v>20</v>
      </c>
      <c r="C28">
        <v>18</v>
      </c>
      <c r="D28">
        <v>0.30779350562554619</v>
      </c>
    </row>
    <row r="29">
      <c r="B29">
        <v>7</v>
      </c>
      <c r="C29">
        <v>3</v>
      </c>
      <c r="D29">
        <v>0.53452248382484879</v>
      </c>
    </row>
    <row r="33">
      <c r="B33">
        <v>8</v>
      </c>
      <c r="C33">
        <v>9085.1634521484375</v>
      </c>
      <c r="D33">
        <v>645.36057075350573</v>
      </c>
    </row>
    <row r="34">
      <c r="B34"/>
      <c r="C34"/>
      <c r="D34"/>
    </row>
    <row r="35">
      <c r="B35">
        <v>0</v>
      </c>
      <c r="C35"/>
      <c r="D35"/>
    </row>
    <row r="36">
      <c r="B36">
        <v>3</v>
      </c>
      <c r="C36">
        <v>11918.8779296875</v>
      </c>
      <c r="D36">
        <v>401.34229506356837</v>
      </c>
    </row>
    <row r="37">
      <c r="B37">
        <v>18</v>
      </c>
      <c r="C37">
        <v>8216.5161675347226</v>
      </c>
      <c r="D37">
        <v>894.79313472510603</v>
      </c>
    </row>
    <row r="38">
      <c r="B38">
        <v>20</v>
      </c>
      <c r="C38">
        <v>9873.0181152343757</v>
      </c>
      <c r="D38">
        <v>864.90641051194746</v>
      </c>
    </row>
    <row r="39">
      <c r="B39">
        <v>7</v>
      </c>
      <c r="C39">
        <v>14562.672293526786</v>
      </c>
      <c r="D39">
        <v>717.48794548636056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</vt:lpstr>
      <vt:lpstr>t5</vt:lpstr>
      <vt:lpstr>Tab</vt:lpstr>
      <vt:lpstr>stat_w2</vt:lpstr>
      <vt:lpstr>stat_w10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Gutiérrez Jaramillo</cp:lastModifiedBy>
  <dcterms:modified xsi:type="dcterms:W3CDTF">2024-04-23T21:35:01Z</dcterms:modified>
</cp:coreProperties>
</file>