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atemaa\Desktop\Blossom Academy_Ernestina\Excel\"/>
    </mc:Choice>
  </mc:AlternateContent>
  <xr:revisionPtr revIDLastSave="0" documentId="13_ncr:1_{288D4163-B3D8-4A89-B5AE-57569BE93C57}" xr6:coauthVersionLast="36" xr6:coauthVersionMax="47" xr10:uidLastSave="{00000000-0000-0000-0000-000000000000}"/>
  <bookViews>
    <workbookView xWindow="0" yWindow="0" windowWidth="20490" windowHeight="8115" xr2:uid="{98054940-2FAE-409D-ADAD-0FF5679BF163}"/>
  </bookViews>
  <sheets>
    <sheet name="BLOSSOM ACADEMY" sheetId="23" r:id="rId1"/>
    <sheet name="Aggregates 1" sheetId="6" r:id="rId2"/>
    <sheet name="Min Max" sheetId="9" r:id="rId3"/>
    <sheet name="Min Max IF" sheetId="10" r:id="rId4"/>
    <sheet name="SUM Test" sheetId="12" r:id="rId5"/>
    <sheet name="Count Test" sheetId="15" r:id="rId6"/>
    <sheet name="VLOOKUP Test" sheetId="18" r:id="rId7"/>
  </sheets>
  <definedNames>
    <definedName name="ctabl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15" l="1"/>
  <c r="C49" i="18" l="1"/>
  <c r="C47" i="18"/>
  <c r="C48" i="18"/>
  <c r="C31" i="18"/>
  <c r="C33" i="18"/>
  <c r="C32" i="18"/>
  <c r="C25" i="18"/>
  <c r="C24" i="18"/>
  <c r="C26" i="18"/>
  <c r="E19" i="18"/>
  <c r="E17" i="18"/>
  <c r="C81" i="15"/>
  <c r="B44" i="15"/>
  <c r="C75" i="15"/>
  <c r="C72" i="15"/>
  <c r="B50" i="15"/>
  <c r="B18" i="15"/>
  <c r="B15" i="15"/>
  <c r="C143" i="12"/>
  <c r="C139" i="12"/>
  <c r="C136" i="12"/>
  <c r="C133" i="12"/>
  <c r="C130" i="12"/>
  <c r="C127" i="12"/>
  <c r="C142" i="12" s="1"/>
  <c r="B119" i="12"/>
  <c r="B18" i="12"/>
  <c r="B29" i="10"/>
  <c r="F9" i="10"/>
  <c r="F10" i="10"/>
  <c r="F11" i="10"/>
  <c r="F8" i="10"/>
  <c r="B15" i="9"/>
  <c r="B14" i="9"/>
  <c r="B13" i="9"/>
  <c r="D32" i="6"/>
  <c r="D30" i="6"/>
  <c r="D26" i="6"/>
  <c r="D28" i="6"/>
  <c r="D20" i="6"/>
  <c r="D18" i="6"/>
  <c r="D16" i="6"/>
  <c r="D14" i="6"/>
</calcChain>
</file>

<file path=xl/sharedStrings.xml><?xml version="1.0" encoding="utf-8"?>
<sst xmlns="http://schemas.openxmlformats.org/spreadsheetml/2006/main" count="537" uniqueCount="334">
  <si>
    <t>Age</t>
  </si>
  <si>
    <t>Name</t>
  </si>
  <si>
    <t>Name:</t>
  </si>
  <si>
    <t>City</t>
  </si>
  <si>
    <t>Tel Aviv</t>
  </si>
  <si>
    <t>Date</t>
  </si>
  <si>
    <t>Category</t>
  </si>
  <si>
    <t>F</t>
  </si>
  <si>
    <t>D</t>
  </si>
  <si>
    <t>C</t>
  </si>
  <si>
    <t>B</t>
  </si>
  <si>
    <t>A</t>
  </si>
  <si>
    <t>Answer</t>
  </si>
  <si>
    <t>Weight</t>
  </si>
  <si>
    <t>Light Weight</t>
  </si>
  <si>
    <t>Medium Weight</t>
  </si>
  <si>
    <t>E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</si>
  <si>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</si>
  <si>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</si>
  <si>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</si>
  <si>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</si>
  <si>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</si>
  <si>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</si>
  <si>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</si>
  <si>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</si>
  <si>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</si>
  <si>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Use only SUM function for the following excercises</t>
  </si>
  <si>
    <t>Total Weight of "Light Weight" category</t>
  </si>
  <si>
    <t>Total Weight of "Medium Weight" category</t>
  </si>
  <si>
    <t>Total Weight of "Heavey Weight" category</t>
  </si>
  <si>
    <t xml:space="preserve">Total for all categories </t>
  </si>
  <si>
    <t>Month</t>
  </si>
  <si>
    <t>MAX, MIN and Average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</si>
  <si>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</si>
  <si>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</si>
  <si>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</si>
  <si>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</si>
  <si>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</si>
  <si>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</si>
  <si>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</si>
  <si>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</si>
  <si>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</si>
  <si>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</si>
  <si>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</si>
  <si>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</si>
  <si>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</si>
  <si>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</si>
  <si>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</si>
  <si>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</si>
  <si>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</si>
  <si>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</si>
  <si>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</si>
  <si>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</si>
  <si>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</si>
  <si>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</si>
  <si>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</si>
  <si>
    <t xml:space="preserve">IF at least one student got 99 points or more in a test - the test considered easy, </t>
  </si>
  <si>
    <t>Use MAX and IF to create a logic that checks if the test was "Easy" or not</t>
  </si>
  <si>
    <t>Johny</t>
  </si>
  <si>
    <t>Lev</t>
  </si>
  <si>
    <t>Yoav</t>
  </si>
  <si>
    <t>Chen</t>
  </si>
  <si>
    <t>Amount</t>
  </si>
  <si>
    <t>The following table includes ABC company's revenue by month.</t>
  </si>
  <si>
    <t>The company's CFO asked you to use SUM formula to calculate the total revenue for the year.</t>
  </si>
  <si>
    <t>Revenue in $M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</si>
  <si>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</si>
  <si>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</si>
  <si>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</si>
  <si>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</si>
  <si>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</si>
  <si>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</si>
  <si>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</si>
  <si>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</si>
  <si>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</si>
  <si>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</si>
  <si>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</si>
  <si>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</si>
  <si>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</si>
  <si>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</si>
  <si>
    <t>The following table represents daily costs by day for the first quarter of 2015</t>
  </si>
  <si>
    <t>Calculate the total costs at the bottom of the table. Hint: to save time, use sum shortcuts.</t>
  </si>
  <si>
    <t>Costs</t>
  </si>
  <si>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</si>
  <si>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</si>
  <si>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</si>
  <si>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</si>
  <si>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</si>
  <si>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</si>
  <si>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Total number of residents of ages 0-19 and 50-75+</t>
  </si>
  <si>
    <t>Option 1:</t>
  </si>
  <si>
    <t>Option 2:</t>
  </si>
  <si>
    <t>Region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</si>
  <si>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</si>
  <si>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</si>
  <si>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</si>
  <si>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</si>
  <si>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</si>
  <si>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</si>
  <si>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</si>
  <si>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</si>
  <si>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</si>
  <si>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</si>
  <si>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</si>
  <si>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</si>
  <si>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</si>
  <si>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</si>
  <si>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</si>
  <si>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</si>
  <si>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</si>
  <si>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</si>
  <si>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</si>
  <si>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</si>
  <si>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</si>
  <si>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</si>
  <si>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</si>
  <si>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</si>
  <si>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</si>
  <si>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</si>
  <si>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</si>
  <si>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</si>
  <si>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</si>
  <si>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</si>
  <si>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</si>
  <si>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</si>
  <si>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</si>
  <si>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</si>
  <si>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</si>
  <si>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</si>
  <si>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</si>
  <si>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</si>
  <si>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</si>
  <si>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</si>
  <si>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</si>
  <si>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</si>
  <si>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</si>
  <si>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</si>
  <si>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</si>
  <si>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</si>
  <si>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</si>
  <si>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</si>
  <si>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</si>
  <si>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</si>
  <si>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</si>
  <si>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</si>
  <si>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</si>
  <si>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</si>
  <si>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</si>
  <si>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</si>
  <si>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</si>
  <si>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</si>
  <si>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</si>
  <si>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</si>
  <si>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</si>
  <si>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</si>
  <si>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</si>
  <si>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</si>
  <si>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</si>
  <si>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</si>
  <si>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</si>
  <si>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</si>
  <si>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</si>
  <si>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</si>
  <si>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</si>
  <si>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</si>
  <si>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</si>
  <si>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</si>
  <si>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</si>
  <si>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</si>
  <si>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</si>
  <si>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</si>
  <si>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</si>
  <si>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</si>
  <si>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</si>
  <si>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</si>
  <si>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</si>
  <si>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</si>
  <si>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</si>
  <si>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</si>
  <si>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</si>
  <si>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</si>
  <si>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</si>
  <si>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</si>
  <si>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</si>
  <si>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</si>
  <si>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</si>
  <si>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</si>
  <si>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</si>
  <si>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</si>
  <si>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</si>
  <si>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</si>
  <si>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</si>
  <si>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</si>
  <si>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</si>
  <si>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</si>
  <si>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</si>
  <si>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</si>
  <si>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</si>
  <si>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</si>
  <si>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</si>
  <si>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</si>
  <si>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</si>
  <si>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</si>
  <si>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</si>
  <si>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</si>
  <si>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</si>
  <si>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</si>
  <si>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</si>
  <si>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</si>
  <si>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</si>
  <si>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</si>
  <si>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</si>
  <si>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</si>
  <si>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</si>
  <si>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</si>
  <si>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</si>
  <si>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</si>
  <si>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</si>
  <si>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</si>
  <si>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</si>
  <si>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</si>
  <si>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</si>
  <si>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</si>
  <si>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</si>
  <si>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</si>
  <si>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</si>
  <si>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</si>
  <si>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</si>
  <si>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</si>
  <si>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</si>
  <si>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</si>
  <si>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</si>
  <si>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</si>
  <si>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</si>
  <si>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</si>
  <si>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</si>
  <si>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</si>
  <si>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</si>
  <si>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</si>
  <si>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</si>
  <si>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</si>
  <si>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</si>
  <si>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</si>
  <si>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</si>
  <si>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</si>
  <si>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</si>
  <si>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</si>
  <si>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</si>
  <si>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</si>
  <si>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</si>
  <si>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</si>
  <si>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The table below shows survey responses; the respondents could use any value for their answers.</t>
  </si>
  <si>
    <t>How many times do you eat breakfast in a week?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</si>
  <si>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</si>
  <si>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</si>
  <si>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</si>
  <si>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</si>
  <si>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</si>
  <si>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</si>
  <si>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</si>
  <si>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</si>
  <si>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</si>
  <si>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</si>
  <si>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</si>
  <si>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</si>
  <si>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</si>
  <si>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</si>
  <si>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</si>
  <si>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</si>
  <si>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</si>
  <si>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</si>
  <si>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</si>
  <si>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</si>
  <si>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</si>
  <si>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</si>
  <si>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</si>
  <si>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</si>
  <si>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</si>
  <si>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</si>
  <si>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</si>
  <si>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</si>
  <si>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</si>
  <si>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</si>
  <si>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</si>
  <si>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</si>
  <si>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</si>
  <si>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</si>
  <si>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COUNT returns the number of cells with a number.</t>
  </si>
  <si>
    <t>How many non-blank answers (numbers and letters) appear in column C?</t>
  </si>
  <si>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</si>
  <si>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</si>
  <si>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</si>
  <si>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</si>
  <si>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</si>
  <si>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</si>
  <si>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</si>
  <si>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</si>
  <si>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</si>
  <si>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</si>
  <si>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Delhi</t>
  </si>
  <si>
    <t>Below is a list of the employees who work in your company:</t>
  </si>
  <si>
    <t>Employee ID</t>
  </si>
  <si>
    <t>Location</t>
  </si>
  <si>
    <t>Salary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</si>
  <si>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</si>
  <si>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</si>
  <si>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</si>
  <si>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</si>
  <si>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</si>
  <si>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</si>
  <si>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</si>
  <si>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</si>
  <si>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</si>
  <si>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</si>
  <si>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</si>
  <si>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</si>
  <si>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</si>
  <si>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</si>
  <si>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</si>
  <si>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</si>
  <si>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</si>
  <si>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</si>
  <si>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</si>
  <si>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</si>
  <si>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</si>
  <si>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</si>
  <si>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</si>
  <si>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</si>
  <si>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</si>
  <si>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</si>
  <si>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</si>
  <si>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</si>
  <si>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>What is the total number of residents in regions 1-20 for all groups?</t>
  </si>
  <si>
    <r>
      <t xml:space="preserve">What is the total number of residents in region 3 </t>
    </r>
    <r>
      <rPr>
        <b/>
        <sz val="11"/>
        <color rgb="FF0E101A"/>
        <rFont val="Calibri"/>
        <family val="2"/>
        <scheme val="minor"/>
      </rPr>
      <t>(</t>
    </r>
    <r>
      <rPr>
        <b/>
        <sz val="11"/>
        <color rgb="FF00B050"/>
        <rFont val="Calibri"/>
        <family val="2"/>
        <scheme val="minor"/>
      </rPr>
      <t>green</t>
    </r>
    <r>
      <rPr>
        <b/>
        <sz val="11"/>
        <color rgb="FF0E101A"/>
        <rFont val="Calibri"/>
        <family val="2"/>
        <scheme val="minor"/>
      </rPr>
      <t>)</t>
    </r>
    <r>
      <rPr>
        <sz val="11"/>
        <color rgb="FF0E101A"/>
        <rFont val="Calibri"/>
        <family val="2"/>
        <scheme val="minor"/>
      </rPr>
      <t xml:space="preserve"> for all group ages?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</si>
</sst>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_ * #,##0.00_ ;_ * \-#,##0.00_ ;_ * &quot;-&quot;??_ ;_ @_ "/>
  </numFmts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  <scheme val="minor"/>
    </font>
    <font>
      <sz val="11"/>
      <color rgb="FF00000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E101A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rgb="FF0E101A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Roboto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</font>
    <font>
      <sz val="12"/>
      <name val="Arial Narrow"/>
      <family val="2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  <charset val="177"/>
      <scheme val="minor"/>
    </font>
    <font>
      <sz val="11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7" tint="0.59999389629810485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1AEE5C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ECECEC"/>
        <bgColor rgb="FFECECEC"/>
      </patternFill>
    </fill>
    <fill>
      <patternFill patternType="solid">
        <fgColor rgb="FF00206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66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9" fillId="0" borderId="0"/>
    <xf numFmtId="165" fontId="20" fillId="0" borderId="0" applyFon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5" fillId="0" borderId="2" xfId="0" applyFont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3" xfId="0" applyFont="1" applyFill="1" applyBorder="1"/>
    <xf numFmtId="0" fontId="5" fillId="7" borderId="3" xfId="0" applyFont="1" applyFill="1" applyBorder="1"/>
    <xf numFmtId="0" fontId="7" fillId="8" borderId="3" xfId="0" applyFont="1" applyFill="1" applyBorder="1"/>
    <xf numFmtId="0" fontId="5" fillId="8" borderId="3" xfId="0" applyFont="1" applyFill="1" applyBorder="1"/>
    <xf numFmtId="0" fontId="9" fillId="0" borderId="4" xfId="0" applyFont="1" applyBorder="1"/>
    <xf numFmtId="0" fontId="7" fillId="0" borderId="0" xfId="0" applyFont="1" applyAlignment="1">
      <alignment horizontal="center"/>
    </xf>
    <xf numFmtId="0" fontId="7" fillId="0" borderId="2" xfId="0" applyFont="1" applyBorder="1"/>
    <xf numFmtId="0" fontId="11" fillId="0" borderId="0" xfId="0" applyFont="1"/>
    <xf numFmtId="0" fontId="9" fillId="0" borderId="0" xfId="0" applyFont="1"/>
    <xf numFmtId="164" fontId="7" fillId="0" borderId="2" xfId="0" applyNumberFormat="1" applyFont="1" applyBorder="1"/>
    <xf numFmtId="0" fontId="5" fillId="0" borderId="1" xfId="0" applyFont="1" applyBorder="1"/>
    <xf numFmtId="0" fontId="5" fillId="10" borderId="2" xfId="0" applyFont="1" applyFill="1" applyBorder="1"/>
    <xf numFmtId="14" fontId="7" fillId="0" borderId="2" xfId="0" applyNumberFormat="1" applyFont="1" applyBorder="1"/>
    <xf numFmtId="0" fontId="12" fillId="11" borderId="2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0" fontId="13" fillId="0" borderId="0" xfId="0" applyFont="1"/>
    <xf numFmtId="0" fontId="7" fillId="7" borderId="1" xfId="0" applyFont="1" applyFill="1" applyBorder="1"/>
    <xf numFmtId="0" fontId="12" fillId="0" borderId="2" xfId="0" applyFont="1" applyBorder="1" applyAlignment="1">
      <alignment horizontal="center"/>
    </xf>
    <xf numFmtId="3" fontId="12" fillId="7" borderId="2" xfId="0" applyNumberFormat="1" applyFont="1" applyFill="1" applyBorder="1" applyAlignment="1">
      <alignment horizontal="center"/>
    </xf>
    <xf numFmtId="3" fontId="5" fillId="7" borderId="2" xfId="0" applyNumberFormat="1" applyFont="1" applyFill="1" applyBorder="1" applyAlignment="1">
      <alignment horizontal="center"/>
    </xf>
    <xf numFmtId="0" fontId="12" fillId="13" borderId="2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7" fillId="0" borderId="1" xfId="0" applyFont="1" applyBorder="1"/>
    <xf numFmtId="0" fontId="10" fillId="0" borderId="0" xfId="0" applyFont="1"/>
    <xf numFmtId="0" fontId="14" fillId="0" borderId="0" xfId="0" applyFont="1"/>
    <xf numFmtId="0" fontId="14" fillId="0" borderId="2" xfId="0" applyFont="1" applyBorder="1"/>
    <xf numFmtId="0" fontId="15" fillId="14" borderId="2" xfId="0" applyFont="1" applyFill="1" applyBorder="1"/>
    <xf numFmtId="0" fontId="14" fillId="14" borderId="2" xfId="0" applyFont="1" applyFill="1" applyBorder="1"/>
    <xf numFmtId="0" fontId="14" fillId="7" borderId="3" xfId="0" applyFont="1" applyFill="1" applyBorder="1"/>
    <xf numFmtId="0" fontId="16" fillId="7" borderId="3" xfId="0" applyFont="1" applyFill="1" applyBorder="1"/>
    <xf numFmtId="0" fontId="6" fillId="0" borderId="0" xfId="0" applyFont="1"/>
    <xf numFmtId="0" fontId="16" fillId="0" borderId="0" xfId="0" applyFont="1"/>
    <xf numFmtId="0" fontId="17" fillId="9" borderId="2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horizontal="center" vertical="center" wrapText="1"/>
    </xf>
    <xf numFmtId="4" fontId="18" fillId="9" borderId="2" xfId="0" applyNumberFormat="1" applyFont="1" applyFill="1" applyBorder="1" applyAlignment="1">
      <alignment vertical="center" wrapText="1"/>
    </xf>
    <xf numFmtId="0" fontId="18" fillId="9" borderId="2" xfId="0" applyFont="1" applyFill="1" applyBorder="1" applyAlignment="1">
      <alignment vertical="center" wrapText="1"/>
    </xf>
    <xf numFmtId="0" fontId="14" fillId="15" borderId="9" xfId="0" applyFont="1" applyFill="1" applyBorder="1"/>
    <xf numFmtId="0" fontId="14" fillId="15" borderId="10" xfId="0" applyFont="1" applyFill="1" applyBorder="1"/>
    <xf numFmtId="0" fontId="14" fillId="15" borderId="11" xfId="0" applyFont="1" applyFill="1" applyBorder="1"/>
    <xf numFmtId="0" fontId="14" fillId="3" borderId="0" xfId="0" applyFont="1" applyFill="1"/>
    <xf numFmtId="0" fontId="7" fillId="0" borderId="12" xfId="0" applyFont="1" applyBorder="1" applyAlignment="1">
      <alignment horizontal="left"/>
    </xf>
    <xf numFmtId="0" fontId="7" fillId="0" borderId="13" xfId="0" applyFont="1" applyBorder="1"/>
    <xf numFmtId="0" fontId="7" fillId="0" borderId="13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8" xfId="0" applyFont="1" applyBorder="1"/>
    <xf numFmtId="0" fontId="7" fillId="7" borderId="13" xfId="0" applyFont="1" applyFill="1" applyBorder="1"/>
    <xf numFmtId="0" fontId="7" fillId="0" borderId="12" xfId="0" applyFont="1" applyBorder="1"/>
    <xf numFmtId="14" fontId="7" fillId="0" borderId="0" xfId="0" applyNumberFormat="1" applyFont="1"/>
    <xf numFmtId="0" fontId="1" fillId="16" borderId="0" xfId="0" applyFont="1" applyFill="1"/>
    <xf numFmtId="0" fontId="7" fillId="17" borderId="0" xfId="0" applyFont="1" applyFill="1"/>
    <xf numFmtId="0" fontId="7" fillId="18" borderId="0" xfId="0" applyFont="1" applyFill="1"/>
    <xf numFmtId="0" fontId="7" fillId="7" borderId="15" xfId="0" applyFont="1" applyFill="1" applyBorder="1"/>
    <xf numFmtId="0" fontId="1" fillId="18" borderId="0" xfId="0" applyFont="1" applyFill="1"/>
    <xf numFmtId="0" fontId="2" fillId="0" borderId="1" xfId="0" applyFont="1" applyBorder="1"/>
    <xf numFmtId="0" fontId="7" fillId="7" borderId="16" xfId="0" applyFont="1" applyFill="1" applyBorder="1"/>
    <xf numFmtId="0" fontId="22" fillId="18" borderId="0" xfId="0" applyFont="1" applyFill="1"/>
    <xf numFmtId="0" fontId="23" fillId="18" borderId="0" xfId="0" applyFont="1" applyFill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3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wrapText="1"/>
    </xf>
    <xf numFmtId="164" fontId="4" fillId="0" borderId="1" xfId="0" applyNumberFormat="1" applyFont="1" applyBorder="1" applyAlignment="1">
      <alignment horizontal="left" wrapText="1"/>
    </xf>
    <xf numFmtId="0" fontId="3" fillId="0" borderId="1" xfId="0" applyFont="1" applyBorder="1"/>
    <xf numFmtId="164" fontId="7" fillId="2" borderId="2" xfId="0" applyNumberFormat="1" applyFont="1" applyFill="1" applyBorder="1"/>
    <xf numFmtId="3" fontId="7" fillId="2" borderId="2" xfId="0" applyNumberFormat="1" applyFont="1" applyFill="1" applyBorder="1"/>
    <xf numFmtId="3" fontId="7" fillId="7" borderId="2" xfId="0" applyNumberFormat="1" applyFont="1" applyFill="1" applyBorder="1"/>
    <xf numFmtId="3" fontId="7" fillId="7" borderId="1" xfId="0" applyNumberFormat="1" applyFont="1" applyFill="1" applyBorder="1"/>
    <xf numFmtId="3" fontId="7" fillId="2" borderId="1" xfId="0" applyNumberFormat="1" applyFont="1" applyFill="1" applyBorder="1"/>
    <xf numFmtId="3" fontId="16" fillId="7" borderId="3" xfId="0" applyNumberFormat="1" applyFont="1" applyFill="1" applyBorder="1"/>
    <xf numFmtId="2" fontId="7" fillId="7" borderId="14" xfId="0" applyNumberFormat="1" applyFont="1" applyFill="1" applyBorder="1"/>
    <xf numFmtId="0" fontId="4" fillId="0" borderId="0" xfId="0" applyFont="1"/>
    <xf numFmtId="0" fontId="4" fillId="0" borderId="6" xfId="0" applyFont="1" applyBorder="1"/>
    <xf numFmtId="0" fontId="3" fillId="12" borderId="5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10" fillId="0" borderId="0" xfId="0" applyFont="1"/>
    <xf numFmtId="0" fontId="5" fillId="0" borderId="0" xfId="0" applyFont="1"/>
    <xf numFmtId="0" fontId="1" fillId="18" borderId="0" xfId="0" applyFont="1" applyFill="1"/>
    <xf numFmtId="0" fontId="7" fillId="0" borderId="0" xfId="0" applyFont="1"/>
  </cellXfs>
  <cellStyles count="3">
    <cellStyle name="Comma 2" xfId="2" xr:uid="{6FD74D27-CF8B-4460-B39F-D87D1702273F}"/>
    <cellStyle name="Normal" xfId="0" builtinId="0"/>
    <cellStyle name="Normal 2" xfId="1" xr:uid="{AC1CA3B8-34A4-48A4-9F7B-299BBA18EA0B}"/>
  </cellStyles>
  <dxfs count="0"/>
  <tableStyles count="0" defaultTableStyle="TableStyleMedium2" defaultPivotStyle="PivotStyleLight16"/>
  <colors>
    <mruColors>
      <color rgb="FF0066FF"/>
      <color rgb="FFECDD14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</xdr:row>
      <xdr:rowOff>142875</xdr:rowOff>
    </xdr:from>
    <xdr:to>
      <xdr:col>18</xdr:col>
      <xdr:colOff>540223</xdr:colOff>
      <xdr:row>20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252E7A-8637-490F-80BD-CA25D703E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33375"/>
          <a:ext cx="10741498" cy="3600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9188-E946-498B-A502-5700A061A4B2}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2B91-6B79-4D28-878B-387090D1E32A}">
  <dimension ref="A1:E32"/>
  <sheetViews>
    <sheetView topLeftCell="A10" workbookViewId="0">
      <selection activeCell="H28" sqref="H28"/>
    </sheetView>
  </sheetViews>
  <sheetFormatPr defaultRowHeight="15"/>
  <cols>
    <col min="1" max="1" width="3.42578125" customWidth="1"/>
    <col min="2" max="2" width="50.5703125" bestFit="1" customWidth="1"/>
    <col min="3" max="3" width="9.5703125" customWidth="1"/>
    <col min="4" max="4" width="11.140625" customWidth="1"/>
  </cols>
  <sheetData>
    <row r="1" spans="1:5">
      <c r="A1" s="1"/>
      <c r="B1" s="4" t="s">
        <v>6</v>
      </c>
      <c r="C1" s="4" t="s">
        <v>1</v>
      </c>
      <c r="D1" s="4" t="s">
        <v>13</v>
      </c>
      <c r="E1" s="1"/>
    </row>
    <row r="2" spans="1:5">
      <c r="A2" s="1"/>
      <c r="B2" s="5" t="s">
        <v>14</v>
      </c>
      <c r="C2" s="5" t="s">
        <v>11</v>
      </c>
      <c r="D2" s="5">
        <v>43</v>
      </c>
      <c r="E2" s="1"/>
    </row>
    <row r="3" spans="1:5">
      <c r="A3" s="1"/>
      <c r="B3" s="5" t="s">
        <v>14</v>
      </c>
      <c r="C3" s="5" t="s">
        <v>10</v>
      </c>
      <c r="D3" s="5">
        <v>59</v>
      </c>
      <c r="E3" s="1"/>
    </row>
    <row r="4" spans="1:5">
      <c r="A4" s="1"/>
      <c r="B4" s="5" t="s">
        <v>14</v>
      </c>
      <c r="C4" s="5" t="s">
        <v>9</v>
      </c>
      <c r="D4" s="5">
        <v>72</v>
      </c>
      <c r="E4" s="1"/>
    </row>
    <row r="5" spans="1:5">
      <c r="A5" s="1"/>
      <c r="B5" s="6" t="s">
        <v>15</v>
      </c>
      <c r="C5" s="6" t="s">
        <v>8</v>
      </c>
      <c r="D5" s="6">
        <v>119</v>
      </c>
      <c r="E5" s="1"/>
    </row>
    <row r="6" spans="1:5">
      <c r="A6" s="1"/>
      <c r="B6" s="6" t="s">
        <v>15</v>
      </c>
      <c r="C6" s="6" t="s">
        <v>16</v>
      </c>
      <c r="D6" s="6">
        <v>175</v>
      </c>
      <c r="E6" s="1"/>
    </row>
    <row r="7" spans="1:5">
      <c r="A7" s="1"/>
      <c r="B7" s="6" t="s">
        <v>15</v>
      </c>
      <c r="C7" s="6" t="s">
        <v>7</v>
      </c>
      <c r="D7" s="6">
        <v>192</v>
      </c>
      <c r="E7" s="1"/>
    </row>
    <row r="8" spans="1:5">
      <c r="A8" s="1"/>
      <c r="B8" s="7" t="s">
        <v>17</v>
      </c>
      <c r="C8" s="7" t="s">
        <v>18</v>
      </c>
      <c r="D8" s="7">
        <v>240</v>
      </c>
      <c r="E8" s="1"/>
    </row>
    <row r="9" spans="1:5">
      <c r="A9" s="1"/>
      <c r="B9" s="7" t="s">
        <v>17</v>
      </c>
      <c r="C9" s="7" t="s">
        <v>19</v>
      </c>
      <c r="D9" s="7">
        <v>405</v>
      </c>
      <c r="E9" s="1"/>
    </row>
    <row r="10" spans="1:5">
      <c r="A10" s="1"/>
      <c r="B10" s="7" t="s">
        <v>17</v>
      </c>
      <c r="C10" s="7" t="s">
        <v>20</v>
      </c>
      <c r="D10" s="7">
        <v>522</v>
      </c>
      <c r="E10" s="1"/>
    </row>
    <row r="11" spans="1:5">
      <c r="A11" s="79"/>
      <c r="B11" s="79"/>
      <c r="C11" s="1"/>
      <c r="D11" s="1"/>
      <c r="E11" s="1"/>
    </row>
    <row r="12" spans="1:5">
      <c r="A12" s="1"/>
      <c r="B12" s="2" t="s">
        <v>21</v>
      </c>
      <c r="C12" s="1"/>
      <c r="D12" s="1"/>
      <c r="E12" s="1"/>
    </row>
    <row r="13" spans="1:5" ht="15.75" thickBot="1">
      <c r="A13" s="79"/>
      <c r="B13" s="79"/>
      <c r="C13" s="1"/>
      <c r="D13" s="1"/>
      <c r="E13" s="1"/>
    </row>
    <row r="14" spans="1:5" ht="15.75" thickBot="1">
      <c r="A14" s="3">
        <v>1</v>
      </c>
      <c r="B14" s="3" t="s">
        <v>22</v>
      </c>
      <c r="C14" s="1"/>
      <c r="D14" s="8">
        <f>_xlfn.AGGREGATE(1,4,D2:D4)</f>
        <v>58</v>
      </c>
      <c r="E14" s="1"/>
    </row>
    <row r="15" spans="1:5" ht="15.75" thickBot="1">
      <c r="A15" s="79"/>
      <c r="B15" s="79"/>
      <c r="C15" s="1"/>
      <c r="D15" s="1"/>
      <c r="E15" s="1"/>
    </row>
    <row r="16" spans="1:5" ht="15.75" thickBot="1">
      <c r="A16" s="3">
        <v>2</v>
      </c>
      <c r="B16" s="3" t="s">
        <v>23</v>
      </c>
      <c r="C16" s="1"/>
      <c r="D16" s="8">
        <f>_xlfn.AGGREGATE(1,4,D5:D7)</f>
        <v>162</v>
      </c>
      <c r="E16" s="1"/>
    </row>
    <row r="17" spans="1:5" ht="15.75" thickBot="1">
      <c r="A17" s="79"/>
      <c r="B17" s="79"/>
      <c r="C17" s="1"/>
      <c r="D17" s="1"/>
      <c r="E17" s="1"/>
    </row>
    <row r="18" spans="1:5" ht="15.75" thickBot="1">
      <c r="A18" s="3">
        <v>3</v>
      </c>
      <c r="B18" s="3" t="s">
        <v>24</v>
      </c>
      <c r="C18" s="1"/>
      <c r="D18" s="8">
        <f>_xlfn.AGGREGATE(1,4,D8:D10)</f>
        <v>389</v>
      </c>
      <c r="E18" s="1"/>
    </row>
    <row r="19" spans="1:5" ht="15.75" thickBot="1">
      <c r="A19" s="79"/>
      <c r="B19" s="79"/>
      <c r="C19" s="1"/>
      <c r="D19" s="1"/>
      <c r="E19" s="1"/>
    </row>
    <row r="20" spans="1:5" ht="15.75" thickBot="1">
      <c r="A20" s="3">
        <v>4</v>
      </c>
      <c r="B20" s="3" t="s">
        <v>25</v>
      </c>
      <c r="C20" s="1"/>
      <c r="D20" s="9">
        <f>_xlfn.AGGREGATE(1,4,D2:D10)</f>
        <v>203</v>
      </c>
      <c r="E20" s="1"/>
    </row>
    <row r="24" spans="1:5">
      <c r="B24" s="2" t="s">
        <v>26</v>
      </c>
    </row>
    <row r="25" spans="1:5" ht="15.75" thickBot="1"/>
    <row r="26" spans="1:5" ht="15.75" thickBot="1">
      <c r="A26" s="3">
        <v>1</v>
      </c>
      <c r="B26" s="3" t="s">
        <v>27</v>
      </c>
      <c r="D26" s="10">
        <f>_xlfn.AGGREGATE(9,4,D2:D4)</f>
        <v>174</v>
      </c>
    </row>
    <row r="27" spans="1:5" ht="15.75" thickBot="1">
      <c r="A27" s="79"/>
      <c r="B27" s="79"/>
      <c r="D27" s="1"/>
    </row>
    <row r="28" spans="1:5" ht="15.75" thickBot="1">
      <c r="A28" s="3">
        <v>2</v>
      </c>
      <c r="B28" s="3" t="s">
        <v>28</v>
      </c>
      <c r="D28" s="10">
        <f>_xlfn.AGGREGATE(9,4,D5:D7)</f>
        <v>486</v>
      </c>
    </row>
    <row r="29" spans="1:5" ht="15.75" thickBot="1">
      <c r="A29" s="79"/>
      <c r="B29" s="79"/>
      <c r="D29" s="1"/>
    </row>
    <row r="30" spans="1:5" ht="15.75" thickBot="1">
      <c r="A30" s="3">
        <v>3</v>
      </c>
      <c r="B30" s="3" t="s">
        <v>29</v>
      </c>
      <c r="D30" s="10">
        <f>_xlfn.AGGREGATE(9,4,D8:D10)</f>
        <v>1167</v>
      </c>
    </row>
    <row r="31" spans="1:5" ht="15.75" thickBot="1">
      <c r="A31" s="79"/>
      <c r="B31" s="79"/>
      <c r="D31" s="1"/>
    </row>
    <row r="32" spans="1:5" ht="15.75" thickBot="1">
      <c r="A32" s="3">
        <v>4</v>
      </c>
      <c r="B32" s="3" t="s">
        <v>30</v>
      </c>
      <c r="D32" s="11">
        <f>_xlfn.AGGREGATE(9,4,D2:D10)</f>
        <v>1827</v>
      </c>
    </row>
  </sheetData>
  <mergeCells count="8">
    <mergeCell ref="A29:B29"/>
    <mergeCell ref="A31:B31"/>
    <mergeCell ref="A11:B11"/>
    <mergeCell ref="A13:B13"/>
    <mergeCell ref="A15:B15"/>
    <mergeCell ref="A17:B17"/>
    <mergeCell ref="A19:B19"/>
    <mergeCell ref="A27:B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8A262-E9DB-47FA-93B2-D3CCAF9C4089}">
  <dimension ref="A1:B15"/>
  <sheetViews>
    <sheetView workbookViewId="0">
      <selection activeCell="B17" sqref="B17"/>
    </sheetView>
  </sheetViews>
  <sheetFormatPr defaultRowHeight="15"/>
  <cols>
    <col min="1" max="1" width="69.85546875" customWidth="1"/>
    <col min="2" max="2" width="22.7109375" customWidth="1"/>
  </cols>
  <sheetData>
    <row r="1" spans="1:2">
      <c r="A1" s="57" t="s">
        <v>32</v>
      </c>
      <c r="B1" s="1"/>
    </row>
    <row r="2" spans="1:2">
      <c r="A2" s="12" t="s">
        <v>33</v>
      </c>
    </row>
    <row r="3" spans="1:2">
      <c r="A3" s="58" t="s">
        <v>34</v>
      </c>
    </row>
    <row r="5" spans="1:2">
      <c r="A5" s="4" t="s">
        <v>1</v>
      </c>
      <c r="B5" s="4" t="s">
        <v>13</v>
      </c>
    </row>
    <row r="6" spans="1:2">
      <c r="A6" s="14" t="s">
        <v>35</v>
      </c>
      <c r="B6" s="14">
        <v>200</v>
      </c>
    </row>
    <row r="7" spans="1:2">
      <c r="A7" s="14" t="s">
        <v>36</v>
      </c>
      <c r="B7" s="14">
        <v>120</v>
      </c>
    </row>
    <row r="8" spans="1:2">
      <c r="A8" s="14" t="s">
        <v>37</v>
      </c>
      <c r="B8" s="14">
        <v>156</v>
      </c>
    </row>
    <row r="9" spans="1:2">
      <c r="A9" s="14" t="s">
        <v>38</v>
      </c>
      <c r="B9" s="14">
        <v>190</v>
      </c>
    </row>
    <row r="10" spans="1:2">
      <c r="A10" s="14" t="s">
        <v>39</v>
      </c>
      <c r="B10" s="14">
        <v>320</v>
      </c>
    </row>
    <row r="11" spans="1:2">
      <c r="A11" s="14" t="s">
        <v>40</v>
      </c>
      <c r="B11" s="14">
        <v>89</v>
      </c>
    </row>
    <row r="12" spans="1:2" ht="15.75" thickBot="1">
      <c r="A12" s="1"/>
      <c r="B12" s="1"/>
    </row>
    <row r="13" spans="1:2" ht="15.75" thickBot="1">
      <c r="A13" s="3" t="s">
        <v>41</v>
      </c>
      <c r="B13" s="8">
        <f>MAX(B6:B11)</f>
        <v>320</v>
      </c>
    </row>
    <row r="14" spans="1:2" ht="15.75" thickBot="1">
      <c r="A14" s="3" t="s">
        <v>42</v>
      </c>
      <c r="B14" s="8">
        <f>MIN(B6:B11)</f>
        <v>89</v>
      </c>
    </row>
    <row r="15" spans="1:2" ht="15.75" thickBot="1">
      <c r="A15" s="3" t="s">
        <v>43</v>
      </c>
      <c r="B15" s="8">
        <f>AVERAGE(B13:B14)</f>
        <v>204.5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34A8-402B-4CF3-8455-A8836265165D}">
  <dimension ref="A1:J29"/>
  <sheetViews>
    <sheetView topLeftCell="A6" workbookViewId="0">
      <selection activeCell="B30" sqref="B30"/>
    </sheetView>
  </sheetViews>
  <sheetFormatPr defaultRowHeight="15"/>
  <cols>
    <col min="1" max="1" width="52.7109375" customWidth="1"/>
    <col min="2" max="2" width="11.85546875" customWidth="1"/>
    <col min="5" max="5" width="11.85546875" customWidth="1"/>
    <col min="6" max="6" width="11" customWidth="1"/>
    <col min="10" max="10" width="10.7109375" customWidth="1"/>
  </cols>
  <sheetData>
    <row r="1" spans="1:10" ht="17.25" customHeight="1">
      <c r="A1" s="61" t="s">
        <v>44</v>
      </c>
      <c r="B1" s="59"/>
      <c r="C1" s="59"/>
      <c r="D1" s="59"/>
      <c r="E1" s="59"/>
      <c r="F1" s="59"/>
      <c r="G1" s="59"/>
      <c r="H1" s="59"/>
      <c r="I1" s="59"/>
      <c r="J1" s="59"/>
    </row>
    <row r="2" spans="1:10">
      <c r="A2" s="1"/>
      <c r="B2" s="1"/>
      <c r="C2" s="1"/>
      <c r="D2" s="1"/>
      <c r="E2" s="1"/>
      <c r="F2" s="1"/>
      <c r="G2" s="1"/>
      <c r="H2" s="1"/>
      <c r="I2" s="1"/>
    </row>
    <row r="3" spans="1:10">
      <c r="A3" s="3" t="s">
        <v>45</v>
      </c>
      <c r="B3" s="1"/>
      <c r="C3" s="1"/>
      <c r="D3" s="1"/>
      <c r="E3" s="1"/>
      <c r="F3" s="1"/>
      <c r="G3" s="1"/>
      <c r="H3" s="1"/>
      <c r="I3" s="1"/>
      <c r="J3" s="40"/>
    </row>
    <row r="4" spans="1:10">
      <c r="A4" s="3" t="s">
        <v>46</v>
      </c>
      <c r="B4" s="1"/>
      <c r="C4" s="1"/>
      <c r="D4" s="1"/>
      <c r="E4" s="1"/>
      <c r="F4" s="1"/>
      <c r="G4" s="1"/>
      <c r="H4" s="1"/>
      <c r="I4" s="1"/>
      <c r="J4" s="40"/>
    </row>
    <row r="5" spans="1:10">
      <c r="A5" s="3" t="s">
        <v>47</v>
      </c>
      <c r="B5" s="1"/>
      <c r="C5" s="1"/>
      <c r="D5" s="1"/>
      <c r="E5" s="1"/>
      <c r="F5" s="1"/>
      <c r="G5" s="1"/>
      <c r="H5" s="1"/>
      <c r="I5" s="1"/>
      <c r="J5" s="40"/>
    </row>
    <row r="6" spans="1:10">
      <c r="A6" s="3"/>
      <c r="B6" s="1"/>
      <c r="C6" s="1"/>
      <c r="D6" s="1"/>
      <c r="E6" s="1"/>
      <c r="F6" s="1"/>
      <c r="G6" s="1"/>
      <c r="H6" s="1"/>
      <c r="I6" s="1"/>
      <c r="J6" s="40"/>
    </row>
    <row r="7" spans="1:10">
      <c r="A7" s="18" t="s">
        <v>1</v>
      </c>
      <c r="B7" s="18" t="s">
        <v>48</v>
      </c>
      <c r="C7" s="18" t="s">
        <v>49</v>
      </c>
      <c r="D7" s="18" t="s">
        <v>50</v>
      </c>
      <c r="E7" s="18" t="s">
        <v>51</v>
      </c>
      <c r="F7" s="1"/>
      <c r="G7" s="1"/>
      <c r="H7" s="1"/>
      <c r="I7" s="1"/>
      <c r="J7" s="40"/>
    </row>
    <row r="8" spans="1:10">
      <c r="A8" s="31" t="s">
        <v>52</v>
      </c>
      <c r="B8" s="31">
        <v>95</v>
      </c>
      <c r="C8" s="31">
        <v>56</v>
      </c>
      <c r="D8" s="31">
        <v>14</v>
      </c>
      <c r="E8" s="31">
        <v>66</v>
      </c>
      <c r="F8" s="60" t="str">
        <f>IF(MIN(B8:E8)&lt;50,"fail","pass")</f>
        <v>fail</v>
      </c>
      <c r="G8" s="1"/>
      <c r="H8" s="3"/>
      <c r="I8" s="1"/>
      <c r="J8" s="40"/>
    </row>
    <row r="9" spans="1:10">
      <c r="A9" s="31" t="s">
        <v>53</v>
      </c>
      <c r="B9" s="31">
        <v>54</v>
      </c>
      <c r="C9" s="31">
        <v>89</v>
      </c>
      <c r="D9" s="31">
        <v>53</v>
      </c>
      <c r="E9" s="31">
        <v>66</v>
      </c>
      <c r="F9" s="60" t="str">
        <f t="shared" ref="F9:F11" si="0">IF(MIN(B9:E9)&lt;50,"fail","pass")</f>
        <v>pass</v>
      </c>
      <c r="J9" s="40"/>
    </row>
    <row r="10" spans="1:10">
      <c r="A10" s="31" t="s">
        <v>54</v>
      </c>
      <c r="B10" s="31">
        <v>100</v>
      </c>
      <c r="C10" s="31">
        <v>69</v>
      </c>
      <c r="D10" s="31">
        <v>78</v>
      </c>
      <c r="E10" s="31">
        <v>53</v>
      </c>
      <c r="F10" s="60" t="str">
        <f t="shared" si="0"/>
        <v>pass</v>
      </c>
      <c r="J10" s="40"/>
    </row>
    <row r="11" spans="1:10">
      <c r="A11" s="31" t="s">
        <v>55</v>
      </c>
      <c r="B11" s="31">
        <v>49</v>
      </c>
      <c r="C11" s="31">
        <v>70</v>
      </c>
      <c r="D11" s="31">
        <v>87</v>
      </c>
      <c r="E11" s="31">
        <v>100</v>
      </c>
      <c r="F11" s="60" t="str">
        <f t="shared" si="0"/>
        <v>fail</v>
      </c>
      <c r="J11" s="40"/>
    </row>
    <row r="12" spans="1:10">
      <c r="J12" s="40"/>
    </row>
    <row r="13" spans="1:10">
      <c r="J13" s="40"/>
    </row>
    <row r="18" spans="1:5">
      <c r="A18" s="3" t="s">
        <v>56</v>
      </c>
      <c r="B18" s="1"/>
      <c r="C18" s="1"/>
      <c r="D18" s="1"/>
      <c r="E18" s="1"/>
    </row>
    <row r="19" spans="1:5">
      <c r="A19" s="15" t="s">
        <v>57</v>
      </c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8" t="s">
        <v>1</v>
      </c>
      <c r="B21" s="18" t="s">
        <v>48</v>
      </c>
      <c r="C21" s="1"/>
      <c r="D21" s="1"/>
      <c r="E21" s="1"/>
    </row>
    <row r="22" spans="1:5">
      <c r="A22" s="31" t="s">
        <v>58</v>
      </c>
      <c r="B22" s="31">
        <v>95</v>
      </c>
      <c r="C22" s="1"/>
      <c r="D22" s="1"/>
      <c r="E22" s="1"/>
    </row>
    <row r="23" spans="1:5">
      <c r="A23" s="31" t="s">
        <v>53</v>
      </c>
      <c r="B23" s="31">
        <v>54</v>
      </c>
      <c r="C23" s="1"/>
      <c r="D23" s="1"/>
      <c r="E23" s="1"/>
    </row>
    <row r="24" spans="1:5">
      <c r="A24" s="31" t="s">
        <v>54</v>
      </c>
      <c r="B24" s="31">
        <v>100</v>
      </c>
      <c r="C24" s="1"/>
      <c r="D24" s="1"/>
      <c r="E24" s="1"/>
    </row>
    <row r="25" spans="1:5">
      <c r="A25" s="31" t="s">
        <v>55</v>
      </c>
      <c r="B25" s="31">
        <v>49</v>
      </c>
      <c r="C25" s="1"/>
      <c r="D25" s="1"/>
      <c r="E25" s="1"/>
    </row>
    <row r="26" spans="1:5">
      <c r="A26" s="31" t="s">
        <v>59</v>
      </c>
      <c r="B26" s="31">
        <v>67</v>
      </c>
      <c r="C26" s="1"/>
      <c r="D26" s="1"/>
      <c r="E26" s="1"/>
    </row>
    <row r="27" spans="1:5">
      <c r="A27" s="31" t="s">
        <v>60</v>
      </c>
      <c r="B27" s="31">
        <v>45</v>
      </c>
      <c r="C27" s="1"/>
      <c r="D27" s="1"/>
      <c r="E27" s="1"/>
    </row>
    <row r="28" spans="1:5">
      <c r="A28" s="31" t="s">
        <v>61</v>
      </c>
      <c r="B28" s="31">
        <v>77</v>
      </c>
      <c r="C28" s="1"/>
      <c r="D28" s="1"/>
      <c r="E28" s="1"/>
    </row>
    <row r="29" spans="1:5">
      <c r="A29" s="1"/>
      <c r="B29" s="63" t="str">
        <f>IF(MAX(B22:B28)&gt;=99,"Easy","not")</f>
        <v>Easy</v>
      </c>
      <c r="C29" s="1"/>
      <c r="D29" s="3"/>
      <c r="E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136E-FAEB-4C01-95D0-CCE579E50D19}">
  <dimension ref="A1:G306"/>
  <sheetViews>
    <sheetView topLeftCell="A276" workbookViewId="0">
      <selection activeCell="E143" sqref="E143"/>
    </sheetView>
  </sheetViews>
  <sheetFormatPr defaultRowHeight="15"/>
  <cols>
    <col min="1" max="1" width="25.5703125" customWidth="1"/>
    <col min="2" max="2" width="21.42578125" customWidth="1"/>
    <col min="3" max="3" width="15.5703125" customWidth="1"/>
    <col min="4" max="4" width="13.28515625" customWidth="1"/>
    <col min="5" max="5" width="12.140625" customWidth="1"/>
    <col min="6" max="6" width="16.42578125" customWidth="1"/>
    <col min="7" max="7" width="13.28515625" customWidth="1"/>
  </cols>
  <sheetData>
    <row r="1" spans="1:4">
      <c r="A1" s="61" t="s">
        <v>63</v>
      </c>
      <c r="B1" s="61"/>
      <c r="C1" s="61"/>
      <c r="D1" s="1"/>
    </row>
    <row r="2" spans="1:4">
      <c r="A2" s="3" t="s">
        <v>64</v>
      </c>
      <c r="B2" s="1"/>
      <c r="C2" s="1"/>
      <c r="D2" s="1"/>
    </row>
    <row r="3" spans="1:4">
      <c r="A3" s="1"/>
      <c r="B3" s="1"/>
      <c r="C3" s="1"/>
      <c r="D3" s="1"/>
    </row>
    <row r="4" spans="1:4">
      <c r="A4" s="16"/>
      <c r="B4" s="1"/>
      <c r="C4" s="1"/>
      <c r="D4" s="1"/>
    </row>
    <row r="5" spans="1:4">
      <c r="A5" s="16" t="s">
        <v>31</v>
      </c>
      <c r="B5" s="16" t="s">
        <v>65</v>
      </c>
      <c r="C5" s="1"/>
      <c r="D5" s="1"/>
    </row>
    <row r="6" spans="1:4">
      <c r="A6" s="3" t="s">
        <v>66</v>
      </c>
      <c r="B6" s="13">
        <v>759</v>
      </c>
      <c r="C6" s="1"/>
      <c r="D6" s="1"/>
    </row>
    <row r="7" spans="1:4">
      <c r="A7" s="3" t="s">
        <v>67</v>
      </c>
      <c r="B7" s="13">
        <v>200</v>
      </c>
      <c r="C7" s="1"/>
      <c r="D7" s="1"/>
    </row>
    <row r="8" spans="1:4">
      <c r="A8" s="3" t="s">
        <v>68</v>
      </c>
      <c r="B8" s="13">
        <v>42</v>
      </c>
      <c r="C8" s="1"/>
      <c r="D8" s="1"/>
    </row>
    <row r="9" spans="1:4">
      <c r="A9" s="3" t="s">
        <v>69</v>
      </c>
      <c r="B9" s="13">
        <v>423</v>
      </c>
      <c r="C9" s="1"/>
      <c r="D9" s="1"/>
    </row>
    <row r="10" spans="1:4">
      <c r="A10" s="3" t="s">
        <v>70</v>
      </c>
      <c r="B10" s="13">
        <v>200</v>
      </c>
      <c r="C10" s="1"/>
      <c r="D10" s="1"/>
    </row>
    <row r="11" spans="1:4">
      <c r="A11" s="3" t="s">
        <v>71</v>
      </c>
      <c r="B11" s="13">
        <v>50</v>
      </c>
      <c r="C11" s="1"/>
      <c r="D11" s="1"/>
    </row>
    <row r="12" spans="1:4">
      <c r="A12" s="3" t="s">
        <v>72</v>
      </c>
      <c r="B12" s="13">
        <v>700</v>
      </c>
      <c r="C12" s="1"/>
      <c r="D12" s="1"/>
    </row>
    <row r="13" spans="1:4">
      <c r="A13" s="3" t="s">
        <v>73</v>
      </c>
      <c r="B13" s="13">
        <v>450</v>
      </c>
      <c r="C13" s="1"/>
      <c r="D13" s="1"/>
    </row>
    <row r="14" spans="1:4">
      <c r="A14" s="3" t="s">
        <v>74</v>
      </c>
      <c r="B14" s="13">
        <v>605</v>
      </c>
      <c r="C14" s="1"/>
      <c r="D14" s="1"/>
    </row>
    <row r="15" spans="1:4">
      <c r="A15" s="3" t="s">
        <v>75</v>
      </c>
      <c r="B15" s="13">
        <v>240</v>
      </c>
      <c r="C15" s="1"/>
      <c r="D15" s="1"/>
    </row>
    <row r="16" spans="1:4">
      <c r="A16" s="3" t="s">
        <v>76</v>
      </c>
      <c r="B16" s="13">
        <v>685</v>
      </c>
      <c r="C16" s="1"/>
      <c r="D16" s="1"/>
    </row>
    <row r="17" spans="1:4" ht="15.75" thickBot="1">
      <c r="A17" s="3" t="s">
        <v>77</v>
      </c>
      <c r="B17" s="13">
        <v>295</v>
      </c>
      <c r="C17" s="1"/>
      <c r="D17" s="1"/>
    </row>
    <row r="18" spans="1:4" ht="15.75" thickBot="1">
      <c r="A18" s="3" t="s">
        <v>78</v>
      </c>
      <c r="B18" s="8">
        <f>SUM(B6:B17)</f>
        <v>4649</v>
      </c>
      <c r="C18" s="2" t="s">
        <v>79</v>
      </c>
      <c r="D18" s="2"/>
    </row>
    <row r="19" spans="1:4">
      <c r="A19" s="1"/>
      <c r="B19" s="1"/>
      <c r="C19" s="1"/>
      <c r="D19" s="1"/>
    </row>
    <row r="25" spans="1:4">
      <c r="A25" s="3" t="s">
        <v>80</v>
      </c>
      <c r="B25" s="1"/>
      <c r="C25" s="1"/>
      <c r="D25" s="1"/>
    </row>
    <row r="26" spans="1:4">
      <c r="A26" s="3" t="s">
        <v>81</v>
      </c>
      <c r="B26" s="1"/>
      <c r="C26" s="1"/>
      <c r="D26" s="1"/>
    </row>
    <row r="27" spans="1:4">
      <c r="A27" s="1"/>
      <c r="B27" s="1"/>
      <c r="C27" s="1"/>
      <c r="D27" s="1"/>
    </row>
    <row r="28" spans="1:4">
      <c r="A28" s="19" t="s">
        <v>5</v>
      </c>
      <c r="B28" s="19" t="s">
        <v>82</v>
      </c>
      <c r="C28" s="1"/>
      <c r="D28" s="1"/>
    </row>
    <row r="29" spans="1:4">
      <c r="A29" s="20">
        <v>42005</v>
      </c>
      <c r="B29" s="17">
        <v>432.17</v>
      </c>
      <c r="C29" s="1"/>
      <c r="D29" s="1"/>
    </row>
    <row r="30" spans="1:4">
      <c r="A30" s="20">
        <v>42351</v>
      </c>
      <c r="B30" s="17">
        <v>528.5</v>
      </c>
      <c r="C30" s="1"/>
      <c r="D30" s="1"/>
    </row>
    <row r="31" spans="1:4">
      <c r="A31" s="20">
        <v>42007</v>
      </c>
      <c r="B31" s="17">
        <v>810.71</v>
      </c>
      <c r="C31" s="1"/>
      <c r="D31" s="1"/>
    </row>
    <row r="32" spans="1:4">
      <c r="A32" s="20">
        <v>42008</v>
      </c>
      <c r="B32" s="17">
        <v>418.54</v>
      </c>
      <c r="C32" s="1"/>
      <c r="D32" s="1"/>
    </row>
    <row r="33" spans="1:4">
      <c r="A33" s="20">
        <v>42009</v>
      </c>
      <c r="B33" s="17">
        <v>722.22</v>
      </c>
      <c r="C33" s="1"/>
      <c r="D33" s="1"/>
    </row>
    <row r="34" spans="1:4">
      <c r="A34" s="20">
        <v>42010</v>
      </c>
      <c r="B34" s="17">
        <v>460.28</v>
      </c>
      <c r="C34" s="1"/>
      <c r="D34" s="1"/>
    </row>
    <row r="35" spans="1:4">
      <c r="A35" s="20">
        <v>42349</v>
      </c>
      <c r="B35" s="17">
        <v>483.58</v>
      </c>
      <c r="C35" s="1"/>
      <c r="D35" s="1"/>
    </row>
    <row r="36" spans="1:4">
      <c r="A36" s="20">
        <v>42012</v>
      </c>
      <c r="B36" s="17">
        <v>114.53</v>
      </c>
      <c r="C36" s="1"/>
      <c r="D36" s="1"/>
    </row>
    <row r="37" spans="1:4">
      <c r="A37" s="20">
        <v>42013</v>
      </c>
      <c r="B37" s="17">
        <v>609.12</v>
      </c>
      <c r="C37" s="1"/>
      <c r="D37" s="1"/>
    </row>
    <row r="38" spans="1:4">
      <c r="A38" s="20">
        <v>42014</v>
      </c>
      <c r="B38" s="17">
        <v>1197.9000000000001</v>
      </c>
      <c r="C38" s="1"/>
      <c r="D38" s="1"/>
    </row>
    <row r="39" spans="1:4">
      <c r="A39" s="20">
        <v>42015</v>
      </c>
      <c r="B39" s="17">
        <v>228.89</v>
      </c>
      <c r="C39" s="1"/>
      <c r="D39" s="1"/>
    </row>
    <row r="40" spans="1:4">
      <c r="A40" s="20">
        <v>42016</v>
      </c>
      <c r="B40" s="17">
        <v>1380.07</v>
      </c>
      <c r="C40" s="1"/>
      <c r="D40" s="1"/>
    </row>
    <row r="41" spans="1:4">
      <c r="A41" s="20">
        <v>42017</v>
      </c>
      <c r="B41" s="17">
        <v>1026.96</v>
      </c>
      <c r="C41" s="1"/>
      <c r="D41" s="1"/>
    </row>
    <row r="42" spans="1:4">
      <c r="A42" s="20">
        <v>42018</v>
      </c>
      <c r="B42" s="17">
        <v>760.24</v>
      </c>
      <c r="C42" s="1"/>
      <c r="D42" s="1"/>
    </row>
    <row r="43" spans="1:4">
      <c r="A43" s="20">
        <v>42019</v>
      </c>
      <c r="B43" s="17">
        <v>414.11</v>
      </c>
      <c r="C43" s="1"/>
      <c r="D43" s="1"/>
    </row>
    <row r="44" spans="1:4">
      <c r="A44" s="20">
        <v>42020</v>
      </c>
      <c r="B44" s="17">
        <v>1728.81</v>
      </c>
      <c r="C44" s="1"/>
      <c r="D44" s="1"/>
    </row>
    <row r="45" spans="1:4">
      <c r="A45" s="20">
        <v>42021</v>
      </c>
      <c r="B45" s="17">
        <v>276.06</v>
      </c>
      <c r="C45" s="1"/>
      <c r="D45" s="1"/>
    </row>
    <row r="46" spans="1:4">
      <c r="A46" s="20">
        <v>42022</v>
      </c>
      <c r="B46" s="17">
        <v>462.22</v>
      </c>
      <c r="C46" s="1"/>
      <c r="D46" s="1"/>
    </row>
    <row r="47" spans="1:4">
      <c r="A47" s="20">
        <v>42023</v>
      </c>
      <c r="B47" s="17">
        <v>1281.0999999999999</v>
      </c>
      <c r="C47" s="1"/>
      <c r="D47" s="1"/>
    </row>
    <row r="48" spans="1:4">
      <c r="A48" s="20">
        <v>42024</v>
      </c>
      <c r="B48" s="17">
        <v>1113.7</v>
      </c>
      <c r="C48" s="1"/>
      <c r="D48" s="1"/>
    </row>
    <row r="49" spans="1:4">
      <c r="A49" s="20">
        <v>42025</v>
      </c>
      <c r="B49" s="17">
        <v>594.09</v>
      </c>
      <c r="C49" s="1"/>
      <c r="D49" s="1"/>
    </row>
    <row r="50" spans="1:4">
      <c r="A50" s="20">
        <v>42026</v>
      </c>
      <c r="B50" s="17">
        <v>432.67</v>
      </c>
      <c r="C50" s="1"/>
      <c r="D50" s="1"/>
    </row>
    <row r="51" spans="1:4">
      <c r="A51" s="20">
        <v>42027</v>
      </c>
      <c r="B51" s="17">
        <v>874.45</v>
      </c>
      <c r="C51" s="1"/>
      <c r="D51" s="1"/>
    </row>
    <row r="52" spans="1:4">
      <c r="A52" s="20">
        <v>42028</v>
      </c>
      <c r="B52" s="17">
        <v>880.38</v>
      </c>
      <c r="C52" s="1"/>
      <c r="D52" s="1"/>
    </row>
    <row r="53" spans="1:4">
      <c r="A53" s="20">
        <v>42029</v>
      </c>
      <c r="B53" s="17">
        <v>798.53</v>
      </c>
      <c r="C53" s="1"/>
      <c r="D53" s="1"/>
    </row>
    <row r="54" spans="1:4">
      <c r="A54" s="20">
        <v>42318</v>
      </c>
      <c r="B54" s="17">
        <v>572.41999999999996</v>
      </c>
      <c r="C54" s="1"/>
      <c r="D54" s="1"/>
    </row>
    <row r="55" spans="1:4">
      <c r="A55" s="20">
        <v>42031</v>
      </c>
      <c r="B55" s="17">
        <v>330.61</v>
      </c>
      <c r="C55" s="1"/>
      <c r="D55" s="1"/>
    </row>
    <row r="56" spans="1:4">
      <c r="A56" s="20">
        <v>42032</v>
      </c>
      <c r="B56" s="17">
        <v>567.17999999999995</v>
      </c>
      <c r="C56" s="1"/>
      <c r="D56" s="1"/>
    </row>
    <row r="57" spans="1:4">
      <c r="A57" s="20">
        <v>42033</v>
      </c>
      <c r="B57" s="17">
        <v>1449.21</v>
      </c>
      <c r="C57" s="1"/>
      <c r="D57" s="1"/>
    </row>
    <row r="58" spans="1:4">
      <c r="A58" s="20">
        <v>42034</v>
      </c>
      <c r="B58" s="17">
        <v>459.29</v>
      </c>
      <c r="C58" s="1"/>
      <c r="D58" s="1"/>
    </row>
    <row r="59" spans="1:4">
      <c r="A59" s="20">
        <v>42035</v>
      </c>
      <c r="B59" s="17">
        <v>357.55</v>
      </c>
      <c r="C59" s="1"/>
      <c r="D59" s="1"/>
    </row>
    <row r="60" spans="1:4">
      <c r="A60" s="20">
        <v>42036</v>
      </c>
      <c r="B60" s="17">
        <v>154.34</v>
      </c>
      <c r="C60" s="1"/>
      <c r="D60" s="1"/>
    </row>
    <row r="61" spans="1:4">
      <c r="A61" s="20">
        <v>42037</v>
      </c>
      <c r="B61" s="17">
        <v>152.76</v>
      </c>
      <c r="C61" s="1"/>
      <c r="D61" s="1"/>
    </row>
    <row r="62" spans="1:4">
      <c r="A62" s="20">
        <v>42038</v>
      </c>
      <c r="B62" s="17">
        <v>570.22</v>
      </c>
      <c r="C62" s="1"/>
      <c r="D62" s="1"/>
    </row>
    <row r="63" spans="1:4">
      <c r="A63" s="20">
        <v>42039</v>
      </c>
      <c r="B63" s="17">
        <v>987.62</v>
      </c>
      <c r="C63" s="1"/>
      <c r="D63" s="1"/>
    </row>
    <row r="64" spans="1:4">
      <c r="A64" s="20">
        <v>42040</v>
      </c>
      <c r="B64" s="17">
        <v>1755.71</v>
      </c>
      <c r="C64" s="1"/>
      <c r="D64" s="1"/>
    </row>
    <row r="65" spans="1:4">
      <c r="A65" s="20">
        <v>42041</v>
      </c>
      <c r="B65" s="17">
        <v>378.27</v>
      </c>
      <c r="C65" s="1"/>
      <c r="D65" s="1"/>
    </row>
    <row r="66" spans="1:4">
      <c r="A66" s="20">
        <v>42042</v>
      </c>
      <c r="B66" s="17">
        <v>1323.81</v>
      </c>
      <c r="C66" s="1"/>
      <c r="D66" s="1"/>
    </row>
    <row r="67" spans="1:4">
      <c r="A67" s="20">
        <v>42043</v>
      </c>
      <c r="B67" s="17">
        <v>399.02</v>
      </c>
      <c r="C67" s="1"/>
      <c r="D67" s="1"/>
    </row>
    <row r="68" spans="1:4">
      <c r="A68" s="20">
        <v>42044</v>
      </c>
      <c r="B68" s="17">
        <v>154.94999999999999</v>
      </c>
      <c r="C68" s="1"/>
      <c r="D68" s="1"/>
    </row>
    <row r="69" spans="1:4">
      <c r="A69" s="20">
        <v>42045</v>
      </c>
      <c r="B69" s="17">
        <v>1254.57</v>
      </c>
      <c r="C69" s="1"/>
      <c r="D69" s="1"/>
    </row>
    <row r="70" spans="1:4">
      <c r="A70" s="20">
        <v>42046</v>
      </c>
      <c r="B70" s="17">
        <v>627.32000000000005</v>
      </c>
      <c r="C70" s="1"/>
      <c r="D70" s="1"/>
    </row>
    <row r="71" spans="1:4">
      <c r="A71" s="20">
        <v>42230</v>
      </c>
      <c r="B71" s="17">
        <v>880.6</v>
      </c>
      <c r="C71" s="1"/>
      <c r="D71" s="1"/>
    </row>
    <row r="72" spans="1:4">
      <c r="A72" s="20">
        <v>42048</v>
      </c>
      <c r="B72" s="17">
        <v>1196.03</v>
      </c>
      <c r="C72" s="1"/>
      <c r="D72" s="1"/>
    </row>
    <row r="73" spans="1:4">
      <c r="A73" s="20">
        <v>42049</v>
      </c>
      <c r="B73" s="17">
        <v>782.32</v>
      </c>
      <c r="C73" s="1"/>
      <c r="D73" s="1"/>
    </row>
    <row r="74" spans="1:4">
      <c r="A74" s="20">
        <v>42050</v>
      </c>
      <c r="B74" s="17">
        <v>1323.35</v>
      </c>
      <c r="C74" s="1"/>
      <c r="D74" s="1"/>
    </row>
    <row r="75" spans="1:4">
      <c r="A75" s="20">
        <v>42051</v>
      </c>
      <c r="B75" s="17">
        <v>209.92</v>
      </c>
      <c r="C75" s="1"/>
      <c r="D75" s="1"/>
    </row>
    <row r="76" spans="1:4">
      <c r="A76" s="20">
        <v>42052</v>
      </c>
      <c r="B76" s="17">
        <v>1232.05</v>
      </c>
      <c r="C76" s="1"/>
      <c r="D76" s="1"/>
    </row>
    <row r="77" spans="1:4">
      <c r="A77" s="20">
        <v>42053</v>
      </c>
      <c r="B77" s="17">
        <v>713.28</v>
      </c>
      <c r="C77" s="1"/>
      <c r="D77" s="1"/>
    </row>
    <row r="78" spans="1:4">
      <c r="A78" s="20">
        <v>42054</v>
      </c>
      <c r="B78" s="17">
        <v>1674.82</v>
      </c>
      <c r="C78" s="1"/>
      <c r="D78" s="1"/>
    </row>
    <row r="79" spans="1:4">
      <c r="A79" s="20">
        <v>42055</v>
      </c>
      <c r="B79" s="17">
        <v>1161.25</v>
      </c>
      <c r="C79" s="1"/>
      <c r="D79" s="1"/>
    </row>
    <row r="80" spans="1:4">
      <c r="A80" s="20">
        <v>42056</v>
      </c>
      <c r="B80" s="17">
        <v>897.63</v>
      </c>
      <c r="C80" s="1"/>
      <c r="D80" s="1"/>
    </row>
    <row r="81" spans="1:4">
      <c r="A81" s="20">
        <v>42057</v>
      </c>
      <c r="B81" s="17">
        <v>1647.26</v>
      </c>
      <c r="C81" s="1"/>
      <c r="D81" s="1"/>
    </row>
    <row r="82" spans="1:4">
      <c r="A82" s="20">
        <v>42058</v>
      </c>
      <c r="B82" s="17">
        <v>1121.96</v>
      </c>
      <c r="C82" s="1"/>
      <c r="D82" s="1"/>
    </row>
    <row r="83" spans="1:4">
      <c r="A83" s="20">
        <v>42059</v>
      </c>
      <c r="B83" s="17">
        <v>352.2</v>
      </c>
      <c r="C83" s="1"/>
      <c r="D83" s="1"/>
    </row>
    <row r="84" spans="1:4">
      <c r="A84" s="20">
        <v>42060</v>
      </c>
      <c r="B84" s="17">
        <v>270.77999999999997</v>
      </c>
      <c r="C84" s="1"/>
      <c r="D84" s="1"/>
    </row>
    <row r="85" spans="1:4">
      <c r="A85" s="20">
        <v>42061</v>
      </c>
      <c r="B85" s="17">
        <v>456.41</v>
      </c>
      <c r="C85" s="1"/>
      <c r="D85" s="1"/>
    </row>
    <row r="86" spans="1:4">
      <c r="A86" s="20">
        <v>42062</v>
      </c>
      <c r="B86" s="17">
        <v>441</v>
      </c>
      <c r="C86" s="1"/>
      <c r="D86" s="1"/>
    </row>
    <row r="87" spans="1:4">
      <c r="A87" s="20">
        <v>42063</v>
      </c>
      <c r="B87" s="17">
        <v>252.44</v>
      </c>
      <c r="C87" s="1"/>
      <c r="D87" s="1"/>
    </row>
    <row r="88" spans="1:4">
      <c r="A88" s="20">
        <v>42064</v>
      </c>
      <c r="B88" s="17">
        <v>1298.92</v>
      </c>
      <c r="C88" s="1"/>
      <c r="D88" s="1"/>
    </row>
    <row r="89" spans="1:4">
      <c r="A89" s="20">
        <v>42065</v>
      </c>
      <c r="B89" s="17">
        <v>1178.07</v>
      </c>
      <c r="C89" s="1"/>
      <c r="D89" s="1"/>
    </row>
    <row r="90" spans="1:4">
      <c r="A90" s="20">
        <v>42066</v>
      </c>
      <c r="B90" s="17">
        <v>459.95</v>
      </c>
      <c r="C90" s="1"/>
      <c r="D90" s="1"/>
    </row>
    <row r="91" spans="1:4">
      <c r="A91" s="20">
        <v>42067</v>
      </c>
      <c r="B91" s="17">
        <v>1219.7</v>
      </c>
      <c r="C91" s="1"/>
      <c r="D91" s="1"/>
    </row>
    <row r="92" spans="1:4">
      <c r="A92" s="20">
        <v>42068</v>
      </c>
      <c r="B92" s="17">
        <v>152.24</v>
      </c>
      <c r="C92" s="1"/>
      <c r="D92" s="1"/>
    </row>
    <row r="93" spans="1:4">
      <c r="A93" s="20">
        <v>42069</v>
      </c>
      <c r="B93" s="17">
        <v>770.8</v>
      </c>
      <c r="C93" s="1"/>
      <c r="D93" s="1"/>
    </row>
    <row r="94" spans="1:4">
      <c r="A94" s="20">
        <v>42070</v>
      </c>
      <c r="B94" s="17">
        <v>1357.25</v>
      </c>
      <c r="C94" s="1"/>
      <c r="D94" s="1"/>
    </row>
    <row r="95" spans="1:4">
      <c r="A95" s="20">
        <v>42187</v>
      </c>
      <c r="B95" s="17">
        <v>220.18</v>
      </c>
      <c r="C95" s="1"/>
      <c r="D95" s="1"/>
    </row>
    <row r="96" spans="1:4">
      <c r="A96" s="20">
        <v>42072</v>
      </c>
      <c r="B96" s="17">
        <v>1102.81</v>
      </c>
      <c r="C96" s="1"/>
      <c r="D96" s="1"/>
    </row>
    <row r="97" spans="1:4">
      <c r="A97" s="20">
        <v>42073</v>
      </c>
      <c r="B97" s="17">
        <v>1566.83</v>
      </c>
      <c r="C97" s="1"/>
      <c r="D97" s="1"/>
    </row>
    <row r="98" spans="1:4">
      <c r="A98" s="20">
        <v>42074</v>
      </c>
      <c r="B98" s="17">
        <v>437.92</v>
      </c>
      <c r="C98" s="1"/>
      <c r="D98" s="1"/>
    </row>
    <row r="99" spans="1:4">
      <c r="A99" s="20">
        <v>42075</v>
      </c>
      <c r="B99" s="17">
        <v>1216.1199999999999</v>
      </c>
      <c r="C99" s="1"/>
      <c r="D99" s="1"/>
    </row>
    <row r="100" spans="1:4">
      <c r="A100" s="20">
        <v>42076</v>
      </c>
      <c r="B100" s="17">
        <v>273.10000000000002</v>
      </c>
      <c r="C100" s="1"/>
      <c r="D100" s="1"/>
    </row>
    <row r="101" spans="1:4">
      <c r="A101" s="20">
        <v>42077</v>
      </c>
      <c r="B101" s="17">
        <v>242.26</v>
      </c>
      <c r="C101" s="1"/>
      <c r="D101" s="1"/>
    </row>
    <row r="102" spans="1:4">
      <c r="A102" s="20">
        <v>42078</v>
      </c>
      <c r="B102" s="17">
        <v>1512.6</v>
      </c>
      <c r="C102" s="1"/>
      <c r="D102" s="1"/>
    </row>
    <row r="103" spans="1:4">
      <c r="A103" s="20">
        <v>42079</v>
      </c>
      <c r="B103" s="17">
        <v>783.75</v>
      </c>
      <c r="C103" s="1"/>
      <c r="D103" s="1"/>
    </row>
    <row r="104" spans="1:4">
      <c r="A104" s="20">
        <v>42189</v>
      </c>
      <c r="B104" s="17">
        <v>667.99</v>
      </c>
      <c r="C104" s="1"/>
      <c r="D104" s="1"/>
    </row>
    <row r="105" spans="1:4">
      <c r="A105" s="20">
        <v>42081</v>
      </c>
      <c r="B105" s="17">
        <v>1166.31</v>
      </c>
      <c r="C105" s="1"/>
      <c r="D105" s="1"/>
    </row>
    <row r="106" spans="1:4">
      <c r="A106" s="20">
        <v>42082</v>
      </c>
      <c r="B106" s="17">
        <v>770.18</v>
      </c>
      <c r="C106" s="1"/>
      <c r="D106" s="1"/>
    </row>
    <row r="107" spans="1:4">
      <c r="A107" s="20">
        <v>42083</v>
      </c>
      <c r="B107" s="17">
        <v>132.34</v>
      </c>
      <c r="C107" s="1"/>
      <c r="D107" s="1"/>
    </row>
    <row r="108" spans="1:4">
      <c r="A108" s="20">
        <v>42084</v>
      </c>
      <c r="B108" s="17">
        <v>1188.81</v>
      </c>
      <c r="C108" s="1"/>
      <c r="D108" s="1"/>
    </row>
    <row r="109" spans="1:4">
      <c r="A109" s="20">
        <v>42085</v>
      </c>
      <c r="B109" s="17">
        <v>198.06</v>
      </c>
      <c r="C109" s="1"/>
      <c r="D109" s="1"/>
    </row>
    <row r="110" spans="1:4">
      <c r="A110" s="20">
        <v>42086</v>
      </c>
      <c r="B110" s="17">
        <v>594.16999999999996</v>
      </c>
      <c r="C110" s="1"/>
      <c r="D110" s="1"/>
    </row>
    <row r="111" spans="1:4">
      <c r="A111" s="20">
        <v>42087</v>
      </c>
      <c r="B111" s="17">
        <v>931.09</v>
      </c>
      <c r="C111" s="1"/>
      <c r="D111" s="1"/>
    </row>
    <row r="112" spans="1:4">
      <c r="A112" s="20">
        <v>42088</v>
      </c>
      <c r="B112" s="17">
        <v>299.64</v>
      </c>
      <c r="C112" s="1"/>
      <c r="D112" s="1"/>
    </row>
    <row r="113" spans="1:7">
      <c r="A113" s="20">
        <v>42223</v>
      </c>
      <c r="B113" s="17">
        <v>1701.68</v>
      </c>
      <c r="C113" s="1"/>
      <c r="D113" s="1"/>
    </row>
    <row r="114" spans="1:7">
      <c r="A114" s="20">
        <v>42090</v>
      </c>
      <c r="B114" s="17">
        <v>399.15</v>
      </c>
      <c r="C114" s="1"/>
      <c r="D114" s="1"/>
    </row>
    <row r="115" spans="1:7">
      <c r="A115" s="20">
        <v>42091</v>
      </c>
      <c r="B115" s="17">
        <v>374.81</v>
      </c>
      <c r="C115" s="1"/>
      <c r="D115" s="1"/>
    </row>
    <row r="116" spans="1:7">
      <c r="A116" s="20">
        <v>42092</v>
      </c>
      <c r="B116" s="17">
        <v>462.17</v>
      </c>
      <c r="C116" s="1"/>
      <c r="D116" s="1"/>
    </row>
    <row r="117" spans="1:7">
      <c r="A117" s="20">
        <v>42093</v>
      </c>
      <c r="B117" s="17">
        <v>924.29</v>
      </c>
      <c r="C117" s="1"/>
      <c r="D117" s="1"/>
    </row>
    <row r="118" spans="1:7">
      <c r="A118" s="20">
        <v>42094</v>
      </c>
      <c r="B118" s="17">
        <v>5000.6000000000004</v>
      </c>
      <c r="C118" s="1"/>
      <c r="D118" s="1"/>
    </row>
    <row r="119" spans="1:7">
      <c r="A119" s="3"/>
      <c r="B119" s="72">
        <f>SUM(B29:B118)</f>
        <v>72741.76999999996</v>
      </c>
      <c r="C119" s="2" t="s">
        <v>79</v>
      </c>
      <c r="D119" s="1"/>
    </row>
    <row r="120" spans="1:7">
      <c r="A120" s="1"/>
      <c r="B120" s="1"/>
      <c r="C120" s="1"/>
      <c r="D120" s="1"/>
    </row>
    <row r="124" spans="1:7">
      <c r="A124" s="2">
        <v>1</v>
      </c>
      <c r="B124" s="3" t="s">
        <v>83</v>
      </c>
      <c r="C124" s="1"/>
      <c r="D124" s="1"/>
      <c r="E124" s="1"/>
      <c r="F124" s="1"/>
      <c r="G124" s="1"/>
    </row>
    <row r="125" spans="1:7">
      <c r="A125" s="79"/>
      <c r="B125" s="79"/>
      <c r="C125" s="1"/>
      <c r="D125" s="1"/>
      <c r="E125" s="1"/>
      <c r="F125" s="1"/>
      <c r="G125" s="1"/>
    </row>
    <row r="126" spans="1:7">
      <c r="A126" s="1"/>
      <c r="B126" s="2" t="s">
        <v>84</v>
      </c>
      <c r="C126" s="21" t="s">
        <v>85</v>
      </c>
      <c r="D126" s="1"/>
      <c r="E126" s="16"/>
      <c r="F126" s="1"/>
      <c r="G126" s="1"/>
    </row>
    <row r="127" spans="1:7">
      <c r="A127" s="1"/>
      <c r="B127" s="3" t="s">
        <v>86</v>
      </c>
      <c r="C127" s="73">
        <f>SUM(D148:D305)</f>
        <v>99498</v>
      </c>
      <c r="D127" s="3"/>
      <c r="E127" s="3"/>
      <c r="F127" s="1"/>
      <c r="G127" s="1"/>
    </row>
    <row r="128" spans="1:7">
      <c r="A128" s="79"/>
      <c r="B128" s="79"/>
      <c r="C128" s="1"/>
      <c r="D128" s="1"/>
      <c r="E128" s="1"/>
      <c r="F128" s="1"/>
      <c r="G128" s="1"/>
    </row>
    <row r="129" spans="1:7">
      <c r="A129" s="1"/>
      <c r="B129" s="2" t="s">
        <v>84</v>
      </c>
      <c r="C129" s="21" t="s">
        <v>87</v>
      </c>
      <c r="D129" s="1"/>
      <c r="E129" s="1"/>
      <c r="F129" s="1"/>
      <c r="G129" s="1"/>
    </row>
    <row r="130" spans="1:7">
      <c r="A130" s="1"/>
      <c r="B130" s="3" t="s">
        <v>86</v>
      </c>
      <c r="C130" s="73">
        <f>SUM(E148:E305)</f>
        <v>211409</v>
      </c>
      <c r="D130" s="3"/>
      <c r="E130" s="1"/>
      <c r="F130" s="1"/>
      <c r="G130" s="1"/>
    </row>
    <row r="131" spans="1:7">
      <c r="A131" s="79"/>
      <c r="B131" s="79"/>
      <c r="C131" s="1"/>
      <c r="D131" s="1"/>
      <c r="E131" s="1"/>
      <c r="F131" s="1"/>
      <c r="G131" s="1"/>
    </row>
    <row r="132" spans="1:7">
      <c r="A132" s="1"/>
      <c r="B132" s="2" t="s">
        <v>84</v>
      </c>
      <c r="C132" s="21" t="s">
        <v>88</v>
      </c>
      <c r="D132" s="1"/>
      <c r="E132" s="1"/>
      <c r="F132" s="1"/>
      <c r="G132" s="1"/>
    </row>
    <row r="133" spans="1:7">
      <c r="A133" s="1"/>
      <c r="B133" s="3" t="s">
        <v>86</v>
      </c>
      <c r="C133" s="73">
        <f>SUM(F148:F305)</f>
        <v>127820</v>
      </c>
      <c r="D133" s="3"/>
      <c r="E133" s="1"/>
      <c r="F133" s="1"/>
      <c r="G133" s="1"/>
    </row>
    <row r="134" spans="1:7">
      <c r="A134" s="79"/>
      <c r="B134" s="79"/>
      <c r="C134" s="1"/>
      <c r="D134" s="1"/>
      <c r="E134" s="1"/>
      <c r="F134" s="1"/>
      <c r="G134" s="1"/>
    </row>
    <row r="135" spans="1:7">
      <c r="A135" s="2">
        <v>2</v>
      </c>
      <c r="B135" s="15" t="s">
        <v>333</v>
      </c>
      <c r="C135" s="22"/>
      <c r="D135" s="22"/>
      <c r="E135" s="22"/>
      <c r="F135" s="1"/>
      <c r="G135" s="1"/>
    </row>
    <row r="136" spans="1:7">
      <c r="A136" s="79"/>
      <c r="B136" s="80"/>
      <c r="C136" s="74">
        <f>SUM(D150:F150)</f>
        <v>5124</v>
      </c>
      <c r="D136" s="3"/>
      <c r="E136" s="3"/>
      <c r="F136" s="3"/>
      <c r="G136" s="1"/>
    </row>
    <row r="137" spans="1:7">
      <c r="A137" s="79"/>
      <c r="B137" s="79"/>
      <c r="C137" s="1"/>
      <c r="D137" s="1"/>
      <c r="E137" s="1"/>
      <c r="F137" s="1"/>
      <c r="G137" s="1"/>
    </row>
    <row r="138" spans="1:7">
      <c r="A138" s="2">
        <v>3</v>
      </c>
      <c r="B138" s="15" t="s">
        <v>332</v>
      </c>
      <c r="C138" s="22"/>
      <c r="D138" s="22"/>
      <c r="E138" s="22"/>
      <c r="F138" s="22"/>
      <c r="G138" s="1"/>
    </row>
    <row r="139" spans="1:7">
      <c r="A139" s="79"/>
      <c r="B139" s="80"/>
      <c r="C139" s="74">
        <f>SUM(D148:F167)</f>
        <v>89884</v>
      </c>
      <c r="D139" s="3"/>
      <c r="E139" s="23"/>
      <c r="F139" s="3"/>
      <c r="G139" s="1"/>
    </row>
    <row r="140" spans="1:7">
      <c r="A140" s="79"/>
      <c r="B140" s="79"/>
      <c r="C140" s="1"/>
      <c r="D140" s="1"/>
      <c r="E140" s="23"/>
      <c r="F140" s="3"/>
      <c r="G140" s="1"/>
    </row>
    <row r="141" spans="1:7">
      <c r="A141" s="2">
        <v>4</v>
      </c>
      <c r="B141" s="15" t="s">
        <v>89</v>
      </c>
      <c r="C141" s="22"/>
      <c r="D141" s="22"/>
      <c r="E141" s="22"/>
      <c r="F141" s="22"/>
      <c r="G141" s="1"/>
    </row>
    <row r="142" spans="1:7">
      <c r="A142" s="1"/>
      <c r="B142" s="3" t="s">
        <v>90</v>
      </c>
      <c r="C142" s="75">
        <f>SUM(C127,C133)</f>
        <v>227318</v>
      </c>
      <c r="D142" s="3"/>
      <c r="E142" s="1"/>
      <c r="F142" s="2"/>
      <c r="G142" s="1"/>
    </row>
    <row r="143" spans="1:7">
      <c r="A143" s="1"/>
      <c r="B143" s="3" t="s">
        <v>91</v>
      </c>
      <c r="C143" s="76">
        <f>SUM(D148:D305,F148:F305)</f>
        <v>227318</v>
      </c>
      <c r="D143" s="3"/>
      <c r="E143" s="1"/>
      <c r="F143" s="3"/>
      <c r="G143" s="1"/>
    </row>
    <row r="144" spans="1:7">
      <c r="A144" s="79"/>
      <c r="B144" s="79"/>
      <c r="C144" s="1"/>
      <c r="D144" s="1"/>
      <c r="E144" s="1"/>
      <c r="F144" s="3"/>
      <c r="G144" s="1"/>
    </row>
    <row r="145" spans="1:7">
      <c r="A145" s="79"/>
      <c r="B145" s="79"/>
      <c r="C145" s="1"/>
      <c r="D145" s="1"/>
      <c r="E145" s="1"/>
      <c r="F145" s="3"/>
      <c r="G145" s="1"/>
    </row>
    <row r="146" spans="1:7">
      <c r="A146" s="79"/>
      <c r="B146" s="79"/>
      <c r="C146" s="1"/>
      <c r="D146" s="81" t="s">
        <v>84</v>
      </c>
      <c r="E146" s="82"/>
      <c r="F146" s="82"/>
      <c r="G146" s="1"/>
    </row>
    <row r="147" spans="1:7">
      <c r="A147" s="1"/>
      <c r="B147" s="21" t="s">
        <v>3</v>
      </c>
      <c r="C147" s="21" t="s">
        <v>92</v>
      </c>
      <c r="D147" s="21" t="s">
        <v>85</v>
      </c>
      <c r="E147" s="21" t="s">
        <v>87</v>
      </c>
      <c r="F147" s="21" t="s">
        <v>88</v>
      </c>
      <c r="G147" s="1"/>
    </row>
    <row r="148" spans="1:7">
      <c r="A148" s="1"/>
      <c r="B148" s="25" t="s">
        <v>4</v>
      </c>
      <c r="C148" s="25" t="s">
        <v>93</v>
      </c>
      <c r="D148" s="26">
        <v>3419</v>
      </c>
      <c r="E148" s="26">
        <v>4378</v>
      </c>
      <c r="F148" s="27">
        <v>2755</v>
      </c>
      <c r="G148" s="1"/>
    </row>
    <row r="149" spans="1:7">
      <c r="A149" s="1"/>
      <c r="B149" s="25" t="s">
        <v>4</v>
      </c>
      <c r="C149" s="25" t="s">
        <v>94</v>
      </c>
      <c r="D149" s="26">
        <v>1492</v>
      </c>
      <c r="E149" s="26">
        <v>2126</v>
      </c>
      <c r="F149" s="27">
        <v>2103</v>
      </c>
      <c r="G149" s="1"/>
    </row>
    <row r="150" spans="1:7">
      <c r="A150" s="1"/>
      <c r="B150" s="25" t="s">
        <v>4</v>
      </c>
      <c r="C150" s="28" t="s">
        <v>95</v>
      </c>
      <c r="D150" s="26">
        <v>1371</v>
      </c>
      <c r="E150" s="26">
        <v>1930</v>
      </c>
      <c r="F150" s="27">
        <v>1823</v>
      </c>
      <c r="G150" s="1"/>
    </row>
    <row r="151" spans="1:7">
      <c r="A151" s="1"/>
      <c r="B151" s="25" t="s">
        <v>4</v>
      </c>
      <c r="C151" s="25" t="s">
        <v>96</v>
      </c>
      <c r="D151" s="26">
        <v>1607</v>
      </c>
      <c r="E151" s="26">
        <v>2133</v>
      </c>
      <c r="F151" s="27">
        <v>2102</v>
      </c>
      <c r="G151" s="1"/>
    </row>
    <row r="152" spans="1:7">
      <c r="A152" s="1"/>
      <c r="B152" s="25" t="s">
        <v>4</v>
      </c>
      <c r="C152" s="25" t="s">
        <v>97</v>
      </c>
      <c r="D152" s="29">
        <v>951</v>
      </c>
      <c r="E152" s="26">
        <v>1445</v>
      </c>
      <c r="F152" s="27">
        <v>1416</v>
      </c>
      <c r="G152" s="1"/>
    </row>
    <row r="153" spans="1:7">
      <c r="A153" s="1"/>
      <c r="B153" s="25" t="s">
        <v>4</v>
      </c>
      <c r="C153" s="25" t="s">
        <v>98</v>
      </c>
      <c r="D153" s="29">
        <v>889</v>
      </c>
      <c r="E153" s="26">
        <v>1293</v>
      </c>
      <c r="F153" s="27">
        <v>1526</v>
      </c>
      <c r="G153" s="1"/>
    </row>
    <row r="154" spans="1:7">
      <c r="A154" s="1"/>
      <c r="B154" s="25" t="s">
        <v>4</v>
      </c>
      <c r="C154" s="25" t="s">
        <v>99</v>
      </c>
      <c r="D154" s="26">
        <v>1254</v>
      </c>
      <c r="E154" s="26">
        <v>1989</v>
      </c>
      <c r="F154" s="27">
        <v>1685</v>
      </c>
      <c r="G154" s="1"/>
    </row>
    <row r="155" spans="1:7">
      <c r="A155" s="1"/>
      <c r="B155" s="25" t="s">
        <v>4</v>
      </c>
      <c r="C155" s="25" t="s">
        <v>100</v>
      </c>
      <c r="D155" s="26">
        <v>1025</v>
      </c>
      <c r="E155" s="26">
        <v>1362</v>
      </c>
      <c r="F155" s="27">
        <v>2077</v>
      </c>
      <c r="G155" s="1"/>
    </row>
    <row r="156" spans="1:7">
      <c r="A156" s="1"/>
      <c r="B156" s="25" t="s">
        <v>4</v>
      </c>
      <c r="C156" s="25" t="s">
        <v>101</v>
      </c>
      <c r="D156" s="26">
        <v>1194</v>
      </c>
      <c r="E156" s="26">
        <v>2016</v>
      </c>
      <c r="F156" s="27">
        <v>1452</v>
      </c>
      <c r="G156" s="1"/>
    </row>
    <row r="157" spans="1:7">
      <c r="A157" s="1"/>
      <c r="B157" s="25" t="s">
        <v>4</v>
      </c>
      <c r="C157" s="25" t="s">
        <v>102</v>
      </c>
      <c r="D157" s="29">
        <v>607</v>
      </c>
      <c r="E157" s="29">
        <v>853</v>
      </c>
      <c r="F157" s="27">
        <v>1022</v>
      </c>
      <c r="G157" s="1"/>
    </row>
    <row r="158" spans="1:7">
      <c r="A158" s="1"/>
      <c r="B158" s="25" t="s">
        <v>4</v>
      </c>
      <c r="C158" s="25" t="s">
        <v>103</v>
      </c>
      <c r="D158" s="29">
        <v>626</v>
      </c>
      <c r="E158" s="26">
        <v>1569</v>
      </c>
      <c r="F158" s="27">
        <v>1033</v>
      </c>
      <c r="G158" s="1"/>
    </row>
    <row r="159" spans="1:7">
      <c r="A159" s="1"/>
      <c r="B159" s="25" t="s">
        <v>4</v>
      </c>
      <c r="C159" s="25" t="s">
        <v>104</v>
      </c>
      <c r="D159" s="26">
        <v>1037</v>
      </c>
      <c r="E159" s="26">
        <v>2300</v>
      </c>
      <c r="F159" s="27">
        <v>1598</v>
      </c>
      <c r="G159" s="1"/>
    </row>
    <row r="160" spans="1:7">
      <c r="A160" s="1"/>
      <c r="B160" s="25" t="s">
        <v>4</v>
      </c>
      <c r="C160" s="25" t="s">
        <v>105</v>
      </c>
      <c r="D160" s="29">
        <v>972</v>
      </c>
      <c r="E160" s="26">
        <v>2128</v>
      </c>
      <c r="F160" s="30">
        <v>912</v>
      </c>
      <c r="G160" s="1"/>
    </row>
    <row r="161" spans="1:7">
      <c r="A161" s="1"/>
      <c r="B161" s="25" t="s">
        <v>4</v>
      </c>
      <c r="C161" s="25" t="s">
        <v>106</v>
      </c>
      <c r="D161" s="29">
        <v>88</v>
      </c>
      <c r="E161" s="26">
        <v>1159</v>
      </c>
      <c r="F161" s="30">
        <v>0</v>
      </c>
      <c r="G161" s="1"/>
    </row>
    <row r="162" spans="1:7">
      <c r="A162" s="1"/>
      <c r="B162" s="25" t="s">
        <v>4</v>
      </c>
      <c r="C162" s="25" t="s">
        <v>107</v>
      </c>
      <c r="D162" s="26">
        <v>2052</v>
      </c>
      <c r="E162" s="26">
        <v>2159</v>
      </c>
      <c r="F162" s="27">
        <v>1582</v>
      </c>
      <c r="G162" s="1"/>
    </row>
    <row r="163" spans="1:7">
      <c r="A163" s="1"/>
      <c r="B163" s="25" t="s">
        <v>4</v>
      </c>
      <c r="C163" s="25" t="s">
        <v>108</v>
      </c>
      <c r="D163" s="26">
        <v>1582</v>
      </c>
      <c r="E163" s="26">
        <v>2308</v>
      </c>
      <c r="F163" s="27">
        <v>1699</v>
      </c>
      <c r="G163" s="1"/>
    </row>
    <row r="164" spans="1:7">
      <c r="A164" s="1"/>
      <c r="B164" s="25" t="s">
        <v>4</v>
      </c>
      <c r="C164" s="25" t="s">
        <v>109</v>
      </c>
      <c r="D164" s="26">
        <v>1088</v>
      </c>
      <c r="E164" s="26">
        <v>1218</v>
      </c>
      <c r="F164" s="30">
        <v>981</v>
      </c>
      <c r="G164" s="1"/>
    </row>
    <row r="165" spans="1:7">
      <c r="A165" s="1"/>
      <c r="B165" s="25" t="s">
        <v>4</v>
      </c>
      <c r="C165" s="25" t="s">
        <v>110</v>
      </c>
      <c r="D165" s="29">
        <v>706</v>
      </c>
      <c r="E165" s="26">
        <v>1151</v>
      </c>
      <c r="F165" s="27">
        <v>1145</v>
      </c>
      <c r="G165" s="1"/>
    </row>
    <row r="166" spans="1:7">
      <c r="A166" s="1"/>
      <c r="B166" s="25" t="s">
        <v>4</v>
      </c>
      <c r="C166" s="25" t="s">
        <v>111</v>
      </c>
      <c r="D166" s="26">
        <v>1335</v>
      </c>
      <c r="E166" s="26">
        <v>2098</v>
      </c>
      <c r="F166" s="27">
        <v>1322</v>
      </c>
      <c r="G166" s="1"/>
    </row>
    <row r="167" spans="1:7">
      <c r="A167" s="1"/>
      <c r="B167" s="25" t="s">
        <v>4</v>
      </c>
      <c r="C167" s="25" t="s">
        <v>112</v>
      </c>
      <c r="D167" s="29">
        <v>702</v>
      </c>
      <c r="E167" s="26">
        <v>1162</v>
      </c>
      <c r="F167" s="30">
        <v>877</v>
      </c>
      <c r="G167" s="1"/>
    </row>
    <row r="168" spans="1:7">
      <c r="A168" s="1"/>
      <c r="B168" s="25" t="s">
        <v>4</v>
      </c>
      <c r="C168" s="25" t="s">
        <v>113</v>
      </c>
      <c r="D168" s="29">
        <v>968</v>
      </c>
      <c r="E168" s="26">
        <v>1101</v>
      </c>
      <c r="F168" s="30">
        <v>797</v>
      </c>
      <c r="G168" s="1"/>
    </row>
    <row r="169" spans="1:7">
      <c r="A169" s="1"/>
      <c r="B169" s="25" t="s">
        <v>4</v>
      </c>
      <c r="C169" s="25" t="s">
        <v>114</v>
      </c>
      <c r="D169" s="26">
        <v>1664</v>
      </c>
      <c r="E169" s="26">
        <v>2069</v>
      </c>
      <c r="F169" s="27">
        <v>1710</v>
      </c>
      <c r="G169" s="1"/>
    </row>
    <row r="170" spans="1:7">
      <c r="A170" s="1"/>
      <c r="B170" s="25" t="s">
        <v>4</v>
      </c>
      <c r="C170" s="25" t="s">
        <v>115</v>
      </c>
      <c r="D170" s="29">
        <v>624</v>
      </c>
      <c r="E170" s="29">
        <v>770</v>
      </c>
      <c r="F170" s="30">
        <v>746</v>
      </c>
      <c r="G170" s="1"/>
    </row>
    <row r="171" spans="1:7">
      <c r="A171" s="1"/>
      <c r="B171" s="25" t="s">
        <v>4</v>
      </c>
      <c r="C171" s="25" t="s">
        <v>116</v>
      </c>
      <c r="D171" s="29">
        <v>685</v>
      </c>
      <c r="E171" s="26">
        <v>1501</v>
      </c>
      <c r="F171" s="27">
        <v>1126</v>
      </c>
      <c r="G171" s="1"/>
    </row>
    <row r="172" spans="1:7">
      <c r="A172" s="1"/>
      <c r="B172" s="25" t="s">
        <v>4</v>
      </c>
      <c r="C172" s="25" t="s">
        <v>117</v>
      </c>
      <c r="D172" s="26">
        <v>1248</v>
      </c>
      <c r="E172" s="26">
        <v>1763</v>
      </c>
      <c r="F172" s="27">
        <v>1146</v>
      </c>
      <c r="G172" s="1"/>
    </row>
    <row r="173" spans="1:7">
      <c r="A173" s="1"/>
      <c r="B173" s="25" t="s">
        <v>4</v>
      </c>
      <c r="C173" s="25" t="s">
        <v>118</v>
      </c>
      <c r="D173" s="26">
        <v>1342</v>
      </c>
      <c r="E173" s="26">
        <v>1559</v>
      </c>
      <c r="F173" s="27">
        <v>1307</v>
      </c>
      <c r="G173" s="1"/>
    </row>
    <row r="174" spans="1:7">
      <c r="A174" s="1"/>
      <c r="B174" s="25" t="s">
        <v>4</v>
      </c>
      <c r="C174" s="25" t="s">
        <v>119</v>
      </c>
      <c r="D174" s="29">
        <v>760</v>
      </c>
      <c r="E174" s="29">
        <v>965</v>
      </c>
      <c r="F174" s="30">
        <v>921</v>
      </c>
      <c r="G174" s="1"/>
    </row>
    <row r="175" spans="1:7">
      <c r="A175" s="1"/>
      <c r="B175" s="25" t="s">
        <v>4</v>
      </c>
      <c r="C175" s="25" t="s">
        <v>120</v>
      </c>
      <c r="D175" s="26">
        <v>1187</v>
      </c>
      <c r="E175" s="26">
        <v>1568</v>
      </c>
      <c r="F175" s="27">
        <v>1190</v>
      </c>
      <c r="G175" s="1"/>
    </row>
    <row r="176" spans="1:7">
      <c r="A176" s="1"/>
      <c r="B176" s="25" t="s">
        <v>4</v>
      </c>
      <c r="C176" s="25" t="s">
        <v>121</v>
      </c>
      <c r="D176" s="29">
        <v>0</v>
      </c>
      <c r="E176" s="29">
        <v>0</v>
      </c>
      <c r="F176" s="30">
        <v>277</v>
      </c>
      <c r="G176" s="1"/>
    </row>
    <row r="177" spans="1:7">
      <c r="A177" s="1"/>
      <c r="B177" s="25" t="s">
        <v>4</v>
      </c>
      <c r="C177" s="25" t="s">
        <v>122</v>
      </c>
      <c r="D177" s="29">
        <v>368</v>
      </c>
      <c r="E177" s="26">
        <v>1386</v>
      </c>
      <c r="F177" s="30">
        <v>637</v>
      </c>
      <c r="G177" s="1"/>
    </row>
    <row r="178" spans="1:7">
      <c r="A178" s="1"/>
      <c r="B178" s="25" t="s">
        <v>4</v>
      </c>
      <c r="C178" s="25" t="s">
        <v>123</v>
      </c>
      <c r="D178" s="29">
        <v>317</v>
      </c>
      <c r="E178" s="26">
        <v>1215</v>
      </c>
      <c r="F178" s="30">
        <v>478</v>
      </c>
      <c r="G178" s="1"/>
    </row>
    <row r="179" spans="1:7">
      <c r="A179" s="1"/>
      <c r="B179" s="25" t="s">
        <v>4</v>
      </c>
      <c r="C179" s="25" t="s">
        <v>124</v>
      </c>
      <c r="D179" s="29">
        <v>689</v>
      </c>
      <c r="E179" s="26">
        <v>2544</v>
      </c>
      <c r="F179" s="27">
        <v>1009</v>
      </c>
      <c r="G179" s="1"/>
    </row>
    <row r="180" spans="1:7">
      <c r="A180" s="1"/>
      <c r="B180" s="25" t="s">
        <v>4</v>
      </c>
      <c r="C180" s="25" t="s">
        <v>125</v>
      </c>
      <c r="D180" s="29">
        <v>510</v>
      </c>
      <c r="E180" s="26">
        <v>2583</v>
      </c>
      <c r="F180" s="30">
        <v>861</v>
      </c>
      <c r="G180" s="1"/>
    </row>
    <row r="181" spans="1:7">
      <c r="A181" s="1"/>
      <c r="B181" s="25" t="s">
        <v>4</v>
      </c>
      <c r="C181" s="25" t="s">
        <v>126</v>
      </c>
      <c r="D181" s="29">
        <v>257</v>
      </c>
      <c r="E181" s="26">
        <v>1023</v>
      </c>
      <c r="F181" s="30">
        <v>446</v>
      </c>
      <c r="G181" s="1"/>
    </row>
    <row r="182" spans="1:7">
      <c r="A182" s="1"/>
      <c r="B182" s="25" t="s">
        <v>4</v>
      </c>
      <c r="C182" s="25" t="s">
        <v>127</v>
      </c>
      <c r="D182" s="29">
        <v>335</v>
      </c>
      <c r="E182" s="26">
        <v>1225</v>
      </c>
      <c r="F182" s="30">
        <v>520</v>
      </c>
      <c r="G182" s="1"/>
    </row>
    <row r="183" spans="1:7">
      <c r="A183" s="1"/>
      <c r="B183" s="25" t="s">
        <v>4</v>
      </c>
      <c r="C183" s="25" t="s">
        <v>128</v>
      </c>
      <c r="D183" s="29">
        <v>264</v>
      </c>
      <c r="E183" s="29">
        <v>957</v>
      </c>
      <c r="F183" s="30">
        <v>405</v>
      </c>
      <c r="G183" s="1"/>
    </row>
    <row r="184" spans="1:7">
      <c r="A184" s="1"/>
      <c r="B184" s="25" t="s">
        <v>4</v>
      </c>
      <c r="C184" s="25" t="s">
        <v>129</v>
      </c>
      <c r="D184" s="29">
        <v>285</v>
      </c>
      <c r="E184" s="29">
        <v>869</v>
      </c>
      <c r="F184" s="30">
        <v>434</v>
      </c>
      <c r="G184" s="1"/>
    </row>
    <row r="185" spans="1:7">
      <c r="A185" s="1"/>
      <c r="B185" s="25" t="s">
        <v>4</v>
      </c>
      <c r="C185" s="25" t="s">
        <v>130</v>
      </c>
      <c r="D185" s="29">
        <v>550</v>
      </c>
      <c r="E185" s="26">
        <v>2502</v>
      </c>
      <c r="F185" s="30">
        <v>822</v>
      </c>
      <c r="G185" s="1"/>
    </row>
    <row r="186" spans="1:7">
      <c r="A186" s="1"/>
      <c r="B186" s="25" t="s">
        <v>4</v>
      </c>
      <c r="C186" s="25" t="s">
        <v>131</v>
      </c>
      <c r="D186" s="29">
        <v>266</v>
      </c>
      <c r="E186" s="26">
        <v>1382</v>
      </c>
      <c r="F186" s="30">
        <v>501</v>
      </c>
      <c r="G186" s="1"/>
    </row>
    <row r="187" spans="1:7">
      <c r="A187" s="1"/>
      <c r="B187" s="25" t="s">
        <v>4</v>
      </c>
      <c r="C187" s="25" t="s">
        <v>132</v>
      </c>
      <c r="D187" s="29">
        <v>598</v>
      </c>
      <c r="E187" s="26">
        <v>2107</v>
      </c>
      <c r="F187" s="27">
        <v>1002</v>
      </c>
      <c r="G187" s="1"/>
    </row>
    <row r="188" spans="1:7">
      <c r="A188" s="1"/>
      <c r="B188" s="25" t="s">
        <v>4</v>
      </c>
      <c r="C188" s="25" t="s">
        <v>133</v>
      </c>
      <c r="D188" s="29">
        <v>344</v>
      </c>
      <c r="E188" s="26">
        <v>1641</v>
      </c>
      <c r="F188" s="30">
        <v>765</v>
      </c>
      <c r="G188" s="1"/>
    </row>
    <row r="189" spans="1:7">
      <c r="A189" s="1"/>
      <c r="B189" s="25" t="s">
        <v>4</v>
      </c>
      <c r="C189" s="25" t="s">
        <v>134</v>
      </c>
      <c r="D189" s="29">
        <v>183</v>
      </c>
      <c r="E189" s="29">
        <v>867</v>
      </c>
      <c r="F189" s="30">
        <v>384</v>
      </c>
      <c r="G189" s="1"/>
    </row>
    <row r="190" spans="1:7">
      <c r="A190" s="1"/>
      <c r="B190" s="25" t="s">
        <v>4</v>
      </c>
      <c r="C190" s="25" t="s">
        <v>135</v>
      </c>
      <c r="D190" s="29">
        <v>302</v>
      </c>
      <c r="E190" s="26">
        <v>1326</v>
      </c>
      <c r="F190" s="30">
        <v>586</v>
      </c>
      <c r="G190" s="1"/>
    </row>
    <row r="191" spans="1:7">
      <c r="A191" s="1"/>
      <c r="B191" s="25" t="s">
        <v>4</v>
      </c>
      <c r="C191" s="25" t="s">
        <v>136</v>
      </c>
      <c r="D191" s="29">
        <v>177</v>
      </c>
      <c r="E191" s="29">
        <v>823</v>
      </c>
      <c r="F191" s="30">
        <v>548</v>
      </c>
      <c r="G191" s="1"/>
    </row>
    <row r="192" spans="1:7">
      <c r="A192" s="1"/>
      <c r="B192" s="25" t="s">
        <v>4</v>
      </c>
      <c r="C192" s="25" t="s">
        <v>137</v>
      </c>
      <c r="D192" s="29">
        <v>285</v>
      </c>
      <c r="E192" s="26">
        <v>1249</v>
      </c>
      <c r="F192" s="30">
        <v>533</v>
      </c>
      <c r="G192" s="1"/>
    </row>
    <row r="193" spans="1:7">
      <c r="A193" s="1"/>
      <c r="B193" s="25" t="s">
        <v>4</v>
      </c>
      <c r="C193" s="25" t="s">
        <v>138</v>
      </c>
      <c r="D193" s="29">
        <v>236</v>
      </c>
      <c r="E193" s="26">
        <v>1162</v>
      </c>
      <c r="F193" s="30">
        <v>402</v>
      </c>
      <c r="G193" s="1"/>
    </row>
    <row r="194" spans="1:7">
      <c r="A194" s="1"/>
      <c r="B194" s="25" t="s">
        <v>4</v>
      </c>
      <c r="C194" s="25" t="s">
        <v>139</v>
      </c>
      <c r="D194" s="29">
        <v>293</v>
      </c>
      <c r="E194" s="26">
        <v>1016</v>
      </c>
      <c r="F194" s="30">
        <v>585</v>
      </c>
      <c r="G194" s="1"/>
    </row>
    <row r="195" spans="1:7">
      <c r="A195" s="1"/>
      <c r="B195" s="25" t="s">
        <v>4</v>
      </c>
      <c r="C195" s="25" t="s">
        <v>140</v>
      </c>
      <c r="D195" s="29">
        <v>242</v>
      </c>
      <c r="E195" s="26">
        <v>1363</v>
      </c>
      <c r="F195" s="30">
        <v>428</v>
      </c>
      <c r="G195" s="1"/>
    </row>
    <row r="196" spans="1:7">
      <c r="A196" s="1"/>
      <c r="B196" s="25" t="s">
        <v>4</v>
      </c>
      <c r="C196" s="25" t="s">
        <v>141</v>
      </c>
      <c r="D196" s="29">
        <v>248</v>
      </c>
      <c r="E196" s="26">
        <v>1398</v>
      </c>
      <c r="F196" s="30">
        <v>476</v>
      </c>
      <c r="G196" s="1"/>
    </row>
    <row r="197" spans="1:7">
      <c r="A197" s="1"/>
      <c r="B197" s="25" t="s">
        <v>4</v>
      </c>
      <c r="C197" s="25" t="s">
        <v>142</v>
      </c>
      <c r="D197" s="29">
        <v>292</v>
      </c>
      <c r="E197" s="26">
        <v>1380</v>
      </c>
      <c r="F197" s="30">
        <v>456</v>
      </c>
      <c r="G197" s="1"/>
    </row>
    <row r="198" spans="1:7">
      <c r="A198" s="1"/>
      <c r="B198" s="25" t="s">
        <v>4</v>
      </c>
      <c r="C198" s="25" t="s">
        <v>143</v>
      </c>
      <c r="D198" s="29">
        <v>196</v>
      </c>
      <c r="E198" s="26">
        <v>1238</v>
      </c>
      <c r="F198" s="30">
        <v>493</v>
      </c>
      <c r="G198" s="1"/>
    </row>
    <row r="199" spans="1:7">
      <c r="A199" s="1"/>
      <c r="B199" s="25" t="s">
        <v>4</v>
      </c>
      <c r="C199" s="25" t="s">
        <v>144</v>
      </c>
      <c r="D199" s="29">
        <v>432</v>
      </c>
      <c r="E199" s="26">
        <v>1216</v>
      </c>
      <c r="F199" s="30">
        <v>552</v>
      </c>
      <c r="G199" s="1"/>
    </row>
    <row r="200" spans="1:7">
      <c r="A200" s="1"/>
      <c r="B200" s="25" t="s">
        <v>4</v>
      </c>
      <c r="C200" s="25" t="s">
        <v>145</v>
      </c>
      <c r="D200" s="29">
        <v>420</v>
      </c>
      <c r="E200" s="26">
        <v>1581</v>
      </c>
      <c r="F200" s="30">
        <v>525</v>
      </c>
      <c r="G200" s="1"/>
    </row>
    <row r="201" spans="1:7">
      <c r="A201" s="1"/>
      <c r="B201" s="25" t="s">
        <v>4</v>
      </c>
      <c r="C201" s="25" t="s">
        <v>146</v>
      </c>
      <c r="D201" s="29">
        <v>398</v>
      </c>
      <c r="E201" s="26">
        <v>1759</v>
      </c>
      <c r="F201" s="30">
        <v>682</v>
      </c>
      <c r="G201" s="1"/>
    </row>
    <row r="202" spans="1:7">
      <c r="A202" s="1"/>
      <c r="B202" s="25" t="s">
        <v>4</v>
      </c>
      <c r="C202" s="25" t="s">
        <v>147</v>
      </c>
      <c r="D202" s="29">
        <v>128</v>
      </c>
      <c r="E202" s="29">
        <v>791</v>
      </c>
      <c r="F202" s="30">
        <v>242</v>
      </c>
      <c r="G202" s="1"/>
    </row>
    <row r="203" spans="1:7">
      <c r="A203" s="1"/>
      <c r="B203" s="25" t="s">
        <v>4</v>
      </c>
      <c r="C203" s="25" t="s">
        <v>148</v>
      </c>
      <c r="D203" s="29">
        <v>225</v>
      </c>
      <c r="E203" s="29">
        <v>935</v>
      </c>
      <c r="F203" s="30">
        <v>432</v>
      </c>
      <c r="G203" s="1"/>
    </row>
    <row r="204" spans="1:7">
      <c r="A204" s="1"/>
      <c r="B204" s="25" t="s">
        <v>4</v>
      </c>
      <c r="C204" s="25" t="s">
        <v>149</v>
      </c>
      <c r="D204" s="26">
        <v>1358</v>
      </c>
      <c r="E204" s="26">
        <v>2231</v>
      </c>
      <c r="F204" s="27">
        <v>1391</v>
      </c>
      <c r="G204" s="1"/>
    </row>
    <row r="205" spans="1:7">
      <c r="A205" s="1"/>
      <c r="B205" s="25" t="s">
        <v>4</v>
      </c>
      <c r="C205" s="25" t="s">
        <v>150</v>
      </c>
      <c r="D205" s="26">
        <v>1345</v>
      </c>
      <c r="E205" s="26">
        <v>1791</v>
      </c>
      <c r="F205" s="27">
        <v>1460</v>
      </c>
      <c r="G205" s="1"/>
    </row>
    <row r="206" spans="1:7">
      <c r="A206" s="1"/>
      <c r="B206" s="25" t="s">
        <v>4</v>
      </c>
      <c r="C206" s="25" t="s">
        <v>151</v>
      </c>
      <c r="D206" s="29">
        <v>769</v>
      </c>
      <c r="E206" s="26">
        <v>1948</v>
      </c>
      <c r="F206" s="27">
        <v>1011</v>
      </c>
      <c r="G206" s="1"/>
    </row>
    <row r="207" spans="1:7">
      <c r="A207" s="1"/>
      <c r="B207" s="25" t="s">
        <v>4</v>
      </c>
      <c r="C207" s="25" t="s">
        <v>152</v>
      </c>
      <c r="D207" s="29">
        <v>560</v>
      </c>
      <c r="E207" s="26">
        <v>1835</v>
      </c>
      <c r="F207" s="30">
        <v>642</v>
      </c>
      <c r="G207" s="1"/>
    </row>
    <row r="208" spans="1:7">
      <c r="A208" s="1"/>
      <c r="B208" s="25" t="s">
        <v>4</v>
      </c>
      <c r="C208" s="25" t="s">
        <v>153</v>
      </c>
      <c r="D208" s="29">
        <v>836</v>
      </c>
      <c r="E208" s="26">
        <v>2245</v>
      </c>
      <c r="F208" s="30">
        <v>861</v>
      </c>
      <c r="G208" s="1"/>
    </row>
    <row r="209" spans="1:7">
      <c r="A209" s="1"/>
      <c r="B209" s="25" t="s">
        <v>4</v>
      </c>
      <c r="C209" s="25" t="s">
        <v>154</v>
      </c>
      <c r="D209" s="29">
        <v>587</v>
      </c>
      <c r="E209" s="26">
        <v>1471</v>
      </c>
      <c r="F209" s="30">
        <v>623</v>
      </c>
      <c r="G209" s="1"/>
    </row>
    <row r="210" spans="1:7">
      <c r="A210" s="1"/>
      <c r="B210" s="25" t="s">
        <v>4</v>
      </c>
      <c r="C210" s="25" t="s">
        <v>155</v>
      </c>
      <c r="D210" s="29">
        <v>774</v>
      </c>
      <c r="E210" s="26">
        <v>1403</v>
      </c>
      <c r="F210" s="27">
        <v>1085</v>
      </c>
      <c r="G210" s="1"/>
    </row>
    <row r="211" spans="1:7">
      <c r="A211" s="1"/>
      <c r="B211" s="25" t="s">
        <v>4</v>
      </c>
      <c r="C211" s="25" t="s">
        <v>156</v>
      </c>
      <c r="D211" s="29">
        <v>757</v>
      </c>
      <c r="E211" s="26">
        <v>1203</v>
      </c>
      <c r="F211" s="27">
        <v>1175</v>
      </c>
      <c r="G211" s="1"/>
    </row>
    <row r="212" spans="1:7">
      <c r="A212" s="1"/>
      <c r="B212" s="25" t="s">
        <v>4</v>
      </c>
      <c r="C212" s="25" t="s">
        <v>157</v>
      </c>
      <c r="D212" s="29">
        <v>591</v>
      </c>
      <c r="E212" s="26">
        <v>1439</v>
      </c>
      <c r="F212" s="30">
        <v>858</v>
      </c>
      <c r="G212" s="1"/>
    </row>
    <row r="213" spans="1:7">
      <c r="A213" s="1"/>
      <c r="B213" s="25" t="s">
        <v>4</v>
      </c>
      <c r="C213" s="25" t="s">
        <v>158</v>
      </c>
      <c r="D213" s="29">
        <v>457</v>
      </c>
      <c r="E213" s="26">
        <v>1161</v>
      </c>
      <c r="F213" s="30">
        <v>594</v>
      </c>
      <c r="G213" s="1"/>
    </row>
    <row r="214" spans="1:7">
      <c r="A214" s="1"/>
      <c r="B214" s="25" t="s">
        <v>4</v>
      </c>
      <c r="C214" s="25" t="s">
        <v>159</v>
      </c>
      <c r="D214" s="29">
        <v>494</v>
      </c>
      <c r="E214" s="26">
        <v>1585</v>
      </c>
      <c r="F214" s="30">
        <v>705</v>
      </c>
      <c r="G214" s="1"/>
    </row>
    <row r="215" spans="1:7">
      <c r="A215" s="1"/>
      <c r="B215" s="25" t="s">
        <v>4</v>
      </c>
      <c r="C215" s="25" t="s">
        <v>160</v>
      </c>
      <c r="D215" s="29">
        <v>914</v>
      </c>
      <c r="E215" s="26">
        <v>1727</v>
      </c>
      <c r="F215" s="27">
        <v>1308</v>
      </c>
      <c r="G215" s="1"/>
    </row>
    <row r="216" spans="1:7">
      <c r="A216" s="1"/>
      <c r="B216" s="25" t="s">
        <v>4</v>
      </c>
      <c r="C216" s="25" t="s">
        <v>161</v>
      </c>
      <c r="D216" s="29">
        <v>581</v>
      </c>
      <c r="E216" s="26">
        <v>1448</v>
      </c>
      <c r="F216" s="30">
        <v>885</v>
      </c>
      <c r="G216" s="1"/>
    </row>
    <row r="217" spans="1:7">
      <c r="A217" s="1"/>
      <c r="B217" s="25" t="s">
        <v>4</v>
      </c>
      <c r="C217" s="25" t="s">
        <v>162</v>
      </c>
      <c r="D217" s="29">
        <v>31</v>
      </c>
      <c r="E217" s="29">
        <v>0</v>
      </c>
      <c r="F217" s="30">
        <v>78</v>
      </c>
      <c r="G217" s="1"/>
    </row>
    <row r="218" spans="1:7">
      <c r="A218" s="1"/>
      <c r="B218" s="25" t="s">
        <v>4</v>
      </c>
      <c r="C218" s="25" t="s">
        <v>163</v>
      </c>
      <c r="D218" s="29">
        <v>92</v>
      </c>
      <c r="E218" s="29">
        <v>233</v>
      </c>
      <c r="F218" s="30">
        <v>494</v>
      </c>
      <c r="G218" s="1"/>
    </row>
    <row r="219" spans="1:7">
      <c r="A219" s="1"/>
      <c r="B219" s="25" t="s">
        <v>4</v>
      </c>
      <c r="C219" s="25" t="s">
        <v>164</v>
      </c>
      <c r="D219" s="29">
        <v>486</v>
      </c>
      <c r="E219" s="26">
        <v>1176</v>
      </c>
      <c r="F219" s="30">
        <v>400</v>
      </c>
      <c r="G219" s="1"/>
    </row>
    <row r="220" spans="1:7">
      <c r="A220" s="1"/>
      <c r="B220" s="25" t="s">
        <v>4</v>
      </c>
      <c r="C220" s="25" t="s">
        <v>165</v>
      </c>
      <c r="D220" s="29">
        <v>440</v>
      </c>
      <c r="E220" s="29">
        <v>874</v>
      </c>
      <c r="F220" s="30">
        <v>803</v>
      </c>
      <c r="G220" s="1"/>
    </row>
    <row r="221" spans="1:7">
      <c r="A221" s="1"/>
      <c r="B221" s="25" t="s">
        <v>4</v>
      </c>
      <c r="C221" s="25" t="s">
        <v>166</v>
      </c>
      <c r="D221" s="29">
        <v>127</v>
      </c>
      <c r="E221" s="29">
        <v>695</v>
      </c>
      <c r="F221" s="30">
        <v>440</v>
      </c>
      <c r="G221" s="1"/>
    </row>
    <row r="222" spans="1:7">
      <c r="A222" s="1"/>
      <c r="B222" s="25" t="s">
        <v>4</v>
      </c>
      <c r="C222" s="25" t="s">
        <v>167</v>
      </c>
      <c r="D222" s="29">
        <v>257</v>
      </c>
      <c r="E222" s="26">
        <v>1367</v>
      </c>
      <c r="F222" s="30">
        <v>544</v>
      </c>
      <c r="G222" s="1"/>
    </row>
    <row r="223" spans="1:7">
      <c r="A223" s="1"/>
      <c r="B223" s="25" t="s">
        <v>4</v>
      </c>
      <c r="C223" s="25" t="s">
        <v>168</v>
      </c>
      <c r="D223" s="29">
        <v>399</v>
      </c>
      <c r="E223" s="26">
        <v>1238</v>
      </c>
      <c r="F223" s="30">
        <v>622</v>
      </c>
      <c r="G223" s="1"/>
    </row>
    <row r="224" spans="1:7">
      <c r="A224" s="1"/>
      <c r="B224" s="25" t="s">
        <v>4</v>
      </c>
      <c r="C224" s="25" t="s">
        <v>169</v>
      </c>
      <c r="D224" s="29">
        <v>470</v>
      </c>
      <c r="E224" s="26">
        <v>1609</v>
      </c>
      <c r="F224" s="30">
        <v>662</v>
      </c>
      <c r="G224" s="1"/>
    </row>
    <row r="225" spans="1:7">
      <c r="A225" s="1"/>
      <c r="B225" s="25" t="s">
        <v>4</v>
      </c>
      <c r="C225" s="25" t="s">
        <v>170</v>
      </c>
      <c r="D225" s="29">
        <v>651</v>
      </c>
      <c r="E225" s="26">
        <v>2120</v>
      </c>
      <c r="F225" s="30">
        <v>824</v>
      </c>
      <c r="G225" s="1"/>
    </row>
    <row r="226" spans="1:7">
      <c r="A226" s="1"/>
      <c r="B226" s="25" t="s">
        <v>4</v>
      </c>
      <c r="C226" s="25" t="s">
        <v>171</v>
      </c>
      <c r="D226" s="29">
        <v>757</v>
      </c>
      <c r="E226" s="26">
        <v>2498</v>
      </c>
      <c r="F226" s="30">
        <v>846</v>
      </c>
      <c r="G226" s="1"/>
    </row>
    <row r="227" spans="1:7">
      <c r="A227" s="1"/>
      <c r="B227" s="25" t="s">
        <v>4</v>
      </c>
      <c r="C227" s="25" t="s">
        <v>172</v>
      </c>
      <c r="D227" s="29">
        <v>526</v>
      </c>
      <c r="E227" s="26">
        <v>1902</v>
      </c>
      <c r="F227" s="30">
        <v>743</v>
      </c>
      <c r="G227" s="1"/>
    </row>
    <row r="228" spans="1:7">
      <c r="A228" s="1"/>
      <c r="B228" s="25" t="s">
        <v>4</v>
      </c>
      <c r="C228" s="25" t="s">
        <v>173</v>
      </c>
      <c r="D228" s="29">
        <v>196</v>
      </c>
      <c r="E228" s="29">
        <v>994</v>
      </c>
      <c r="F228" s="30">
        <v>477</v>
      </c>
      <c r="G228" s="1"/>
    </row>
    <row r="229" spans="1:7">
      <c r="A229" s="1"/>
      <c r="B229" s="25" t="s">
        <v>4</v>
      </c>
      <c r="C229" s="25" t="s">
        <v>174</v>
      </c>
      <c r="D229" s="29">
        <v>260</v>
      </c>
      <c r="E229" s="26">
        <v>1010</v>
      </c>
      <c r="F229" s="30">
        <v>575</v>
      </c>
      <c r="G229" s="1"/>
    </row>
    <row r="230" spans="1:7">
      <c r="A230" s="1"/>
      <c r="B230" s="25" t="s">
        <v>4</v>
      </c>
      <c r="C230" s="25" t="s">
        <v>175</v>
      </c>
      <c r="D230" s="29">
        <v>192</v>
      </c>
      <c r="E230" s="29">
        <v>899</v>
      </c>
      <c r="F230" s="30">
        <v>369</v>
      </c>
      <c r="G230" s="1"/>
    </row>
    <row r="231" spans="1:7">
      <c r="A231" s="1"/>
      <c r="B231" s="25" t="s">
        <v>4</v>
      </c>
      <c r="C231" s="25" t="s">
        <v>176</v>
      </c>
      <c r="D231" s="29">
        <v>177</v>
      </c>
      <c r="E231" s="29">
        <v>284</v>
      </c>
      <c r="F231" s="30">
        <v>174</v>
      </c>
      <c r="G231" s="1"/>
    </row>
    <row r="232" spans="1:7">
      <c r="A232" s="1"/>
      <c r="B232" s="25" t="s">
        <v>4</v>
      </c>
      <c r="C232" s="25" t="s">
        <v>177</v>
      </c>
      <c r="D232" s="29">
        <v>741</v>
      </c>
      <c r="E232" s="26">
        <v>1781</v>
      </c>
      <c r="F232" s="27">
        <v>1028</v>
      </c>
      <c r="G232" s="1"/>
    </row>
    <row r="233" spans="1:7">
      <c r="A233" s="1"/>
      <c r="B233" s="25" t="s">
        <v>4</v>
      </c>
      <c r="C233" s="25" t="s">
        <v>178</v>
      </c>
      <c r="D233" s="29">
        <v>174</v>
      </c>
      <c r="E233" s="29">
        <v>773</v>
      </c>
      <c r="F233" s="30">
        <v>237</v>
      </c>
      <c r="G233" s="1"/>
    </row>
    <row r="234" spans="1:7">
      <c r="A234" s="1"/>
      <c r="B234" s="25" t="s">
        <v>4</v>
      </c>
      <c r="C234" s="25" t="s">
        <v>179</v>
      </c>
      <c r="D234" s="29">
        <v>94</v>
      </c>
      <c r="E234" s="29">
        <v>769</v>
      </c>
      <c r="F234" s="30">
        <v>228</v>
      </c>
      <c r="G234" s="1"/>
    </row>
    <row r="235" spans="1:7">
      <c r="A235" s="1"/>
      <c r="B235" s="25" t="s">
        <v>4</v>
      </c>
      <c r="C235" s="25" t="s">
        <v>180</v>
      </c>
      <c r="D235" s="29">
        <v>197</v>
      </c>
      <c r="E235" s="29">
        <v>837</v>
      </c>
      <c r="F235" s="30">
        <v>434</v>
      </c>
      <c r="G235" s="1"/>
    </row>
    <row r="236" spans="1:7">
      <c r="A236" s="1"/>
      <c r="B236" s="25" t="s">
        <v>4</v>
      </c>
      <c r="C236" s="25" t="s">
        <v>181</v>
      </c>
      <c r="D236" s="29">
        <v>318</v>
      </c>
      <c r="E236" s="26">
        <v>1120</v>
      </c>
      <c r="F236" s="30">
        <v>444</v>
      </c>
      <c r="G236" s="1"/>
    </row>
    <row r="237" spans="1:7">
      <c r="A237" s="1"/>
      <c r="B237" s="25" t="s">
        <v>4</v>
      </c>
      <c r="C237" s="25" t="s">
        <v>182</v>
      </c>
      <c r="D237" s="29">
        <v>82</v>
      </c>
      <c r="E237" s="29">
        <v>723</v>
      </c>
      <c r="F237" s="30">
        <v>204</v>
      </c>
      <c r="G237" s="1"/>
    </row>
    <row r="238" spans="1:7">
      <c r="A238" s="1"/>
      <c r="B238" s="25" t="s">
        <v>4</v>
      </c>
      <c r="C238" s="25" t="s">
        <v>183</v>
      </c>
      <c r="D238" s="29">
        <v>206</v>
      </c>
      <c r="E238" s="29">
        <v>550</v>
      </c>
      <c r="F238" s="30">
        <v>229</v>
      </c>
      <c r="G238" s="1"/>
    </row>
    <row r="239" spans="1:7">
      <c r="A239" s="1"/>
      <c r="B239" s="25" t="s">
        <v>4</v>
      </c>
      <c r="C239" s="25" t="s">
        <v>184</v>
      </c>
      <c r="D239" s="29">
        <v>390</v>
      </c>
      <c r="E239" s="26">
        <v>1297</v>
      </c>
      <c r="F239" s="30">
        <v>456</v>
      </c>
      <c r="G239" s="1"/>
    </row>
    <row r="240" spans="1:7">
      <c r="A240" s="1"/>
      <c r="B240" s="25" t="s">
        <v>4</v>
      </c>
      <c r="C240" s="25" t="s">
        <v>185</v>
      </c>
      <c r="D240" s="29">
        <v>111</v>
      </c>
      <c r="E240" s="26">
        <v>1160</v>
      </c>
      <c r="F240" s="30">
        <v>282</v>
      </c>
      <c r="G240" s="1"/>
    </row>
    <row r="241" spans="1:7">
      <c r="A241" s="1"/>
      <c r="B241" s="25" t="s">
        <v>4</v>
      </c>
      <c r="C241" s="25" t="s">
        <v>186</v>
      </c>
      <c r="D241" s="29">
        <v>522</v>
      </c>
      <c r="E241" s="26">
        <v>1667</v>
      </c>
      <c r="F241" s="30">
        <v>556</v>
      </c>
      <c r="G241" s="1"/>
    </row>
    <row r="242" spans="1:7">
      <c r="A242" s="1"/>
      <c r="B242" s="25" t="s">
        <v>4</v>
      </c>
      <c r="C242" s="25" t="s">
        <v>187</v>
      </c>
      <c r="D242" s="29">
        <v>278</v>
      </c>
      <c r="E242" s="26">
        <v>1091</v>
      </c>
      <c r="F242" s="30">
        <v>505</v>
      </c>
      <c r="G242" s="1"/>
    </row>
    <row r="243" spans="1:7">
      <c r="A243" s="1"/>
      <c r="B243" s="25" t="s">
        <v>4</v>
      </c>
      <c r="C243" s="25" t="s">
        <v>188</v>
      </c>
      <c r="D243" s="29">
        <v>0</v>
      </c>
      <c r="E243" s="29">
        <v>0</v>
      </c>
      <c r="F243" s="30">
        <v>0</v>
      </c>
      <c r="G243" s="1"/>
    </row>
    <row r="244" spans="1:7">
      <c r="A244" s="1"/>
      <c r="B244" s="25" t="s">
        <v>4</v>
      </c>
      <c r="C244" s="25" t="s">
        <v>189</v>
      </c>
      <c r="D244" s="29">
        <v>120</v>
      </c>
      <c r="E244" s="26">
        <v>1335</v>
      </c>
      <c r="F244" s="30">
        <v>289</v>
      </c>
      <c r="G244" s="1"/>
    </row>
    <row r="245" spans="1:7">
      <c r="A245" s="1"/>
      <c r="B245" s="25" t="s">
        <v>4</v>
      </c>
      <c r="C245" s="25" t="s">
        <v>190</v>
      </c>
      <c r="D245" s="29">
        <v>316</v>
      </c>
      <c r="E245" s="26">
        <v>1028</v>
      </c>
      <c r="F245" s="30">
        <v>505</v>
      </c>
      <c r="G245" s="1"/>
    </row>
    <row r="246" spans="1:7">
      <c r="A246" s="1"/>
      <c r="B246" s="25" t="s">
        <v>4</v>
      </c>
      <c r="C246" s="25" t="s">
        <v>191</v>
      </c>
      <c r="D246" s="29">
        <v>446</v>
      </c>
      <c r="E246" s="26">
        <v>1763</v>
      </c>
      <c r="F246" s="30">
        <v>527</v>
      </c>
      <c r="G246" s="1"/>
    </row>
    <row r="247" spans="1:7">
      <c r="A247" s="1"/>
      <c r="B247" s="25" t="s">
        <v>4</v>
      </c>
      <c r="C247" s="25" t="s">
        <v>192</v>
      </c>
      <c r="D247" s="29">
        <v>0</v>
      </c>
      <c r="E247" s="29">
        <v>0</v>
      </c>
      <c r="F247" s="30">
        <v>0</v>
      </c>
      <c r="G247" s="1"/>
    </row>
    <row r="248" spans="1:7">
      <c r="A248" s="1"/>
      <c r="B248" s="25" t="s">
        <v>4</v>
      </c>
      <c r="C248" s="25" t="s">
        <v>193</v>
      </c>
      <c r="D248" s="29">
        <v>254</v>
      </c>
      <c r="E248" s="29">
        <v>642</v>
      </c>
      <c r="F248" s="30">
        <v>308</v>
      </c>
      <c r="G248" s="1"/>
    </row>
    <row r="249" spans="1:7">
      <c r="A249" s="1"/>
      <c r="B249" s="25" t="s">
        <v>4</v>
      </c>
      <c r="C249" s="25" t="s">
        <v>194</v>
      </c>
      <c r="D249" s="29">
        <v>157</v>
      </c>
      <c r="E249" s="29">
        <v>440</v>
      </c>
      <c r="F249" s="30">
        <v>436</v>
      </c>
      <c r="G249" s="1"/>
    </row>
    <row r="250" spans="1:7">
      <c r="A250" s="1"/>
      <c r="B250" s="25" t="s">
        <v>4</v>
      </c>
      <c r="C250" s="25" t="s">
        <v>195</v>
      </c>
      <c r="D250" s="29">
        <v>788</v>
      </c>
      <c r="E250" s="29">
        <v>988</v>
      </c>
      <c r="F250" s="30">
        <v>673</v>
      </c>
      <c r="G250" s="1"/>
    </row>
    <row r="251" spans="1:7">
      <c r="A251" s="1"/>
      <c r="B251" s="25" t="s">
        <v>4</v>
      </c>
      <c r="C251" s="25" t="s">
        <v>196</v>
      </c>
      <c r="D251" s="29">
        <v>398</v>
      </c>
      <c r="E251" s="29">
        <v>454</v>
      </c>
      <c r="F251" s="30">
        <v>333</v>
      </c>
      <c r="G251" s="1"/>
    </row>
    <row r="252" spans="1:7">
      <c r="A252" s="1"/>
      <c r="B252" s="25" t="s">
        <v>4</v>
      </c>
      <c r="C252" s="25" t="s">
        <v>197</v>
      </c>
      <c r="D252" s="29">
        <v>796</v>
      </c>
      <c r="E252" s="29">
        <v>912</v>
      </c>
      <c r="F252" s="30">
        <v>687</v>
      </c>
      <c r="G252" s="1"/>
    </row>
    <row r="253" spans="1:7">
      <c r="A253" s="1"/>
      <c r="B253" s="25" t="s">
        <v>4</v>
      </c>
      <c r="C253" s="25" t="s">
        <v>198</v>
      </c>
      <c r="D253" s="29">
        <v>633</v>
      </c>
      <c r="E253" s="26">
        <v>1349</v>
      </c>
      <c r="F253" s="30">
        <v>564</v>
      </c>
      <c r="G253" s="1"/>
    </row>
    <row r="254" spans="1:7">
      <c r="A254" s="1"/>
      <c r="B254" s="25" t="s">
        <v>4</v>
      </c>
      <c r="C254" s="25" t="s">
        <v>199</v>
      </c>
      <c r="D254" s="26">
        <v>1018</v>
      </c>
      <c r="E254" s="26">
        <v>1622</v>
      </c>
      <c r="F254" s="30">
        <v>826</v>
      </c>
      <c r="G254" s="1"/>
    </row>
    <row r="255" spans="1:7">
      <c r="A255" s="1"/>
      <c r="B255" s="25" t="s">
        <v>4</v>
      </c>
      <c r="C255" s="25" t="s">
        <v>200</v>
      </c>
      <c r="D255" s="29">
        <v>356</v>
      </c>
      <c r="E255" s="29">
        <v>429</v>
      </c>
      <c r="F255" s="30">
        <v>621</v>
      </c>
      <c r="G255" s="1"/>
    </row>
    <row r="256" spans="1:7">
      <c r="A256" s="1"/>
      <c r="B256" s="25" t="s">
        <v>4</v>
      </c>
      <c r="C256" s="25" t="s">
        <v>201</v>
      </c>
      <c r="D256" s="26">
        <v>1173</v>
      </c>
      <c r="E256" s="26">
        <v>1342</v>
      </c>
      <c r="F256" s="30">
        <v>605</v>
      </c>
      <c r="G256" s="1"/>
    </row>
    <row r="257" spans="1:7">
      <c r="A257" s="1"/>
      <c r="B257" s="25" t="s">
        <v>4</v>
      </c>
      <c r="C257" s="25" t="s">
        <v>202</v>
      </c>
      <c r="D257" s="29">
        <v>729</v>
      </c>
      <c r="E257" s="26">
        <v>1085</v>
      </c>
      <c r="F257" s="30">
        <v>838</v>
      </c>
      <c r="G257" s="1"/>
    </row>
    <row r="258" spans="1:7">
      <c r="A258" s="1"/>
      <c r="B258" s="25" t="s">
        <v>4</v>
      </c>
      <c r="C258" s="25" t="s">
        <v>203</v>
      </c>
      <c r="D258" s="29">
        <v>935</v>
      </c>
      <c r="E258" s="26">
        <v>1436</v>
      </c>
      <c r="F258" s="27">
        <v>1237</v>
      </c>
      <c r="G258" s="1"/>
    </row>
    <row r="259" spans="1:7">
      <c r="A259" s="1"/>
      <c r="B259" s="25" t="s">
        <v>4</v>
      </c>
      <c r="C259" s="25" t="s">
        <v>204</v>
      </c>
      <c r="D259" s="29">
        <v>930</v>
      </c>
      <c r="E259" s="26">
        <v>1328</v>
      </c>
      <c r="F259" s="27">
        <v>1024</v>
      </c>
      <c r="G259" s="1"/>
    </row>
    <row r="260" spans="1:7">
      <c r="A260" s="1"/>
      <c r="B260" s="25" t="s">
        <v>4</v>
      </c>
      <c r="C260" s="25" t="s">
        <v>205</v>
      </c>
      <c r="D260" s="26">
        <v>1207</v>
      </c>
      <c r="E260" s="26">
        <v>1863</v>
      </c>
      <c r="F260" s="27">
        <v>1375</v>
      </c>
      <c r="G260" s="1"/>
    </row>
    <row r="261" spans="1:7">
      <c r="A261" s="1"/>
      <c r="B261" s="25" t="s">
        <v>4</v>
      </c>
      <c r="C261" s="25" t="s">
        <v>206</v>
      </c>
      <c r="D261" s="26">
        <v>1089</v>
      </c>
      <c r="E261" s="26">
        <v>1554</v>
      </c>
      <c r="F261" s="30">
        <v>945</v>
      </c>
      <c r="G261" s="1"/>
    </row>
    <row r="262" spans="1:7">
      <c r="A262" s="1"/>
      <c r="B262" s="25" t="s">
        <v>4</v>
      </c>
      <c r="C262" s="25" t="s">
        <v>207</v>
      </c>
      <c r="D262" s="26">
        <v>1179</v>
      </c>
      <c r="E262" s="26">
        <v>1541</v>
      </c>
      <c r="F262" s="27">
        <v>1136</v>
      </c>
      <c r="G262" s="1"/>
    </row>
    <row r="263" spans="1:7">
      <c r="A263" s="1"/>
      <c r="B263" s="25" t="s">
        <v>4</v>
      </c>
      <c r="C263" s="25" t="s">
        <v>208</v>
      </c>
      <c r="D263" s="29">
        <v>646</v>
      </c>
      <c r="E263" s="26">
        <v>1144</v>
      </c>
      <c r="F263" s="27">
        <v>1027</v>
      </c>
      <c r="G263" s="1"/>
    </row>
    <row r="264" spans="1:7">
      <c r="A264" s="1"/>
      <c r="B264" s="25" t="s">
        <v>4</v>
      </c>
      <c r="C264" s="25" t="s">
        <v>209</v>
      </c>
      <c r="D264" s="29">
        <v>689</v>
      </c>
      <c r="E264" s="26">
        <v>1352</v>
      </c>
      <c r="F264" s="30">
        <v>777</v>
      </c>
      <c r="G264" s="1"/>
    </row>
    <row r="265" spans="1:7">
      <c r="A265" s="1"/>
      <c r="B265" s="25" t="s">
        <v>4</v>
      </c>
      <c r="C265" s="25" t="s">
        <v>210</v>
      </c>
      <c r="D265" s="29">
        <v>92</v>
      </c>
      <c r="E265" s="26">
        <v>1393</v>
      </c>
      <c r="F265" s="30">
        <v>295</v>
      </c>
      <c r="G265" s="1"/>
    </row>
    <row r="266" spans="1:7">
      <c r="A266" s="1"/>
      <c r="B266" s="25" t="s">
        <v>4</v>
      </c>
      <c r="C266" s="25" t="s">
        <v>211</v>
      </c>
      <c r="D266" s="29">
        <v>361</v>
      </c>
      <c r="E266" s="26">
        <v>4109</v>
      </c>
      <c r="F266" s="30">
        <v>761</v>
      </c>
      <c r="G266" s="1"/>
    </row>
    <row r="267" spans="1:7">
      <c r="A267" s="1"/>
      <c r="B267" s="25" t="s">
        <v>4</v>
      </c>
      <c r="C267" s="25" t="s">
        <v>212</v>
      </c>
      <c r="D267" s="29">
        <v>148</v>
      </c>
      <c r="E267" s="26">
        <v>1510</v>
      </c>
      <c r="F267" s="30">
        <v>300</v>
      </c>
      <c r="G267" s="1"/>
    </row>
    <row r="268" spans="1:7">
      <c r="A268" s="1"/>
      <c r="B268" s="25" t="s">
        <v>4</v>
      </c>
      <c r="C268" s="25" t="s">
        <v>213</v>
      </c>
      <c r="D268" s="29">
        <v>367</v>
      </c>
      <c r="E268" s="26">
        <v>1942</v>
      </c>
      <c r="F268" s="30">
        <v>817</v>
      </c>
      <c r="G268" s="1"/>
    </row>
    <row r="269" spans="1:7">
      <c r="A269" s="1"/>
      <c r="B269" s="25" t="s">
        <v>4</v>
      </c>
      <c r="C269" s="25" t="s">
        <v>214</v>
      </c>
      <c r="D269" s="29">
        <v>96</v>
      </c>
      <c r="E269" s="29">
        <v>249</v>
      </c>
      <c r="F269" s="30">
        <v>191</v>
      </c>
      <c r="G269" s="1"/>
    </row>
    <row r="270" spans="1:7">
      <c r="A270" s="1"/>
      <c r="B270" s="25" t="s">
        <v>4</v>
      </c>
      <c r="C270" s="25" t="s">
        <v>215</v>
      </c>
      <c r="D270" s="29">
        <v>104</v>
      </c>
      <c r="E270" s="29">
        <v>281</v>
      </c>
      <c r="F270" s="30">
        <v>241</v>
      </c>
      <c r="G270" s="1"/>
    </row>
    <row r="271" spans="1:7">
      <c r="A271" s="1"/>
      <c r="B271" s="25" t="s">
        <v>4</v>
      </c>
      <c r="C271" s="25" t="s">
        <v>216</v>
      </c>
      <c r="D271" s="29">
        <v>152</v>
      </c>
      <c r="E271" s="29">
        <v>225</v>
      </c>
      <c r="F271" s="30">
        <v>215</v>
      </c>
      <c r="G271" s="1"/>
    </row>
    <row r="272" spans="1:7">
      <c r="A272" s="1"/>
      <c r="B272" s="25" t="s">
        <v>4</v>
      </c>
      <c r="C272" s="25" t="s">
        <v>217</v>
      </c>
      <c r="D272" s="29">
        <v>661</v>
      </c>
      <c r="E272" s="26">
        <v>1509</v>
      </c>
      <c r="F272" s="30">
        <v>818</v>
      </c>
      <c r="G272" s="1"/>
    </row>
    <row r="273" spans="1:7">
      <c r="A273" s="1"/>
      <c r="B273" s="25" t="s">
        <v>4</v>
      </c>
      <c r="C273" s="25" t="s">
        <v>218</v>
      </c>
      <c r="D273" s="29">
        <v>417</v>
      </c>
      <c r="E273" s="29">
        <v>591</v>
      </c>
      <c r="F273" s="30">
        <v>414</v>
      </c>
      <c r="G273" s="1"/>
    </row>
    <row r="274" spans="1:7">
      <c r="A274" s="1"/>
      <c r="B274" s="25" t="s">
        <v>4</v>
      </c>
      <c r="C274" s="25" t="s">
        <v>219</v>
      </c>
      <c r="D274" s="29">
        <v>588</v>
      </c>
      <c r="E274" s="26">
        <v>1036</v>
      </c>
      <c r="F274" s="30">
        <v>725</v>
      </c>
      <c r="G274" s="1"/>
    </row>
    <row r="275" spans="1:7">
      <c r="A275" s="1"/>
      <c r="B275" s="25" t="s">
        <v>4</v>
      </c>
      <c r="C275" s="25" t="s">
        <v>220</v>
      </c>
      <c r="D275" s="29">
        <v>99</v>
      </c>
      <c r="E275" s="29">
        <v>566</v>
      </c>
      <c r="F275" s="30">
        <v>200</v>
      </c>
      <c r="G275" s="1"/>
    </row>
    <row r="276" spans="1:7">
      <c r="A276" s="1"/>
      <c r="B276" s="25" t="s">
        <v>4</v>
      </c>
      <c r="C276" s="25" t="s">
        <v>221</v>
      </c>
      <c r="D276" s="26">
        <v>1113</v>
      </c>
      <c r="E276" s="26">
        <v>1539</v>
      </c>
      <c r="F276" s="27">
        <v>1209</v>
      </c>
      <c r="G276" s="1"/>
    </row>
    <row r="277" spans="1:7">
      <c r="A277" s="1"/>
      <c r="B277" s="25" t="s">
        <v>4</v>
      </c>
      <c r="C277" s="25" t="s">
        <v>222</v>
      </c>
      <c r="D277" s="26">
        <v>1462</v>
      </c>
      <c r="E277" s="26">
        <v>1993</v>
      </c>
      <c r="F277" s="27">
        <v>1444</v>
      </c>
      <c r="G277" s="1"/>
    </row>
    <row r="278" spans="1:7">
      <c r="A278" s="1"/>
      <c r="B278" s="25" t="s">
        <v>4</v>
      </c>
      <c r="C278" s="25" t="s">
        <v>223</v>
      </c>
      <c r="D278" s="26">
        <v>1094</v>
      </c>
      <c r="E278" s="26">
        <v>1924</v>
      </c>
      <c r="F278" s="27">
        <v>1466</v>
      </c>
      <c r="G278" s="1"/>
    </row>
    <row r="279" spans="1:7">
      <c r="A279" s="1"/>
      <c r="B279" s="25" t="s">
        <v>4</v>
      </c>
      <c r="C279" s="25" t="s">
        <v>224</v>
      </c>
      <c r="D279" s="29">
        <v>924</v>
      </c>
      <c r="E279" s="26">
        <v>1799</v>
      </c>
      <c r="F279" s="27">
        <v>1269</v>
      </c>
      <c r="G279" s="1"/>
    </row>
    <row r="280" spans="1:7">
      <c r="A280" s="1"/>
      <c r="B280" s="25" t="s">
        <v>4</v>
      </c>
      <c r="C280" s="25" t="s">
        <v>225</v>
      </c>
      <c r="D280" s="29">
        <v>0</v>
      </c>
      <c r="E280" s="29">
        <v>0</v>
      </c>
      <c r="F280" s="30">
        <v>0</v>
      </c>
      <c r="G280" s="1"/>
    </row>
    <row r="281" spans="1:7">
      <c r="A281" s="1"/>
      <c r="B281" s="25" t="s">
        <v>4</v>
      </c>
      <c r="C281" s="25" t="s">
        <v>226</v>
      </c>
      <c r="D281" s="29">
        <v>296</v>
      </c>
      <c r="E281" s="29">
        <v>443</v>
      </c>
      <c r="F281" s="30">
        <v>157</v>
      </c>
      <c r="G281" s="1"/>
    </row>
    <row r="282" spans="1:7">
      <c r="A282" s="1"/>
      <c r="B282" s="25" t="s">
        <v>4</v>
      </c>
      <c r="C282" s="25" t="s">
        <v>227</v>
      </c>
      <c r="D282" s="29">
        <v>858</v>
      </c>
      <c r="E282" s="26">
        <v>1562</v>
      </c>
      <c r="F282" s="30">
        <v>832</v>
      </c>
      <c r="G282" s="1"/>
    </row>
    <row r="283" spans="1:7">
      <c r="A283" s="1"/>
      <c r="B283" s="25" t="s">
        <v>4</v>
      </c>
      <c r="C283" s="25" t="s">
        <v>228</v>
      </c>
      <c r="D283" s="29">
        <v>487</v>
      </c>
      <c r="E283" s="29">
        <v>821</v>
      </c>
      <c r="F283" s="30">
        <v>556</v>
      </c>
      <c r="G283" s="1"/>
    </row>
    <row r="284" spans="1:7">
      <c r="A284" s="1"/>
      <c r="B284" s="25" t="s">
        <v>4</v>
      </c>
      <c r="C284" s="25" t="s">
        <v>229</v>
      </c>
      <c r="D284" s="29">
        <v>985</v>
      </c>
      <c r="E284" s="26">
        <v>2100</v>
      </c>
      <c r="F284" s="27">
        <v>1402</v>
      </c>
      <c r="G284" s="1"/>
    </row>
    <row r="285" spans="1:7">
      <c r="A285" s="1"/>
      <c r="B285" s="25" t="s">
        <v>4</v>
      </c>
      <c r="C285" s="25" t="s">
        <v>230</v>
      </c>
      <c r="D285" s="29">
        <v>430</v>
      </c>
      <c r="E285" s="29">
        <v>976</v>
      </c>
      <c r="F285" s="30">
        <v>616</v>
      </c>
      <c r="G285" s="1"/>
    </row>
    <row r="286" spans="1:7">
      <c r="A286" s="1"/>
      <c r="B286" s="25" t="s">
        <v>4</v>
      </c>
      <c r="C286" s="25" t="s">
        <v>231</v>
      </c>
      <c r="D286" s="29">
        <v>11</v>
      </c>
      <c r="E286" s="29">
        <v>4</v>
      </c>
      <c r="F286" s="30">
        <v>351</v>
      </c>
      <c r="G286" s="1"/>
    </row>
    <row r="287" spans="1:7">
      <c r="A287" s="1"/>
      <c r="B287" s="25" t="s">
        <v>4</v>
      </c>
      <c r="C287" s="25" t="s">
        <v>232</v>
      </c>
      <c r="D287" s="29">
        <v>370</v>
      </c>
      <c r="E287" s="29">
        <v>480</v>
      </c>
      <c r="F287" s="30">
        <v>398</v>
      </c>
      <c r="G287" s="1"/>
    </row>
    <row r="288" spans="1:7">
      <c r="A288" s="1"/>
      <c r="B288" s="25" t="s">
        <v>4</v>
      </c>
      <c r="C288" s="25" t="s">
        <v>233</v>
      </c>
      <c r="D288" s="29">
        <v>778</v>
      </c>
      <c r="E288" s="26">
        <v>1343</v>
      </c>
      <c r="F288" s="27">
        <v>1071</v>
      </c>
      <c r="G288" s="1"/>
    </row>
    <row r="289" spans="1:7">
      <c r="A289" s="1"/>
      <c r="B289" s="25" t="s">
        <v>4</v>
      </c>
      <c r="C289" s="25" t="s">
        <v>234</v>
      </c>
      <c r="D289" s="29">
        <v>783</v>
      </c>
      <c r="E289" s="26">
        <v>1429</v>
      </c>
      <c r="F289" s="27">
        <v>1018</v>
      </c>
      <c r="G289" s="1"/>
    </row>
    <row r="290" spans="1:7">
      <c r="A290" s="1"/>
      <c r="B290" s="25" t="s">
        <v>4</v>
      </c>
      <c r="C290" s="25" t="s">
        <v>235</v>
      </c>
      <c r="D290" s="26">
        <v>1376</v>
      </c>
      <c r="E290" s="26">
        <v>2314</v>
      </c>
      <c r="F290" s="27">
        <v>1440</v>
      </c>
      <c r="G290" s="1"/>
    </row>
    <row r="291" spans="1:7">
      <c r="A291" s="1"/>
      <c r="B291" s="25" t="s">
        <v>4</v>
      </c>
      <c r="C291" s="25" t="s">
        <v>236</v>
      </c>
      <c r="D291" s="29">
        <v>717</v>
      </c>
      <c r="E291" s="26">
        <v>1732</v>
      </c>
      <c r="F291" s="27">
        <v>1623</v>
      </c>
      <c r="G291" s="1"/>
    </row>
    <row r="292" spans="1:7">
      <c r="A292" s="1"/>
      <c r="B292" s="25" t="s">
        <v>4</v>
      </c>
      <c r="C292" s="25" t="s">
        <v>237</v>
      </c>
      <c r="D292" s="29">
        <v>301</v>
      </c>
      <c r="E292" s="29">
        <v>720</v>
      </c>
      <c r="F292" s="30">
        <v>629</v>
      </c>
      <c r="G292" s="1"/>
    </row>
    <row r="293" spans="1:7">
      <c r="A293" s="1"/>
      <c r="B293" s="25" t="s">
        <v>4</v>
      </c>
      <c r="C293" s="25" t="s">
        <v>238</v>
      </c>
      <c r="D293" s="29">
        <v>179</v>
      </c>
      <c r="E293" s="29">
        <v>303</v>
      </c>
      <c r="F293" s="30">
        <v>258</v>
      </c>
      <c r="G293" s="1"/>
    </row>
    <row r="294" spans="1:7">
      <c r="A294" s="1"/>
      <c r="B294" s="25" t="s">
        <v>4</v>
      </c>
      <c r="C294" s="25" t="s">
        <v>239</v>
      </c>
      <c r="D294" s="29">
        <v>919</v>
      </c>
      <c r="E294" s="26">
        <v>1445</v>
      </c>
      <c r="F294" s="27">
        <v>1250</v>
      </c>
      <c r="G294" s="1"/>
    </row>
    <row r="295" spans="1:7">
      <c r="A295" s="1"/>
      <c r="B295" s="25" t="s">
        <v>4</v>
      </c>
      <c r="C295" s="25" t="s">
        <v>240</v>
      </c>
      <c r="D295" s="29">
        <v>396</v>
      </c>
      <c r="E295" s="29">
        <v>704</v>
      </c>
      <c r="F295" s="30">
        <v>712</v>
      </c>
      <c r="G295" s="1"/>
    </row>
    <row r="296" spans="1:7">
      <c r="A296" s="1"/>
      <c r="B296" s="25" t="s">
        <v>4</v>
      </c>
      <c r="C296" s="25" t="s">
        <v>241</v>
      </c>
      <c r="D296" s="29">
        <v>387</v>
      </c>
      <c r="E296" s="29">
        <v>735</v>
      </c>
      <c r="F296" s="30">
        <v>677</v>
      </c>
      <c r="G296" s="1"/>
    </row>
    <row r="297" spans="1:7">
      <c r="A297" s="1"/>
      <c r="B297" s="25" t="s">
        <v>4</v>
      </c>
      <c r="C297" s="25" t="s">
        <v>242</v>
      </c>
      <c r="D297" s="29">
        <v>869</v>
      </c>
      <c r="E297" s="26">
        <v>1267</v>
      </c>
      <c r="F297" s="30">
        <v>801</v>
      </c>
      <c r="G297" s="1"/>
    </row>
    <row r="298" spans="1:7">
      <c r="A298" s="1"/>
      <c r="B298" s="25" t="s">
        <v>4</v>
      </c>
      <c r="C298" s="25" t="s">
        <v>243</v>
      </c>
      <c r="D298" s="26">
        <v>1500</v>
      </c>
      <c r="E298" s="26">
        <v>2104</v>
      </c>
      <c r="F298" s="27">
        <v>1570</v>
      </c>
      <c r="G298" s="1"/>
    </row>
    <row r="299" spans="1:7">
      <c r="A299" s="1"/>
      <c r="B299" s="25" t="s">
        <v>4</v>
      </c>
      <c r="C299" s="25" t="s">
        <v>244</v>
      </c>
      <c r="D299" s="26">
        <v>1064</v>
      </c>
      <c r="E299" s="26">
        <v>1509</v>
      </c>
      <c r="F299" s="27">
        <v>1126</v>
      </c>
      <c r="G299" s="1"/>
    </row>
    <row r="300" spans="1:7">
      <c r="A300" s="1"/>
      <c r="B300" s="25" t="s">
        <v>4</v>
      </c>
      <c r="C300" s="25" t="s">
        <v>245</v>
      </c>
      <c r="D300" s="26">
        <v>1272</v>
      </c>
      <c r="E300" s="26">
        <v>2058</v>
      </c>
      <c r="F300" s="27">
        <v>1702</v>
      </c>
      <c r="G300" s="1"/>
    </row>
    <row r="301" spans="1:7">
      <c r="A301" s="1"/>
      <c r="B301" s="25" t="s">
        <v>4</v>
      </c>
      <c r="C301" s="25" t="s">
        <v>246</v>
      </c>
      <c r="D301" s="29">
        <v>916</v>
      </c>
      <c r="E301" s="26">
        <v>1326</v>
      </c>
      <c r="F301" s="30">
        <v>840</v>
      </c>
      <c r="G301" s="1"/>
    </row>
    <row r="302" spans="1:7">
      <c r="A302" s="1"/>
      <c r="B302" s="25" t="s">
        <v>4</v>
      </c>
      <c r="C302" s="25" t="s">
        <v>247</v>
      </c>
      <c r="D302" s="29">
        <v>877</v>
      </c>
      <c r="E302" s="26">
        <v>1498</v>
      </c>
      <c r="F302" s="27">
        <v>1274</v>
      </c>
      <c r="G302" s="1"/>
    </row>
    <row r="303" spans="1:7">
      <c r="A303" s="1"/>
      <c r="B303" s="25" t="s">
        <v>4</v>
      </c>
      <c r="C303" s="25" t="s">
        <v>248</v>
      </c>
      <c r="D303" s="29">
        <v>716</v>
      </c>
      <c r="E303" s="26">
        <v>1119</v>
      </c>
      <c r="F303" s="30">
        <v>837</v>
      </c>
      <c r="G303" s="1"/>
    </row>
    <row r="304" spans="1:7">
      <c r="A304" s="1"/>
      <c r="B304" s="25" t="s">
        <v>4</v>
      </c>
      <c r="C304" s="25" t="s">
        <v>249</v>
      </c>
      <c r="D304" s="29">
        <v>772</v>
      </c>
      <c r="E304" s="26">
        <v>1410</v>
      </c>
      <c r="F304" s="27">
        <v>1199</v>
      </c>
      <c r="G304" s="1"/>
    </row>
    <row r="305" spans="1:7">
      <c r="A305" s="1"/>
      <c r="B305" s="25" t="s">
        <v>4</v>
      </c>
      <c r="C305" s="25" t="s">
        <v>250</v>
      </c>
      <c r="D305" s="26">
        <v>1190</v>
      </c>
      <c r="E305" s="26">
        <v>1969</v>
      </c>
      <c r="F305" s="27">
        <v>1597</v>
      </c>
      <c r="G305" s="1"/>
    </row>
    <row r="306" spans="1:7">
      <c r="A306" s="79"/>
      <c r="B306" s="79"/>
      <c r="C306" s="1"/>
      <c r="D306" s="1"/>
      <c r="E306" s="1"/>
      <c r="F306" s="1"/>
      <c r="G306" s="1"/>
    </row>
  </sheetData>
  <mergeCells count="13">
    <mergeCell ref="D146:F146"/>
    <mergeCell ref="A125:B125"/>
    <mergeCell ref="A128:B128"/>
    <mergeCell ref="A131:B131"/>
    <mergeCell ref="A134:B134"/>
    <mergeCell ref="A136:B136"/>
    <mergeCell ref="A137:B137"/>
    <mergeCell ref="A306:B306"/>
    <mergeCell ref="A139:B139"/>
    <mergeCell ref="A140:B140"/>
    <mergeCell ref="A144:B144"/>
    <mergeCell ref="A145:B145"/>
    <mergeCell ref="A146:B14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E041B-46A6-4DC6-AED2-64E3D27166BD}">
  <dimension ref="A1:H83"/>
  <sheetViews>
    <sheetView topLeftCell="A67" workbookViewId="0">
      <selection activeCell="D79" sqref="D79"/>
    </sheetView>
  </sheetViews>
  <sheetFormatPr defaultRowHeight="15"/>
  <cols>
    <col min="1" max="1" width="16.85546875" customWidth="1"/>
    <col min="2" max="2" width="19.5703125" customWidth="1"/>
    <col min="3" max="3" width="16.5703125" customWidth="1"/>
    <col min="6" max="6" width="14.5703125" customWidth="1"/>
    <col min="8" max="8" width="13.85546875" customWidth="1"/>
  </cols>
  <sheetData>
    <row r="1" spans="1:8">
      <c r="A1" s="64" t="s">
        <v>251</v>
      </c>
      <c r="B1" s="65"/>
      <c r="C1" s="65"/>
      <c r="D1" s="65"/>
      <c r="E1" s="65"/>
      <c r="F1" s="65"/>
      <c r="G1" s="32"/>
      <c r="H1" s="1"/>
    </row>
    <row r="2" spans="1:8">
      <c r="A2" s="33" t="s">
        <v>252</v>
      </c>
      <c r="B2" s="32"/>
      <c r="C2" s="32"/>
      <c r="D2" s="32"/>
      <c r="E2" s="32"/>
      <c r="F2" s="32"/>
      <c r="G2" s="32"/>
      <c r="H2" s="1"/>
    </row>
    <row r="3" spans="1:8">
      <c r="A3" s="34" t="s">
        <v>2</v>
      </c>
      <c r="B3" s="35" t="s">
        <v>12</v>
      </c>
      <c r="C3" s="32"/>
      <c r="D3" s="32"/>
      <c r="E3" s="32"/>
      <c r="F3" s="32"/>
      <c r="G3" s="32"/>
      <c r="H3" s="1"/>
    </row>
    <row r="4" spans="1:8">
      <c r="A4" s="34" t="s">
        <v>253</v>
      </c>
      <c r="B4" s="36">
        <v>7</v>
      </c>
      <c r="C4" s="32"/>
      <c r="D4" s="32"/>
      <c r="E4" s="32"/>
      <c r="F4" s="32"/>
      <c r="G4" s="32"/>
      <c r="H4" s="1"/>
    </row>
    <row r="5" spans="1:8">
      <c r="A5" s="34" t="s">
        <v>254</v>
      </c>
      <c r="B5" s="36">
        <v>5</v>
      </c>
      <c r="C5" s="32"/>
      <c r="D5" s="32"/>
      <c r="F5" s="32"/>
      <c r="G5" s="32"/>
      <c r="H5" s="1"/>
    </row>
    <row r="6" spans="1:8">
      <c r="A6" s="34" t="s">
        <v>255</v>
      </c>
      <c r="B6" s="36">
        <v>6</v>
      </c>
      <c r="C6" s="32"/>
      <c r="D6" s="32"/>
      <c r="E6" s="32"/>
      <c r="F6" s="32"/>
      <c r="G6" s="32"/>
      <c r="H6" s="1"/>
    </row>
    <row r="7" spans="1:8">
      <c r="A7" s="34" t="s">
        <v>256</v>
      </c>
      <c r="B7" s="36">
        <v>4</v>
      </c>
      <c r="C7" s="32"/>
      <c r="D7" s="32"/>
      <c r="E7" s="32"/>
      <c r="F7" s="32"/>
      <c r="G7" s="32"/>
      <c r="H7" s="1"/>
    </row>
    <row r="8" spans="1:8">
      <c r="A8" s="34" t="s">
        <v>257</v>
      </c>
      <c r="B8" s="36" t="s">
        <v>258</v>
      </c>
      <c r="C8" s="32"/>
      <c r="D8" s="32"/>
      <c r="E8" s="32"/>
      <c r="F8" s="32"/>
      <c r="G8" s="32"/>
      <c r="H8" s="1"/>
    </row>
    <row r="9" spans="1:8">
      <c r="A9" s="34" t="s">
        <v>259</v>
      </c>
      <c r="B9" s="36" t="s">
        <v>260</v>
      </c>
      <c r="C9" s="32"/>
      <c r="D9" s="32"/>
      <c r="E9" s="32"/>
      <c r="F9" s="32"/>
      <c r="G9" s="32"/>
      <c r="H9" s="1"/>
    </row>
    <row r="10" spans="1:8">
      <c r="A10" s="34" t="s">
        <v>261</v>
      </c>
      <c r="B10" s="36" t="s">
        <v>261</v>
      </c>
      <c r="C10" s="32"/>
      <c r="D10" s="32"/>
      <c r="E10" s="32"/>
      <c r="F10" s="32"/>
      <c r="G10" s="32"/>
      <c r="H10" s="1"/>
    </row>
    <row r="11" spans="1:8">
      <c r="A11" s="32"/>
      <c r="B11" s="32"/>
      <c r="C11" s="32"/>
      <c r="D11" s="32"/>
      <c r="E11" s="32"/>
      <c r="F11" s="32"/>
      <c r="G11" s="32"/>
      <c r="H11" s="1"/>
    </row>
    <row r="12" spans="1:8">
      <c r="A12" s="33" t="s">
        <v>262</v>
      </c>
      <c r="B12" s="32"/>
      <c r="C12" s="32"/>
      <c r="D12" s="32"/>
      <c r="E12" s="32"/>
      <c r="F12" s="32"/>
      <c r="G12" s="32"/>
      <c r="H12" s="1"/>
    </row>
    <row r="13" spans="1:8">
      <c r="A13" s="32"/>
      <c r="B13" s="32"/>
      <c r="C13" s="32"/>
      <c r="D13" s="32"/>
      <c r="E13" s="32"/>
      <c r="F13" s="32"/>
      <c r="G13" s="32"/>
      <c r="H13" s="1"/>
    </row>
    <row r="14" spans="1:8" ht="15.75" thickBot="1">
      <c r="A14" s="33" t="s">
        <v>263</v>
      </c>
      <c r="B14" s="33" t="s">
        <v>264</v>
      </c>
      <c r="C14" s="32"/>
      <c r="D14" s="32"/>
      <c r="E14" s="32"/>
      <c r="F14" s="32"/>
      <c r="G14" s="32"/>
      <c r="H14" s="1"/>
    </row>
    <row r="15" spans="1:8" ht="15.75" thickBot="1">
      <c r="A15" s="33" t="s">
        <v>12</v>
      </c>
      <c r="B15" s="37">
        <f>COUNT(B4:B10)</f>
        <v>4</v>
      </c>
      <c r="C15" s="33"/>
      <c r="D15" s="32"/>
      <c r="E15" s="32"/>
      <c r="F15" s="32"/>
      <c r="G15" s="32"/>
      <c r="H15" s="1"/>
    </row>
    <row r="16" spans="1:8">
      <c r="A16" s="32"/>
      <c r="B16" s="32"/>
      <c r="C16" s="32"/>
      <c r="D16" s="32"/>
      <c r="E16" s="32"/>
      <c r="F16" s="32"/>
      <c r="G16" s="32"/>
      <c r="H16" s="1"/>
    </row>
    <row r="17" spans="1:8" ht="15.75" thickBot="1">
      <c r="A17" s="33" t="s">
        <v>263</v>
      </c>
      <c r="B17" s="33" t="s">
        <v>265</v>
      </c>
      <c r="C17" s="32"/>
      <c r="D17" s="32"/>
      <c r="E17" s="32"/>
      <c r="F17" s="32"/>
      <c r="G17" s="32"/>
      <c r="H17" s="1"/>
    </row>
    <row r="18" spans="1:8" ht="15.75" thickBot="1">
      <c r="A18" s="33" t="s">
        <v>12</v>
      </c>
      <c r="B18" s="38">
        <f>COUNTA(B4:B10)</f>
        <v>7</v>
      </c>
      <c r="C18" s="33"/>
      <c r="D18" s="32"/>
      <c r="E18" s="32"/>
      <c r="F18" s="32"/>
      <c r="G18" s="32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4" spans="1:8">
      <c r="A24" s="39" t="s">
        <v>266</v>
      </c>
      <c r="B24" s="40"/>
      <c r="C24" s="40"/>
      <c r="D24" s="40"/>
      <c r="E24" s="40"/>
      <c r="F24" s="40"/>
      <c r="G24" s="3"/>
    </row>
    <row r="25" spans="1:8">
      <c r="A25" s="39" t="s">
        <v>267</v>
      </c>
      <c r="B25" s="40"/>
      <c r="C25" s="40"/>
      <c r="D25" s="40"/>
      <c r="E25" s="40"/>
      <c r="F25" s="40"/>
      <c r="G25" s="3"/>
    </row>
    <row r="26" spans="1:8">
      <c r="A26" s="41" t="s">
        <v>268</v>
      </c>
      <c r="B26" s="41" t="s">
        <v>269</v>
      </c>
      <c r="C26" s="41" t="s">
        <v>62</v>
      </c>
      <c r="D26" s="40"/>
      <c r="E26" s="40"/>
      <c r="F26" s="40"/>
      <c r="G26" s="3"/>
    </row>
    <row r="27" spans="1:8">
      <c r="A27" s="42">
        <v>101</v>
      </c>
      <c r="B27" s="42" t="s">
        <v>270</v>
      </c>
      <c r="C27" s="43">
        <v>78022</v>
      </c>
      <c r="D27" s="40"/>
      <c r="E27" s="40"/>
      <c r="F27" s="40"/>
      <c r="G27" s="3"/>
    </row>
    <row r="28" spans="1:8">
      <c r="A28" s="42">
        <v>102</v>
      </c>
      <c r="B28" s="42" t="s">
        <v>271</v>
      </c>
      <c r="C28" s="43">
        <v>99819</v>
      </c>
      <c r="D28" s="40"/>
      <c r="E28" s="40"/>
      <c r="F28" s="40"/>
      <c r="G28" s="3"/>
    </row>
    <row r="29" spans="1:8">
      <c r="A29" s="42">
        <v>103</v>
      </c>
      <c r="B29" s="42" t="s">
        <v>272</v>
      </c>
      <c r="C29" s="42" t="s">
        <v>273</v>
      </c>
      <c r="D29" s="40"/>
      <c r="E29" s="40"/>
      <c r="F29" s="40"/>
      <c r="G29" s="3"/>
    </row>
    <row r="30" spans="1:8">
      <c r="A30" s="42">
        <v>104</v>
      </c>
      <c r="B30" s="42" t="s">
        <v>274</v>
      </c>
      <c r="C30" s="43">
        <v>27522</v>
      </c>
      <c r="D30" s="40"/>
      <c r="E30" s="40"/>
      <c r="F30" s="40"/>
      <c r="G30" s="3"/>
    </row>
    <row r="31" spans="1:8">
      <c r="A31" s="42">
        <v>105</v>
      </c>
      <c r="B31" s="42" t="s">
        <v>275</v>
      </c>
      <c r="C31" s="42">
        <v>0</v>
      </c>
      <c r="D31" s="40"/>
      <c r="E31" s="40"/>
      <c r="F31" s="40"/>
      <c r="G31" s="3"/>
    </row>
    <row r="32" spans="1:8">
      <c r="A32" s="42">
        <v>106</v>
      </c>
      <c r="B32" s="42" t="s">
        <v>276</v>
      </c>
      <c r="C32" s="42"/>
      <c r="D32" s="40"/>
      <c r="E32" s="40"/>
      <c r="F32" s="40"/>
      <c r="G32" s="3"/>
    </row>
    <row r="33" spans="1:7">
      <c r="A33" s="42">
        <v>107</v>
      </c>
      <c r="B33" s="42" t="s">
        <v>277</v>
      </c>
      <c r="C33" s="42">
        <v>0</v>
      </c>
      <c r="D33" s="40"/>
      <c r="E33" s="40"/>
      <c r="F33" s="40"/>
      <c r="G33" s="3"/>
    </row>
    <row r="34" spans="1:7">
      <c r="A34" s="42">
        <v>108</v>
      </c>
      <c r="B34" s="42" t="s">
        <v>278</v>
      </c>
      <c r="C34" s="43">
        <v>88041</v>
      </c>
      <c r="D34" s="40"/>
      <c r="E34" s="40"/>
      <c r="F34" s="40"/>
      <c r="G34" s="3"/>
    </row>
    <row r="35" spans="1:7">
      <c r="A35" s="42">
        <v>109</v>
      </c>
      <c r="B35" s="42" t="s">
        <v>279</v>
      </c>
      <c r="C35" s="43">
        <v>81831</v>
      </c>
      <c r="D35" s="40"/>
      <c r="E35" s="40"/>
      <c r="F35" s="40"/>
      <c r="G35" s="3"/>
    </row>
    <row r="36" spans="1:7">
      <c r="A36" s="42">
        <v>110</v>
      </c>
      <c r="B36" s="42" t="s">
        <v>280</v>
      </c>
      <c r="C36" s="42" t="s">
        <v>273</v>
      </c>
      <c r="D36" s="40"/>
      <c r="E36" s="40"/>
      <c r="F36" s="40"/>
      <c r="G36" s="3"/>
    </row>
    <row r="37" spans="1:7">
      <c r="A37" s="42">
        <v>111</v>
      </c>
      <c r="B37" s="42" t="s">
        <v>281</v>
      </c>
      <c r="C37" s="44"/>
      <c r="D37" s="40"/>
      <c r="E37" s="40"/>
      <c r="F37" s="40"/>
      <c r="G37" s="3"/>
    </row>
    <row r="38" spans="1:7" ht="24">
      <c r="A38" s="42">
        <v>112</v>
      </c>
      <c r="B38" s="42" t="s">
        <v>282</v>
      </c>
      <c r="C38" s="43">
        <v>26624</v>
      </c>
      <c r="D38" s="40"/>
      <c r="E38" s="40"/>
      <c r="F38" s="40"/>
      <c r="G38" s="3"/>
    </row>
    <row r="39" spans="1:7">
      <c r="A39" s="42">
        <v>113</v>
      </c>
      <c r="B39" s="42" t="s">
        <v>283</v>
      </c>
      <c r="C39" s="43">
        <v>92885</v>
      </c>
      <c r="D39" s="40"/>
      <c r="E39" s="40"/>
      <c r="F39" s="40"/>
      <c r="G39" s="3"/>
    </row>
    <row r="40" spans="1:7" ht="24">
      <c r="A40" s="42">
        <v>114</v>
      </c>
      <c r="B40" s="42" t="s">
        <v>284</v>
      </c>
      <c r="C40" s="42">
        <v>0</v>
      </c>
      <c r="D40" s="40"/>
      <c r="E40" s="40"/>
      <c r="F40" s="40"/>
      <c r="G40" s="3"/>
    </row>
    <row r="41" spans="1:7">
      <c r="A41" s="40"/>
      <c r="B41" s="40"/>
      <c r="C41" s="40"/>
      <c r="D41" s="40"/>
      <c r="E41" s="40"/>
      <c r="F41" s="40"/>
      <c r="G41" s="3"/>
    </row>
    <row r="42" spans="1:7">
      <c r="A42" s="39" t="s">
        <v>285</v>
      </c>
      <c r="B42" s="40"/>
      <c r="C42" s="40"/>
      <c r="D42" s="40"/>
      <c r="E42" s="40"/>
      <c r="F42" s="40"/>
      <c r="G42" s="3"/>
    </row>
    <row r="43" spans="1:7" ht="15.75" thickBot="1">
      <c r="A43" s="40" t="s">
        <v>263</v>
      </c>
      <c r="B43" s="40" t="s">
        <v>286</v>
      </c>
      <c r="C43" s="40"/>
      <c r="D43" s="40"/>
      <c r="E43" s="40"/>
      <c r="F43" s="40"/>
      <c r="G43" s="3"/>
    </row>
    <row r="44" spans="1:7" ht="15.75" thickBot="1">
      <c r="A44" s="40" t="s">
        <v>12</v>
      </c>
      <c r="B44" s="38">
        <f>COUNT(C27:C40)</f>
        <v>10</v>
      </c>
      <c r="C44" s="40"/>
      <c r="D44" s="40"/>
      <c r="E44" s="40"/>
      <c r="F44" s="40"/>
      <c r="G44" s="3"/>
    </row>
    <row r="45" spans="1:7">
      <c r="A45" s="40"/>
      <c r="B45" s="40"/>
      <c r="C45" s="40"/>
      <c r="D45" s="40"/>
      <c r="E45" s="40"/>
      <c r="F45" s="40"/>
      <c r="G45" s="3"/>
    </row>
    <row r="46" spans="1:7">
      <c r="A46" s="40"/>
      <c r="B46" s="40" t="s">
        <v>287</v>
      </c>
      <c r="C46" s="40"/>
      <c r="D46" s="40"/>
      <c r="E46" s="40"/>
      <c r="F46" s="40"/>
      <c r="G46" s="3"/>
    </row>
    <row r="47" spans="1:7">
      <c r="A47" s="40"/>
      <c r="B47" s="40"/>
      <c r="C47" s="40"/>
      <c r="D47" s="40"/>
      <c r="E47" s="40"/>
      <c r="F47" s="40"/>
      <c r="G47" s="3"/>
    </row>
    <row r="48" spans="1:7">
      <c r="A48" s="40"/>
      <c r="B48" s="40"/>
      <c r="C48" s="40"/>
      <c r="D48" s="40"/>
      <c r="E48" s="40"/>
      <c r="F48" s="40"/>
      <c r="G48" s="3"/>
    </row>
    <row r="49" spans="1:7" ht="15.75" thickBot="1">
      <c r="A49" s="40" t="s">
        <v>263</v>
      </c>
      <c r="B49" s="40" t="s">
        <v>288</v>
      </c>
      <c r="C49" s="40"/>
      <c r="D49" s="40"/>
      <c r="E49" s="40"/>
      <c r="F49" s="40"/>
      <c r="G49" s="3"/>
    </row>
    <row r="50" spans="1:7" ht="15.75" thickBot="1">
      <c r="A50" s="40" t="s">
        <v>12</v>
      </c>
      <c r="B50" s="77">
        <f>COUNTA(C27:C40)-COUNTBLANK(C27:C40)</f>
        <v>10</v>
      </c>
      <c r="C50" s="40"/>
      <c r="D50" s="40"/>
      <c r="E50" s="40"/>
      <c r="F50" s="40"/>
      <c r="G50" s="3"/>
    </row>
    <row r="51" spans="1:7">
      <c r="A51" s="3"/>
      <c r="B51" s="3"/>
      <c r="C51" s="3"/>
      <c r="D51" s="3"/>
      <c r="E51" s="3"/>
      <c r="F51" s="3"/>
      <c r="G51" s="3"/>
    </row>
    <row r="55" spans="1:7">
      <c r="A55" s="32"/>
      <c r="B55" s="39" t="s">
        <v>289</v>
      </c>
      <c r="C55" s="32"/>
      <c r="D55" s="32"/>
      <c r="E55" s="32"/>
      <c r="F55" s="32"/>
      <c r="G55" s="1"/>
    </row>
    <row r="56" spans="1:7" ht="15.75" thickBot="1">
      <c r="A56" s="83"/>
      <c r="B56" s="83"/>
      <c r="C56" s="32"/>
      <c r="D56" s="32"/>
      <c r="E56" s="32"/>
      <c r="F56" s="32"/>
      <c r="G56" s="1"/>
    </row>
    <row r="57" spans="1:7">
      <c r="A57" s="32"/>
      <c r="B57" s="45"/>
      <c r="C57" s="32"/>
      <c r="D57" s="32"/>
      <c r="E57" s="32"/>
      <c r="F57" s="32"/>
      <c r="G57" s="1"/>
    </row>
    <row r="58" spans="1:7">
      <c r="A58" s="32"/>
      <c r="B58" s="46" t="s">
        <v>290</v>
      </c>
      <c r="C58" s="32"/>
      <c r="D58" s="32"/>
      <c r="E58" s="32"/>
      <c r="F58" s="32"/>
      <c r="G58" s="1"/>
    </row>
    <row r="59" spans="1:7">
      <c r="A59" s="32"/>
      <c r="B59" s="46">
        <v>4</v>
      </c>
      <c r="C59" s="32"/>
      <c r="D59" s="32"/>
      <c r="E59" s="32"/>
      <c r="F59" s="32"/>
      <c r="G59" s="1"/>
    </row>
    <row r="60" spans="1:7">
      <c r="A60" s="32"/>
      <c r="B60" s="46"/>
      <c r="C60" s="32"/>
      <c r="D60" s="32"/>
      <c r="E60" s="32"/>
      <c r="F60" s="32"/>
      <c r="G60" s="1"/>
    </row>
    <row r="61" spans="1:7">
      <c r="A61" s="32"/>
      <c r="B61" s="46">
        <v>3</v>
      </c>
      <c r="C61" s="32"/>
      <c r="D61" s="32"/>
      <c r="E61" s="32"/>
      <c r="F61" s="32"/>
      <c r="G61" s="1"/>
    </row>
    <row r="62" spans="1:7">
      <c r="A62" s="32"/>
      <c r="B62" s="46"/>
      <c r="C62" s="32"/>
      <c r="D62" s="32"/>
      <c r="E62" s="32"/>
      <c r="F62" s="32"/>
      <c r="G62" s="1"/>
    </row>
    <row r="63" spans="1:7">
      <c r="A63" s="32"/>
      <c r="B63" s="46" t="s">
        <v>291</v>
      </c>
      <c r="C63" s="32"/>
      <c r="D63" s="32"/>
      <c r="E63" s="32"/>
      <c r="F63" s="32"/>
      <c r="G63" s="1"/>
    </row>
    <row r="64" spans="1:7">
      <c r="A64" s="32"/>
      <c r="B64" s="46"/>
      <c r="C64" s="32"/>
      <c r="D64" s="32"/>
      <c r="E64" s="32"/>
      <c r="F64" s="32"/>
      <c r="G64" s="1"/>
    </row>
    <row r="65" spans="1:7">
      <c r="A65" s="32"/>
      <c r="B65" s="46" t="e">
        <v>#DIV/0!</v>
      </c>
      <c r="C65" s="32"/>
      <c r="D65" s="32"/>
      <c r="E65" s="32"/>
      <c r="F65" s="32"/>
      <c r="G65" s="1"/>
    </row>
    <row r="66" spans="1:7">
      <c r="A66" s="32"/>
      <c r="B66" s="46" t="s">
        <v>292</v>
      </c>
      <c r="C66" s="32"/>
      <c r="D66" s="32"/>
      <c r="E66" s="32"/>
      <c r="F66" s="32"/>
      <c r="G66" s="1"/>
    </row>
    <row r="67" spans="1:7" ht="15.75" thickBot="1">
      <c r="A67" s="32"/>
      <c r="B67" s="47" t="s">
        <v>293</v>
      </c>
      <c r="C67" s="32"/>
      <c r="D67" s="32"/>
      <c r="E67" s="32"/>
      <c r="F67" s="32"/>
      <c r="G67" s="1"/>
    </row>
    <row r="68" spans="1:7">
      <c r="A68" s="83"/>
      <c r="B68" s="83"/>
      <c r="C68" s="32"/>
      <c r="D68" s="32"/>
      <c r="E68" s="32"/>
      <c r="F68" s="32"/>
      <c r="G68" s="1"/>
    </row>
    <row r="69" spans="1:7">
      <c r="A69" s="32"/>
      <c r="B69" s="33" t="s">
        <v>294</v>
      </c>
      <c r="C69" s="32"/>
      <c r="D69" s="32"/>
      <c r="E69" s="32"/>
      <c r="F69" s="32"/>
      <c r="G69" s="1"/>
    </row>
    <row r="70" spans="1:7">
      <c r="A70" s="83"/>
      <c r="B70" s="83"/>
      <c r="C70" s="32"/>
      <c r="D70" s="32"/>
      <c r="E70" s="32"/>
      <c r="F70" s="32"/>
      <c r="G70" s="1"/>
    </row>
    <row r="71" spans="1:7">
      <c r="A71" s="33">
        <v>1</v>
      </c>
      <c r="B71" s="33" t="s">
        <v>295</v>
      </c>
      <c r="C71" s="32"/>
      <c r="D71" s="32"/>
      <c r="E71" s="32"/>
      <c r="F71" s="32"/>
      <c r="G71" s="1"/>
    </row>
    <row r="72" spans="1:7">
      <c r="A72" s="83"/>
      <c r="B72" s="83"/>
      <c r="C72" s="48">
        <f>COUNT(B57:B67)</f>
        <v>2</v>
      </c>
      <c r="D72" s="32"/>
      <c r="E72" s="32"/>
      <c r="F72" s="32"/>
      <c r="G72" s="1"/>
    </row>
    <row r="73" spans="1:7">
      <c r="A73" s="83"/>
      <c r="B73" s="83"/>
      <c r="C73" s="32"/>
      <c r="D73" s="32"/>
      <c r="E73" s="32"/>
      <c r="F73" s="32"/>
      <c r="G73" s="1"/>
    </row>
    <row r="74" spans="1:7">
      <c r="A74" s="33">
        <v>2</v>
      </c>
      <c r="B74" s="33" t="s">
        <v>296</v>
      </c>
      <c r="C74" s="32"/>
      <c r="D74" s="32"/>
      <c r="E74" s="32"/>
      <c r="F74" s="32"/>
      <c r="G74" s="1"/>
    </row>
    <row r="75" spans="1:7">
      <c r="A75" s="83"/>
      <c r="B75" s="83"/>
      <c r="C75" s="48">
        <f>COUNTBLANK(B57:B67)</f>
        <v>4</v>
      </c>
      <c r="D75" s="32"/>
      <c r="E75" s="32"/>
      <c r="F75" s="32"/>
      <c r="G75" s="1"/>
    </row>
    <row r="76" spans="1:7">
      <c r="A76" s="83"/>
      <c r="B76" s="83"/>
      <c r="C76" s="32"/>
      <c r="D76" s="32"/>
      <c r="E76" s="32"/>
      <c r="F76" s="32"/>
      <c r="G76" s="1"/>
    </row>
    <row r="77" spans="1:7">
      <c r="A77" s="33">
        <v>3</v>
      </c>
      <c r="B77" s="33" t="s">
        <v>297</v>
      </c>
      <c r="C77" s="32"/>
      <c r="D77" s="32"/>
      <c r="E77" s="32"/>
      <c r="F77" s="32"/>
      <c r="G77" s="1"/>
    </row>
    <row r="78" spans="1:7">
      <c r="A78" s="83"/>
      <c r="B78" s="83"/>
      <c r="C78" s="48">
        <f>COUNTA(B57:B67)-COUNT(B57:B67)+COUNTBLANK(B57:B67)</f>
        <v>9</v>
      </c>
      <c r="D78" s="32"/>
      <c r="E78" s="32"/>
      <c r="F78" s="32"/>
      <c r="G78" s="1"/>
    </row>
    <row r="79" spans="1:7">
      <c r="A79" s="83"/>
      <c r="B79" s="83"/>
      <c r="C79" s="32"/>
      <c r="D79" s="32"/>
      <c r="E79" s="32"/>
      <c r="F79" s="32"/>
      <c r="G79" s="1"/>
    </row>
    <row r="80" spans="1:7">
      <c r="A80" s="33">
        <v>4</v>
      </c>
      <c r="B80" s="33" t="s">
        <v>298</v>
      </c>
      <c r="C80" s="32"/>
      <c r="D80" s="32"/>
      <c r="E80" s="32"/>
      <c r="F80" s="32"/>
      <c r="G80" s="1"/>
    </row>
    <row r="81" spans="1:7">
      <c r="A81" s="79"/>
      <c r="B81" s="79"/>
      <c r="C81" s="48">
        <f>COUNTA(B57:B67)</f>
        <v>7</v>
      </c>
      <c r="D81" s="32"/>
      <c r="E81" s="32"/>
      <c r="F81" s="32"/>
      <c r="G81" s="1"/>
    </row>
    <row r="82" spans="1:7">
      <c r="A82" s="83"/>
      <c r="B82" s="83"/>
      <c r="C82" s="32"/>
      <c r="D82" s="32"/>
      <c r="E82" s="32"/>
      <c r="F82" s="32"/>
      <c r="G82" s="1"/>
    </row>
    <row r="83" spans="1:7">
      <c r="A83" s="79"/>
      <c r="B83" s="79"/>
      <c r="C83" s="1"/>
      <c r="D83" s="1"/>
      <c r="E83" s="1"/>
      <c r="F83" s="1"/>
      <c r="G83" s="1"/>
    </row>
  </sheetData>
  <mergeCells count="12">
    <mergeCell ref="A83:B83"/>
    <mergeCell ref="A56:B56"/>
    <mergeCell ref="A68:B68"/>
    <mergeCell ref="A70:B70"/>
    <mergeCell ref="A72:B72"/>
    <mergeCell ref="A73:B73"/>
    <mergeCell ref="A75:B75"/>
    <mergeCell ref="A76:B76"/>
    <mergeCell ref="A78:B78"/>
    <mergeCell ref="A79:B79"/>
    <mergeCell ref="A81:B81"/>
    <mergeCell ref="A82:B8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423A-F7E0-4AF4-BA66-A9CFC07AE538}">
  <dimension ref="A1:J67"/>
  <sheetViews>
    <sheetView topLeftCell="A43" workbookViewId="0">
      <selection activeCell="C50" sqref="C50"/>
    </sheetView>
  </sheetViews>
  <sheetFormatPr defaultRowHeight="15"/>
  <cols>
    <col min="1" max="1" width="3" customWidth="1"/>
    <col min="2" max="2" width="16.85546875" customWidth="1"/>
    <col min="3" max="3" width="19.5703125" customWidth="1"/>
    <col min="4" max="4" width="13.42578125" customWidth="1"/>
    <col min="5" max="5" width="28.42578125" customWidth="1"/>
    <col min="6" max="6" width="10.7109375" customWidth="1"/>
    <col min="7" max="7" width="14.5703125" customWidth="1"/>
    <col min="8" max="8" width="23.5703125" bestFit="1" customWidth="1"/>
    <col min="9" max="9" width="14.85546875" customWidth="1"/>
  </cols>
  <sheetData>
    <row r="1" spans="1:7">
      <c r="A1" s="2"/>
      <c r="B1" s="85" t="s">
        <v>300</v>
      </c>
      <c r="C1" s="85"/>
      <c r="D1" s="85"/>
      <c r="E1" s="85"/>
      <c r="F1" s="3"/>
      <c r="G1" s="3"/>
    </row>
    <row r="2" spans="1:7">
      <c r="A2" s="84"/>
      <c r="B2" s="84"/>
      <c r="C2" s="3"/>
      <c r="D2" s="3"/>
      <c r="E2" s="3"/>
      <c r="F2" s="3"/>
      <c r="G2" s="3"/>
    </row>
    <row r="3" spans="1:7">
      <c r="A3" s="2"/>
      <c r="B3" s="62" t="s">
        <v>301</v>
      </c>
      <c r="C3" s="62" t="s">
        <v>1</v>
      </c>
      <c r="D3" s="62" t="s">
        <v>302</v>
      </c>
      <c r="E3" s="62" t="s">
        <v>303</v>
      </c>
      <c r="F3" s="62" t="s">
        <v>0</v>
      </c>
      <c r="G3" s="3"/>
    </row>
    <row r="4" spans="1:7">
      <c r="A4" s="2"/>
      <c r="B4" s="66">
        <v>56815</v>
      </c>
      <c r="C4" s="31" t="s">
        <v>304</v>
      </c>
      <c r="D4" s="31" t="s">
        <v>305</v>
      </c>
      <c r="E4" s="67">
        <v>13836</v>
      </c>
      <c r="F4" s="67">
        <v>25</v>
      </c>
      <c r="G4" s="3"/>
    </row>
    <row r="5" spans="1:7">
      <c r="A5" s="2"/>
      <c r="B5" s="49">
        <v>51186</v>
      </c>
      <c r="C5" s="50" t="s">
        <v>306</v>
      </c>
      <c r="D5" s="50" t="s">
        <v>307</v>
      </c>
      <c r="E5" s="51">
        <v>11771</v>
      </c>
      <c r="F5" s="51">
        <v>32</v>
      </c>
      <c r="G5" s="3"/>
    </row>
    <row r="6" spans="1:7">
      <c r="A6" s="2"/>
      <c r="B6" s="49">
        <v>51511</v>
      </c>
      <c r="C6" s="50" t="s">
        <v>308</v>
      </c>
      <c r="D6" s="50" t="s">
        <v>309</v>
      </c>
      <c r="E6" s="51">
        <v>13046</v>
      </c>
      <c r="F6" s="51">
        <v>35</v>
      </c>
      <c r="G6" s="3"/>
    </row>
    <row r="7" spans="1:7">
      <c r="A7" s="2"/>
      <c r="B7" s="49">
        <v>50890</v>
      </c>
      <c r="C7" s="50" t="s">
        <v>310</v>
      </c>
      <c r="D7" s="50" t="s">
        <v>311</v>
      </c>
      <c r="E7" s="51">
        <v>18276</v>
      </c>
      <c r="F7" s="51">
        <v>32</v>
      </c>
      <c r="G7" s="3"/>
    </row>
    <row r="8" spans="1:7">
      <c r="A8" s="2"/>
      <c r="B8" s="49">
        <v>53700</v>
      </c>
      <c r="C8" s="50" t="s">
        <v>312</v>
      </c>
      <c r="D8" s="50" t="s">
        <v>313</v>
      </c>
      <c r="E8" s="51">
        <v>19327</v>
      </c>
      <c r="F8" s="51">
        <v>26</v>
      </c>
      <c r="G8" s="3"/>
    </row>
    <row r="9" spans="1:7">
      <c r="A9" s="2"/>
      <c r="B9" s="49">
        <v>55879</v>
      </c>
      <c r="C9" s="50" t="s">
        <v>314</v>
      </c>
      <c r="D9" s="50" t="s">
        <v>315</v>
      </c>
      <c r="E9" s="51">
        <v>18996</v>
      </c>
      <c r="F9" s="51">
        <v>35</v>
      </c>
      <c r="G9" s="3"/>
    </row>
    <row r="10" spans="1:7">
      <c r="A10" s="2"/>
      <c r="B10" s="49">
        <v>59848</v>
      </c>
      <c r="C10" s="50" t="s">
        <v>316</v>
      </c>
      <c r="D10" s="50" t="s">
        <v>309</v>
      </c>
      <c r="E10" s="51">
        <v>10387</v>
      </c>
      <c r="F10" s="51">
        <v>25</v>
      </c>
      <c r="G10" s="3"/>
    </row>
    <row r="11" spans="1:7">
      <c r="A11" s="2"/>
      <c r="B11" s="49">
        <v>58369</v>
      </c>
      <c r="C11" s="50" t="s">
        <v>317</v>
      </c>
      <c r="D11" s="50" t="s">
        <v>315</v>
      </c>
      <c r="E11" s="51">
        <v>12566</v>
      </c>
      <c r="F11" s="51">
        <v>37</v>
      </c>
      <c r="G11" s="3"/>
    </row>
    <row r="12" spans="1:7">
      <c r="A12" s="2"/>
      <c r="B12" s="49">
        <v>50217</v>
      </c>
      <c r="C12" s="50" t="s">
        <v>318</v>
      </c>
      <c r="D12" s="50" t="s">
        <v>319</v>
      </c>
      <c r="E12" s="51">
        <v>16406</v>
      </c>
      <c r="F12" s="51">
        <v>42</v>
      </c>
      <c r="G12" s="3"/>
    </row>
    <row r="13" spans="1:7">
      <c r="A13" s="2"/>
      <c r="B13" s="49">
        <v>50695</v>
      </c>
      <c r="C13" s="50" t="s">
        <v>320</v>
      </c>
      <c r="D13" s="50" t="s">
        <v>311</v>
      </c>
      <c r="E13" s="51">
        <v>15784</v>
      </c>
      <c r="F13" s="51">
        <v>43</v>
      </c>
      <c r="G13" s="3"/>
    </row>
    <row r="14" spans="1:7">
      <c r="A14" s="2"/>
      <c r="B14" s="49">
        <v>59673</v>
      </c>
      <c r="C14" s="50" t="s">
        <v>321</v>
      </c>
      <c r="D14" s="50" t="s">
        <v>305</v>
      </c>
      <c r="E14" s="51">
        <v>10959</v>
      </c>
      <c r="F14" s="51">
        <v>30</v>
      </c>
      <c r="G14" s="3"/>
    </row>
    <row r="15" spans="1:7">
      <c r="A15" s="2"/>
      <c r="B15" s="49">
        <v>52130</v>
      </c>
      <c r="C15" s="50" t="s">
        <v>322</v>
      </c>
      <c r="D15" s="50" t="s">
        <v>299</v>
      </c>
      <c r="E15" s="51">
        <v>14562</v>
      </c>
      <c r="F15" s="51">
        <v>32</v>
      </c>
      <c r="G15" s="3"/>
    </row>
    <row r="16" spans="1:7">
      <c r="A16" s="84"/>
      <c r="B16" s="84"/>
      <c r="C16" s="3"/>
      <c r="D16" s="3"/>
      <c r="E16" s="3"/>
      <c r="F16" s="3"/>
      <c r="G16" s="3"/>
    </row>
    <row r="17" spans="1:7">
      <c r="A17" s="52">
        <v>1</v>
      </c>
      <c r="B17" s="3" t="s">
        <v>323</v>
      </c>
      <c r="C17" s="1"/>
      <c r="D17" s="1"/>
      <c r="E17" s="24" t="str">
        <f>VLOOKUP(B11,B3:F15,2,FALSE)</f>
        <v>Thomas Davies</v>
      </c>
      <c r="F17" s="3"/>
      <c r="G17" s="3"/>
    </row>
    <row r="18" spans="1:7">
      <c r="A18" s="84"/>
      <c r="B18" s="84"/>
      <c r="C18" s="3"/>
      <c r="D18" s="3"/>
      <c r="E18" s="3"/>
      <c r="F18" s="3"/>
      <c r="G18" s="3"/>
    </row>
    <row r="19" spans="1:7">
      <c r="A19" s="52">
        <v>2</v>
      </c>
      <c r="B19" s="3" t="s">
        <v>324</v>
      </c>
      <c r="C19" s="1"/>
      <c r="D19" s="3"/>
      <c r="E19" s="24">
        <f>VLOOKUP(C14,C4:F15,4,FALSE)</f>
        <v>30</v>
      </c>
      <c r="F19" s="3"/>
      <c r="G19" s="3"/>
    </row>
    <row r="20" spans="1:7">
      <c r="A20" s="84"/>
      <c r="B20" s="84"/>
      <c r="C20" s="3"/>
      <c r="D20" s="3"/>
      <c r="E20" s="3"/>
      <c r="F20" s="3"/>
      <c r="G20" s="3"/>
    </row>
    <row r="21" spans="1:7">
      <c r="A21" s="52">
        <v>3</v>
      </c>
      <c r="B21" s="86" t="s">
        <v>325</v>
      </c>
      <c r="C21" s="86"/>
      <c r="D21" s="86"/>
      <c r="E21" s="3"/>
      <c r="F21" s="3"/>
      <c r="G21" s="3"/>
    </row>
    <row r="22" spans="1:7">
      <c r="A22" s="84"/>
      <c r="B22" s="84"/>
      <c r="C22" s="3"/>
      <c r="D22" s="3"/>
      <c r="E22" s="3"/>
      <c r="F22" s="3"/>
      <c r="G22" s="3"/>
    </row>
    <row r="23" spans="1:7">
      <c r="A23" s="2"/>
      <c r="B23" s="4" t="s">
        <v>301</v>
      </c>
      <c r="C23" s="53" t="s">
        <v>302</v>
      </c>
      <c r="D23" s="3"/>
      <c r="E23" s="3"/>
      <c r="F23" s="3"/>
      <c r="G23" s="3"/>
    </row>
    <row r="24" spans="1:7">
      <c r="A24" s="2"/>
      <c r="B24" s="49">
        <v>55879</v>
      </c>
      <c r="C24" s="54" t="str">
        <f>VLOOKUP(B24,B4:F15,3,FALSE)</f>
        <v>Capetown</v>
      </c>
      <c r="D24" s="3"/>
      <c r="E24" s="3"/>
      <c r="F24" s="3"/>
      <c r="G24" s="3"/>
    </row>
    <row r="25" spans="1:7">
      <c r="A25" s="2"/>
      <c r="B25" s="49">
        <v>50217</v>
      </c>
      <c r="C25" s="54" t="str">
        <f>VLOOKUP(B25,B5:F16,3,FALSE)</f>
        <v>Warsaw</v>
      </c>
      <c r="D25" s="3"/>
      <c r="E25" s="3"/>
      <c r="F25" s="3"/>
      <c r="G25" s="3"/>
    </row>
    <row r="26" spans="1:7">
      <c r="A26" s="2"/>
      <c r="B26" s="49">
        <v>50695</v>
      </c>
      <c r="C26" s="54" t="str">
        <f t="shared" ref="C26" si="0">VLOOKUP(B26,B6:F17,3,FALSE)</f>
        <v>Cairo</v>
      </c>
      <c r="D26" s="3"/>
      <c r="E26" s="3"/>
      <c r="F26" s="3"/>
      <c r="G26" s="3"/>
    </row>
    <row r="27" spans="1:7">
      <c r="A27" s="84"/>
      <c r="B27" s="84"/>
      <c r="C27" s="3"/>
      <c r="D27" s="3"/>
      <c r="E27" s="3"/>
      <c r="F27" s="3"/>
      <c r="G27" s="3"/>
    </row>
    <row r="28" spans="1:7">
      <c r="A28" s="52">
        <v>4</v>
      </c>
      <c r="B28" s="86" t="s">
        <v>326</v>
      </c>
      <c r="C28" s="86"/>
      <c r="D28" s="86"/>
      <c r="E28" s="3"/>
      <c r="F28" s="3"/>
      <c r="G28" s="3"/>
    </row>
    <row r="29" spans="1:7">
      <c r="A29" s="84"/>
      <c r="B29" s="84"/>
      <c r="C29" s="3"/>
      <c r="D29" s="3"/>
      <c r="E29" s="3"/>
      <c r="F29" s="3"/>
      <c r="G29" s="3"/>
    </row>
    <row r="30" spans="1:7">
      <c r="A30" s="2"/>
      <c r="B30" s="4" t="s">
        <v>1</v>
      </c>
      <c r="C30" s="53" t="s">
        <v>303</v>
      </c>
      <c r="D30" s="3"/>
      <c r="E30" s="3"/>
      <c r="F30" s="3"/>
      <c r="G30" s="3"/>
    </row>
    <row r="31" spans="1:7">
      <c r="A31" s="2"/>
      <c r="B31" s="55" t="s">
        <v>310</v>
      </c>
      <c r="C31" s="54">
        <f>VLOOKUP(B31,$C$4:$F$15,3,FALSE)</f>
        <v>18276</v>
      </c>
      <c r="D31" s="3"/>
      <c r="E31" s="3"/>
      <c r="F31" s="3"/>
      <c r="G31" s="3"/>
    </row>
    <row r="32" spans="1:7">
      <c r="A32" s="2"/>
      <c r="B32" s="55" t="s">
        <v>327</v>
      </c>
      <c r="C32" s="54" t="e">
        <f t="shared" ref="C32" si="1">VLOOKUP(B32,$C$4:$F$15,3,FALSE)</f>
        <v>#N/A</v>
      </c>
      <c r="D32" s="3"/>
      <c r="E32" s="3"/>
      <c r="F32" s="3"/>
      <c r="G32" s="3"/>
    </row>
    <row r="33" spans="1:10">
      <c r="A33" s="2"/>
      <c r="B33" s="55" t="s">
        <v>321</v>
      </c>
      <c r="C33" s="54">
        <f>VLOOKUP(B33,$C$4:$F$15,3,FALSE)</f>
        <v>10959</v>
      </c>
      <c r="D33" s="3"/>
      <c r="E33" s="3"/>
      <c r="F33" s="3"/>
      <c r="G33" s="3"/>
    </row>
    <row r="34" spans="1:10">
      <c r="A34" s="84"/>
      <c r="B34" s="84"/>
      <c r="C34" s="3"/>
      <c r="D34" s="3"/>
      <c r="E34" s="3"/>
      <c r="F34" s="3"/>
      <c r="G34" s="3"/>
    </row>
    <row r="35" spans="1:10">
      <c r="A35" s="84"/>
      <c r="B35" s="84"/>
      <c r="C35" s="3"/>
      <c r="D35" s="3"/>
      <c r="E35" s="3"/>
      <c r="F35" s="3"/>
      <c r="G35" s="3"/>
    </row>
    <row r="40" spans="1:10">
      <c r="B40" s="3" t="s">
        <v>328</v>
      </c>
      <c r="C40" s="3"/>
      <c r="D40" s="3"/>
      <c r="E40" s="3"/>
      <c r="F40" s="3"/>
      <c r="G40" s="3"/>
      <c r="H40" s="3"/>
      <c r="I40" s="3"/>
      <c r="J40" s="3"/>
    </row>
    <row r="41" spans="1:10">
      <c r="B41" s="3" t="s">
        <v>329</v>
      </c>
      <c r="C41" s="3"/>
      <c r="D41" s="3"/>
      <c r="E41" s="3"/>
      <c r="F41" s="3"/>
      <c r="G41" s="3"/>
      <c r="H41" s="3"/>
      <c r="I41" s="3"/>
      <c r="J41" s="3"/>
    </row>
    <row r="42" spans="1:10">
      <c r="B42" s="3"/>
      <c r="C42" s="3"/>
      <c r="D42" s="3"/>
      <c r="E42" s="3"/>
      <c r="F42" s="3"/>
      <c r="G42" s="3"/>
      <c r="H42" s="3"/>
      <c r="I42" s="3"/>
      <c r="J42" s="3"/>
    </row>
    <row r="43" spans="1:10">
      <c r="B43" s="3"/>
      <c r="C43" s="3"/>
      <c r="D43" s="3"/>
      <c r="E43" s="3"/>
      <c r="F43" s="3"/>
      <c r="G43" s="3"/>
      <c r="H43" s="61" t="s">
        <v>330</v>
      </c>
      <c r="I43" s="3"/>
      <c r="J43" s="3"/>
    </row>
    <row r="44" spans="1:10">
      <c r="B44" s="3"/>
      <c r="C44" s="3"/>
      <c r="D44" s="3"/>
      <c r="E44" s="3"/>
      <c r="F44" s="3"/>
      <c r="G44" s="3"/>
      <c r="H44" s="3"/>
      <c r="I44" s="3"/>
      <c r="J44" s="3"/>
    </row>
    <row r="45" spans="1:10">
      <c r="B45" s="3"/>
      <c r="C45" s="3"/>
      <c r="D45" s="3"/>
      <c r="E45" s="3"/>
      <c r="F45" s="3"/>
      <c r="G45" s="3"/>
      <c r="H45" s="68" t="s">
        <v>5</v>
      </c>
      <c r="I45" s="71" t="s">
        <v>331</v>
      </c>
      <c r="J45" s="3"/>
    </row>
    <row r="46" spans="1:10">
      <c r="B46" s="2" t="s">
        <v>5</v>
      </c>
      <c r="C46" s="2" t="s">
        <v>331</v>
      </c>
      <c r="D46" s="3"/>
      <c r="E46" s="3"/>
      <c r="F46" s="3"/>
      <c r="G46" s="3"/>
      <c r="H46" s="69">
        <v>44197</v>
      </c>
      <c r="I46" s="70">
        <v>1.3671</v>
      </c>
      <c r="J46" s="3"/>
    </row>
    <row r="47" spans="1:10">
      <c r="B47" s="56">
        <v>44201</v>
      </c>
      <c r="C47" s="78">
        <f>VLOOKUP(B47,$H$46:$I$66,2,TRUE)</f>
        <v>1.3624000000000001</v>
      </c>
      <c r="D47" s="3"/>
      <c r="E47" s="3"/>
      <c r="F47" s="3"/>
      <c r="G47" s="3"/>
      <c r="H47" s="69">
        <v>44200</v>
      </c>
      <c r="I47" s="70">
        <v>1.3569</v>
      </c>
      <c r="J47" s="3"/>
    </row>
    <row r="48" spans="1:10">
      <c r="B48" s="56">
        <v>44211</v>
      </c>
      <c r="C48" s="78">
        <f t="shared" ref="C48" si="2">VLOOKUP(B48,$H$46:$I$66,2,TRUE)</f>
        <v>1.3586</v>
      </c>
      <c r="D48" s="3"/>
      <c r="E48" s="3"/>
      <c r="F48" s="3"/>
      <c r="G48" s="3"/>
      <c r="H48" s="69">
        <v>44201</v>
      </c>
      <c r="I48" s="70">
        <v>1.3624000000000001</v>
      </c>
      <c r="J48" s="3"/>
    </row>
    <row r="49" spans="2:10">
      <c r="B49" s="56">
        <v>44220</v>
      </c>
      <c r="C49" s="78">
        <f>VLOOKUP(B49,$H$46:$I$66,2,TRUE)</f>
        <v>1.3684000000000001</v>
      </c>
      <c r="D49" s="3"/>
      <c r="E49" s="3"/>
      <c r="F49" s="3"/>
      <c r="G49" s="3"/>
      <c r="H49" s="69">
        <v>44202</v>
      </c>
      <c r="I49" s="70">
        <v>1.3607</v>
      </c>
      <c r="J49" s="3"/>
    </row>
    <row r="50" spans="2:10">
      <c r="B50" s="3"/>
      <c r="C50" s="3"/>
      <c r="D50" s="3"/>
      <c r="E50" s="3"/>
      <c r="F50" s="3"/>
      <c r="G50" s="3"/>
      <c r="H50" s="69">
        <v>44203</v>
      </c>
      <c r="I50" s="70">
        <v>1.3563000000000001</v>
      </c>
      <c r="J50" s="3"/>
    </row>
    <row r="51" spans="2:10">
      <c r="B51" s="3"/>
      <c r="C51" s="3"/>
      <c r="D51" s="3"/>
      <c r="E51" s="3"/>
      <c r="F51" s="3"/>
      <c r="G51" s="3"/>
      <c r="H51" s="69">
        <v>44204</v>
      </c>
      <c r="I51" s="70">
        <v>1.3563000000000001</v>
      </c>
      <c r="J51" s="3"/>
    </row>
    <row r="52" spans="2:10">
      <c r="B52" s="3"/>
      <c r="C52" s="3"/>
      <c r="D52" s="3"/>
      <c r="E52" s="3"/>
      <c r="F52" s="3"/>
      <c r="G52" s="3"/>
      <c r="H52" s="69">
        <v>44207</v>
      </c>
      <c r="I52" s="70">
        <v>1.3513999999999999</v>
      </c>
      <c r="J52" s="3"/>
    </row>
    <row r="53" spans="2:10">
      <c r="B53" s="3"/>
      <c r="C53" s="3"/>
      <c r="D53" s="3"/>
      <c r="E53" s="3"/>
      <c r="F53" s="3"/>
      <c r="G53" s="3"/>
      <c r="H53" s="69">
        <v>44208</v>
      </c>
      <c r="I53" s="70">
        <v>1.3663000000000001</v>
      </c>
      <c r="J53" s="3"/>
    </row>
    <row r="54" spans="2:10">
      <c r="B54" s="3"/>
      <c r="C54" s="3"/>
      <c r="D54" s="3"/>
      <c r="E54" s="3"/>
      <c r="F54" s="3"/>
      <c r="G54" s="3"/>
      <c r="H54" s="69">
        <v>44209</v>
      </c>
      <c r="I54" s="70">
        <v>1.3636999999999999</v>
      </c>
      <c r="J54" s="3"/>
    </row>
    <row r="55" spans="2:10">
      <c r="B55" s="3"/>
      <c r="C55" s="3"/>
      <c r="D55" s="3"/>
      <c r="E55" s="3"/>
      <c r="F55" s="3"/>
      <c r="G55" s="3"/>
      <c r="H55" s="69">
        <v>44210</v>
      </c>
      <c r="I55" s="70">
        <v>1.3687</v>
      </c>
      <c r="J55" s="3"/>
    </row>
    <row r="56" spans="2:10">
      <c r="B56" s="3"/>
      <c r="C56" s="3"/>
      <c r="D56" s="3"/>
      <c r="E56" s="3"/>
      <c r="F56" s="3"/>
      <c r="G56" s="3"/>
      <c r="H56" s="69">
        <v>44211</v>
      </c>
      <c r="I56" s="70">
        <v>1.3586</v>
      </c>
      <c r="J56" s="3"/>
    </row>
    <row r="57" spans="2:10">
      <c r="B57" s="3"/>
      <c r="C57" s="3"/>
      <c r="D57" s="3"/>
      <c r="E57" s="3"/>
      <c r="F57" s="3"/>
      <c r="G57" s="3"/>
      <c r="H57" s="69">
        <v>44214</v>
      </c>
      <c r="I57" s="70">
        <v>1.3584000000000001</v>
      </c>
      <c r="J57" s="3"/>
    </row>
    <row r="58" spans="2:10">
      <c r="B58" s="3"/>
      <c r="C58" s="3"/>
      <c r="D58" s="3"/>
      <c r="E58" s="3"/>
      <c r="F58" s="3"/>
      <c r="G58" s="3"/>
      <c r="H58" s="69">
        <v>44215</v>
      </c>
      <c r="I58" s="70">
        <v>1.3628</v>
      </c>
      <c r="J58" s="3"/>
    </row>
    <row r="59" spans="2:10">
      <c r="B59" s="3"/>
      <c r="C59" s="3"/>
      <c r="D59" s="3"/>
      <c r="E59" s="3"/>
      <c r="F59" s="3"/>
      <c r="G59" s="3"/>
      <c r="H59" s="69">
        <v>44216</v>
      </c>
      <c r="I59" s="70">
        <v>1.3653</v>
      </c>
      <c r="J59" s="3"/>
    </row>
    <row r="60" spans="2:10">
      <c r="B60" s="3"/>
      <c r="C60" s="3"/>
      <c r="D60" s="3"/>
      <c r="E60" s="3"/>
      <c r="F60" s="3"/>
      <c r="G60" s="3"/>
      <c r="H60" s="69">
        <v>44217</v>
      </c>
      <c r="I60" s="70">
        <v>1.3732</v>
      </c>
      <c r="J60" s="3"/>
    </row>
    <row r="61" spans="2:10">
      <c r="B61" s="3"/>
      <c r="C61" s="3"/>
      <c r="D61" s="3"/>
      <c r="E61" s="3"/>
      <c r="F61" s="3"/>
      <c r="G61" s="3"/>
      <c r="H61" s="69">
        <v>44218</v>
      </c>
      <c r="I61" s="70">
        <v>1.3684000000000001</v>
      </c>
      <c r="J61" s="3"/>
    </row>
    <row r="62" spans="2:10">
      <c r="B62" s="3"/>
      <c r="C62" s="3"/>
      <c r="D62" s="3"/>
      <c r="E62" s="3"/>
      <c r="F62" s="3"/>
      <c r="G62" s="3"/>
      <c r="H62" s="69">
        <v>44221</v>
      </c>
      <c r="I62" s="70">
        <v>1.3673999999999999</v>
      </c>
      <c r="J62" s="3"/>
    </row>
    <row r="63" spans="2:10">
      <c r="B63" s="3"/>
      <c r="C63" s="3"/>
      <c r="D63" s="3"/>
      <c r="E63" s="3"/>
      <c r="F63" s="3"/>
      <c r="G63" s="3"/>
      <c r="H63" s="69">
        <v>44222</v>
      </c>
      <c r="I63" s="70">
        <v>1.3733</v>
      </c>
      <c r="J63" s="3"/>
    </row>
    <row r="64" spans="2:10">
      <c r="B64" s="3"/>
      <c r="C64" s="3"/>
      <c r="D64" s="3"/>
      <c r="E64" s="3"/>
      <c r="F64" s="3"/>
      <c r="G64" s="3"/>
      <c r="H64" s="69">
        <v>44223</v>
      </c>
      <c r="I64" s="70">
        <v>1.3686</v>
      </c>
      <c r="J64" s="3"/>
    </row>
    <row r="65" spans="2:10">
      <c r="B65" s="3"/>
      <c r="C65" s="3"/>
      <c r="D65" s="3"/>
      <c r="E65" s="3"/>
      <c r="F65" s="3"/>
      <c r="G65" s="3"/>
      <c r="H65" s="69">
        <v>44224</v>
      </c>
      <c r="I65" s="70">
        <v>1.3717999999999999</v>
      </c>
      <c r="J65" s="3"/>
    </row>
    <row r="66" spans="2:10">
      <c r="B66" s="3"/>
      <c r="C66" s="3"/>
      <c r="D66" s="3"/>
      <c r="E66" s="3"/>
      <c r="F66" s="3"/>
      <c r="G66" s="3"/>
      <c r="H66" s="69">
        <v>44225</v>
      </c>
      <c r="I66" s="70">
        <v>1.3702000000000001</v>
      </c>
      <c r="J66" s="3"/>
    </row>
    <row r="67" spans="2:10">
      <c r="B67" s="3"/>
      <c r="C67" s="3"/>
      <c r="D67" s="3"/>
      <c r="E67" s="3"/>
      <c r="F67" s="3"/>
      <c r="G67" s="3"/>
      <c r="H67" s="3"/>
      <c r="I67" s="3"/>
      <c r="J67" s="3"/>
    </row>
  </sheetData>
  <mergeCells count="12">
    <mergeCell ref="A35:B35"/>
    <mergeCell ref="B1:E1"/>
    <mergeCell ref="A2:B2"/>
    <mergeCell ref="A16:B16"/>
    <mergeCell ref="A18:B18"/>
    <mergeCell ref="A20:B20"/>
    <mergeCell ref="B21:D21"/>
    <mergeCell ref="A22:B22"/>
    <mergeCell ref="A27:B27"/>
    <mergeCell ref="B28:D28"/>
    <mergeCell ref="A29:B29"/>
    <mergeCell ref="A34:B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BLOSSOM ACADEMY</vt:lpstr>
      <vt:lpstr>Aggregates 1</vt:lpstr>
      <vt:lpstr>Min Max</vt:lpstr>
      <vt:lpstr>Min Max IF</vt:lpstr>
      <vt:lpstr>SUM Test</vt:lpstr>
      <vt:lpstr>Count Test</vt:lpstr>
      <vt:lpstr>VLOOKUP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Blossom Academy</dc:creator>
  <cp:lastModifiedBy>Boatemaa</cp:lastModifiedBy>
  <dcterms:created xsi:type="dcterms:W3CDTF">2022-06-19T15:29:58Z</dcterms:created>
  <dcterms:modified xsi:type="dcterms:W3CDTF">2023-11-24T22:18:15Z</dcterms:modified>
</cp:coreProperties>
</file>