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User\Desktop\excel file\sales dashboard\"/>
    </mc:Choice>
  </mc:AlternateContent>
  <xr:revisionPtr revIDLastSave="0" documentId="13_ncr:1_{D625812A-FE60-408E-8238-CA5070AA5EE7}" xr6:coauthVersionLast="47" xr6:coauthVersionMax="47" xr10:uidLastSave="{00000000-0000-0000-0000-000000000000}"/>
  <bookViews>
    <workbookView xWindow="-120" yWindow="-120" windowWidth="20730" windowHeight="11760" xr2:uid="{0A0D8D68-EFC2-4074-BDCA-85DAF874A3F1}"/>
  </bookViews>
  <sheets>
    <sheet name="Dashboard" sheetId="16" r:id="rId1"/>
    <sheet name="Analysis" sheetId="9" r:id="rId2"/>
    <sheet name="month" sheetId="10" r:id="rId3"/>
    <sheet name="week" sheetId="11" r:id="rId4"/>
    <sheet name="Customer Name" sheetId="12" r:id="rId5"/>
    <sheet name="Products" sheetId="13" r:id="rId6"/>
    <sheet name="Region" sheetId="14" r:id="rId7"/>
    <sheet name="Country" sheetId="15" r:id="rId8"/>
    <sheet name="Input Data" sheetId="2" r:id="rId9"/>
    <sheet name="Target" sheetId="8" r:id="rId10"/>
    <sheet name="Customer" sheetId="6" r:id="rId11"/>
  </sheets>
  <definedNames>
    <definedName name="_xlnm._FilterDatabase" localSheetId="10" hidden="1">Customer!$A$1:$B$41</definedName>
    <definedName name="_xlchart.v1.0" hidden="1">'Country'!$D$3:$D$17</definedName>
    <definedName name="_xlchart.v1.1" hidden="1">'Country'!$E$3:$E$17</definedName>
    <definedName name="_xlcn.WorksheetConnection_Sheet1B2C181" hidden="1">Customer!$E$2:$F$16</definedName>
    <definedName name="Slicer_Month">#N/A</definedName>
    <definedName name="Slicer_Region">#N/A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5" l="1"/>
  <c r="E4" i="15"/>
  <c r="D5" i="15"/>
  <c r="E5" i="15"/>
  <c r="D6" i="15"/>
  <c r="E6" i="15"/>
  <c r="D7" i="15"/>
  <c r="E7" i="15"/>
  <c r="D8" i="15"/>
  <c r="E8" i="15"/>
  <c r="D9" i="15"/>
  <c r="E9" i="15"/>
  <c r="D10" i="15"/>
  <c r="E10" i="15"/>
  <c r="D11" i="15"/>
  <c r="E11" i="15"/>
  <c r="D12" i="15"/>
  <c r="E12" i="15"/>
  <c r="D13" i="15"/>
  <c r="E13" i="15"/>
  <c r="D14" i="15"/>
  <c r="E14" i="15"/>
  <c r="D15" i="15"/>
  <c r="E15" i="15"/>
  <c r="D16" i="15"/>
  <c r="E16" i="15"/>
  <c r="D17" i="15"/>
  <c r="E17" i="15"/>
  <c r="E3" i="15"/>
  <c r="D3" i="15"/>
  <c r="A9" i="12"/>
  <c r="B9" i="12"/>
  <c r="A10" i="12"/>
  <c r="B10" i="12"/>
  <c r="B8" i="12"/>
  <c r="A8" i="12"/>
  <c r="D2" i="8"/>
  <c r="F2" i="8" s="1"/>
  <c r="D3" i="8"/>
  <c r="F3" i="8" s="1"/>
  <c r="D4" i="8"/>
  <c r="F4" i="8" s="1"/>
  <c r="D5" i="8"/>
  <c r="F5" i="8" s="1"/>
  <c r="D6" i="8"/>
  <c r="F6" i="8" s="1"/>
  <c r="D7" i="8"/>
  <c r="F7" i="8" s="1"/>
  <c r="D8" i="8"/>
  <c r="F8" i="8" s="1"/>
  <c r="D9" i="8"/>
  <c r="F9" i="8" s="1"/>
  <c r="D10" i="8"/>
  <c r="F10" i="8" s="1"/>
  <c r="D11" i="8"/>
  <c r="F11" i="8" s="1"/>
  <c r="D12" i="8"/>
  <c r="F12" i="8" s="1"/>
  <c r="D13" i="8"/>
  <c r="F13" i="8" s="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B6" i="9"/>
  <c r="E13" i="8" l="1"/>
  <c r="E9" i="8"/>
  <c r="E5" i="8"/>
  <c r="E12" i="8"/>
  <c r="E8" i="8"/>
  <c r="E4" i="8"/>
  <c r="E11" i="8"/>
  <c r="E7" i="8"/>
  <c r="E3" i="8"/>
  <c r="E10" i="8"/>
  <c r="E6" i="8"/>
  <c r="E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<sst xmlns="http://schemas.openxmlformats.org/spreadsheetml/2006/main" count="1883" uniqueCount="136">
  <si>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</si>
  <si>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</si>
  <si>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</si>
  <si>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</si>
  <si>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</si>
  <si>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</si>
  <si>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</si>
  <si>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</si>
  <si>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</si>
  <si>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</si>
  <si>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</si>
  <si>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</si>
  <si>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</si>
  <si>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</si>
  <si>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</si>
  <si>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</si>
  <si>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</si>
  <si>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</si>
  <si>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</si>
  <si>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</si>
  <si>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</si>
  <si>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</si>
  <si>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</si>
  <si>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</si>
  <si>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</si>
  <si>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</si>
  <si>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</si>
  <si>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</si>
  <si>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</si>
  <si>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</si>
  <si>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</si>
  <si>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</si>
  <si>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</si>
  <si>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</si>
  <si>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</si>
  <si>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</si>
  <si>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</si>
  <si>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</si>
  <si>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</si>
  <si>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</si>
  <si>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</si>
  <si>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</si>
  <si>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</si>
  <si>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</si>
  <si>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</si>
  <si>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</si>
  <si>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</si>
  <si>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</si>
  <si>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</si>
  <si>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</si>
  <si>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</si>
  <si>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</si>
  <si>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</si>
  <si>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</si>
  <si>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</si>
  <si>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</si>
  <si>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</si>
  <si>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</si>
  <si>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</si>
  <si>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</si>
  <si>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</si>
  <si>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</si>
  <si>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</si>
  <si>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</si>
  <si>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</si>
  <si>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</si>
  <si>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</si>
  <si>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</si>
  <si>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</si>
  <si>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</si>
  <si>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</si>
  <si>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</si>
  <si>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</si>
  <si>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</si>
  <si>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</si>
  <si>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</si>
  <si>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</si>
  <si>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</si>
  <si>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</si>
  <si>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</si>
  <si>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</si>
  <si>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</si>
  <si>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</si>
  <si>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</si>
  <si>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</si>
  <si>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</si>
  <si>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</si>
  <si>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</si>
  <si>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</si>
  <si>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</si>
  <si>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</si>
  <si>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</si>
  <si>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</si>
  <si>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</si>
  <si>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</si>
  <si>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</si>
  <si>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</si>
  <si>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</si>
  <si>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</si>
  <si>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</si>
  <si>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</si>
  <si>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</si>
  <si>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</si>
  <si>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</si>
  <si>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</si>
  <si>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</si>
  <si>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</si>
  <si>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</si>
  <si>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</si>
  <si>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</si>
  <si>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</si>
  <si>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</si>
  <si>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</si>
  <si>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</si>
  <si>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</si>
  <si>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</si>
  <si>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</si>
  <si>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</si>
  <si>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</si>
  <si>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</si>
  <si>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</si>
  <si>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</si>
  <si>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</si>
  <si>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</si>
  <si>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</si>
  <si>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</si>
  <si>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</si>
  <si>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</si>
  <si>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</si>
  <si>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 xml:space="preserve">Actual </t>
  </si>
  <si>
    <t>week</t>
  </si>
  <si>
    <t xml:space="preserve">Sum of Actual </t>
  </si>
  <si>
    <t>Total</t>
  </si>
  <si>
    <t>Actual</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</si>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</sst>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00_ ;_ * \-#,##0.00_ ;_ * &quot;-&quot;??_ ;_ @_ "/>
  </numFmts>
  <fonts count="6"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3" fontId="0" fillId="0" borderId="0" xfId="0" applyNumberFormat="1"/>
  </cellXfs>
  <cellStyles count="2">
    <cellStyle name="Comma" xfId="1" builtinId="3"/>
    <cellStyle name="Normal" xfId="0" builtinId="0"/>
  </cellStyles>
  <dxfs count="37">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65"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3" formatCode="#,##0"/>
    </dxf>
    <dxf>
      <numFmt numFmtId="3" formatCode="#,##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
      <font>
        <b/>
        <i val="0"/>
        <sz val="11"/>
        <color rgb="FFFFC000"/>
        <name val="Poppins"/>
      </font>
      <fill>
        <patternFill>
          <bgColor theme="2" tint="-0.89996032593768116"/>
        </patternFill>
      </fill>
      <border diagonalUp="0" diagonalDown="0">
        <left/>
        <right/>
        <top/>
        <bottom/>
        <vertical/>
        <horizontal/>
      </border>
    </dxf>
    <dxf>
      <font>
        <sz val="10"/>
        <color theme="0"/>
        <name val="Poppins"/>
      </font>
      <fill>
        <patternFill>
          <bgColor theme="2" tint="-0.89996032593768116"/>
        </patternFill>
      </fill>
      <border diagonalUp="0" diagonalDown="0">
        <left/>
        <right/>
        <top/>
        <bottom/>
        <vertical/>
        <horizontal/>
      </border>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3" defaultTableStyle="TableStyleMedium2" defaultPivotStyle="PivotStyleLight16">
    <tableStyle name="New" pivot="0" table="0" count="10" xr9:uid="{4525C558-9FAB-4708-A4FA-49AA4417D508}">
      <tableStyleElement type="wholeTable" dxfId="36"/>
      <tableStyleElement type="headerRow" dxfId="35"/>
    </tableStyle>
    <tableStyle name="New 1" pivot="0" table="0" count="10" xr9:uid="{CE5998C6-AACD-4019-A76E-4E33EA0907C2}">
      <tableStyleElement type="wholeTable" dxfId="34"/>
      <tableStyleElement type="headerRow" dxfId="33"/>
    </tableStyle>
    <tableStyle name="SLICER" pivot="0" table="0" count="10" xr9:uid="{C2F4C036-8D81-403F-996E-142D1BF5CBC0}">
      <tableStyleElement type="wholeTable" dxfId="32"/>
      <tableStyleElement type="headerRow" dxfId="31"/>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9"/>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New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Below</c:v>
                </c:pt>
              </c:strCache>
            </c:strRef>
          </c:tx>
          <c:spPr>
            <a:gradFill>
              <a:gsLst>
                <a:gs pos="0">
                  <a:schemeClr val="bg2">
                    <a:lumMod val="1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#N/A</c:v>
                </c:pt>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extLst>
            <c:ext xmlns:c16="http://schemas.microsoft.com/office/drawing/2014/chart" uri="{C3380CC4-5D6E-409C-BE32-E72D297353CC}">
              <c16:uniqueId val="{00000000-8914-47A3-B702-26FAB5EDEF98}"/>
            </c:ext>
          </c:extLst>
        </c:ser>
        <c:ser>
          <c:idx val="2"/>
          <c:order val="2"/>
          <c:tx>
            <c:strRef>
              <c:f>Target!$F$1</c:f>
              <c:strCache>
                <c:ptCount val="1"/>
                <c:pt idx="0">
                  <c:v>Above</c:v>
                </c:pt>
              </c:strCache>
            </c:strRef>
          </c:tx>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extLst>
            <c:ext xmlns:c16="http://schemas.microsoft.com/office/drawing/2014/chart" uri="{C3380CC4-5D6E-409C-BE32-E72D297353CC}">
              <c16:uniqueId val="{00000001-8914-47A3-B702-26FAB5EDEF98}"/>
            </c:ext>
          </c:extLst>
        </c:ser>
        <c:dLbls>
          <c:showLegendKey val="0"/>
          <c:showVal val="0"/>
          <c:showCatName val="0"/>
          <c:showSerName val="0"/>
          <c:showPercent val="0"/>
          <c:showBubbleSize val="0"/>
        </c:dLbls>
        <c:gapWidth val="100"/>
        <c:overlap val="100"/>
        <c:axId val="1563073392"/>
        <c:axId val="1563078384"/>
      </c:barChart>
      <c:lineChart>
        <c:grouping val="standard"/>
        <c:varyColors val="0"/>
        <c:ser>
          <c:idx val="0"/>
          <c:order val="0"/>
          <c:tx>
            <c:strRef>
              <c:f>Target!$C$1</c:f>
              <c:strCache>
                <c:ptCount val="1"/>
                <c:pt idx="0">
                  <c:v>Target ($)</c:v>
                </c:pt>
              </c:strCache>
            </c:strRef>
          </c:tx>
          <c:spPr>
            <a:ln w="19050" cap="rnd">
              <a:solidFill>
                <a:schemeClr val="bg1"/>
              </a:solidFill>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8914-47A3-B702-26FAB5EDEF98}"/>
            </c:ext>
          </c:extLst>
        </c:ser>
        <c:dLbls>
          <c:showLegendKey val="0"/>
          <c:showVal val="0"/>
          <c:showCatName val="0"/>
          <c:showSerName val="0"/>
          <c:showPercent val="0"/>
          <c:showBubbleSize val="0"/>
        </c:dLbls>
        <c:marker val="1"/>
        <c:smooth val="0"/>
        <c:axId val="1563073392"/>
        <c:axId val="1563078384"/>
      </c:lineChart>
      <c:catAx>
        <c:axId val="156307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563078384"/>
        <c:crosses val="autoZero"/>
        <c:auto val="1"/>
        <c:lblAlgn val="ctr"/>
        <c:lblOffset val="100"/>
        <c:noMultiLvlLbl val="0"/>
      </c:catAx>
      <c:valAx>
        <c:axId val="156307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56307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[Sales-Distribution-Practice-File.xlsx]week!PivotTable3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2">
                  <a:lumMod val="1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week!$B$1:$B$2</c:f>
              <c:strCache>
                <c:ptCount val="1"/>
                <c:pt idx="0">
                  <c:v>Total</c:v>
                </c:pt>
              </c:strCache>
            </c:strRef>
          </c:tx>
          <c:spPr>
            <a:gradFill>
              <a:gsLst>
                <a:gs pos="0">
                  <a:schemeClr val="bg2">
                    <a:lumMod val="1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cat>
            <c:strRef>
              <c:f>week!$A$3:$A$55</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week!$B$3:$B$55</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6682-46DE-9B5E-44585C36A8C7}"/>
            </c:ext>
          </c:extLst>
        </c:ser>
        <c:dLbls>
          <c:showLegendKey val="0"/>
          <c:showVal val="0"/>
          <c:showCatName val="0"/>
          <c:showSerName val="0"/>
          <c:showPercent val="0"/>
          <c:showBubbleSize val="0"/>
        </c:dLbls>
        <c:axId val="1033193152"/>
        <c:axId val="1033211872"/>
      </c:areaChart>
      <c:catAx>
        <c:axId val="103319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FFC000"/>
                </a:solidFill>
                <a:latin typeface="+mn-lt"/>
                <a:ea typeface="+mn-ea"/>
                <a:cs typeface="+mn-cs"/>
              </a:defRPr>
            </a:pPr>
            <a:endParaRPr lang="en-US"/>
          </a:p>
        </c:txPr>
        <c:crossAx val="1033211872"/>
        <c:crosses val="autoZero"/>
        <c:auto val="1"/>
        <c:lblAlgn val="ctr"/>
        <c:lblOffset val="100"/>
        <c:noMultiLvlLbl val="0"/>
      </c:catAx>
      <c:valAx>
        <c:axId val="103321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931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[Sales-Distribution-Practice-File.xlsx]Products!PivotTable5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2">
                  <a:lumMod val="1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Products!$B$1:$B$2</c:f>
              <c:strCache>
                <c:ptCount val="1"/>
                <c:pt idx="0">
                  <c:v>Total</c:v>
                </c:pt>
              </c:strCache>
            </c:strRef>
          </c:tx>
          <c:spPr>
            <a:gradFill flip="none" rotWithShape="1">
              <a:gsLst>
                <a:gs pos="0">
                  <a:schemeClr val="bg2">
                    <a:lumMod val="1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Products!$A$3:$A$12</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Products!$B$3:$B$12</c:f>
              <c:numCache>
                <c:formatCode>General</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BB10-48AF-AEE9-B95C97219C60}"/>
            </c:ext>
          </c:extLst>
        </c:ser>
        <c:dLbls>
          <c:showLegendKey val="0"/>
          <c:showVal val="0"/>
          <c:showCatName val="0"/>
          <c:showSerName val="0"/>
          <c:showPercent val="0"/>
          <c:showBubbleSize val="0"/>
        </c:dLbls>
        <c:gapWidth val="36"/>
        <c:axId val="1033220192"/>
        <c:axId val="1033252224"/>
      </c:barChart>
      <c:catAx>
        <c:axId val="10332201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FFC000"/>
                </a:solidFill>
                <a:latin typeface="+mn-lt"/>
                <a:ea typeface="+mn-ea"/>
                <a:cs typeface="+mn-cs"/>
              </a:defRPr>
            </a:pPr>
            <a:endParaRPr lang="en-US"/>
          </a:p>
        </c:txPr>
        <c:crossAx val="1033252224"/>
        <c:crosses val="autoZero"/>
        <c:auto val="1"/>
        <c:lblAlgn val="ctr"/>
        <c:lblOffset val="100"/>
        <c:noMultiLvlLbl val="0"/>
      </c:catAx>
      <c:valAx>
        <c:axId val="1033252224"/>
        <c:scaling>
          <c:orientation val="minMax"/>
        </c:scaling>
        <c:delete val="1"/>
        <c:axPos val="t"/>
        <c:numFmt formatCode="General" sourceLinked="1"/>
        <c:majorTickMark val="none"/>
        <c:minorTickMark val="none"/>
        <c:tickLblPos val="nextTo"/>
        <c:crossAx val="103322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[Sales-Distribution-Practice-File.xlsx]Region!PivotTable6</c:name>
    <c:fmtId val="4"/>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noFill/>
          </a:ln>
          <a:effectLst/>
        </c:spPr>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tx1"/>
          </a:solidFill>
          <a:ln w="19050">
            <a:noFill/>
          </a:ln>
          <a:effectLst/>
        </c:spPr>
      </c:pivotFmt>
      <c:pivotFmt>
        <c:idx val="14"/>
        <c:spPr>
          <a:solidFill>
            <a:schemeClr val="accent5">
              <a:lumMod val="50000"/>
            </a:schemeClr>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s>
    <c:plotArea>
      <c:layout/>
      <c:doughnutChart>
        <c:varyColors val="1"/>
        <c:ser>
          <c:idx val="0"/>
          <c:order val="0"/>
          <c:tx>
            <c:strRef>
              <c:f>Region!$B$1:$B$2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D09-4CB2-9198-67868923A261}"/>
              </c:ext>
            </c:extLst>
          </c:dPt>
          <c:dPt>
            <c:idx val="1"/>
            <c:bubble3D val="0"/>
            <c:spPr>
              <a:solidFill>
                <a:schemeClr val="accent2"/>
              </a:solidFill>
              <a:ln w="19050">
                <a:noFill/>
              </a:ln>
              <a:effectLst/>
            </c:spPr>
            <c:extLst>
              <c:ext xmlns:c16="http://schemas.microsoft.com/office/drawing/2014/chart" uri="{C3380CC4-5D6E-409C-BE32-E72D297353CC}">
                <c16:uniqueId val="{00000003-0D09-4CB2-9198-67868923A261}"/>
              </c:ext>
            </c:extLst>
          </c:dPt>
          <c:dPt>
            <c:idx val="2"/>
            <c:bubble3D val="0"/>
            <c:spPr>
              <a:solidFill>
                <a:schemeClr val="tx1"/>
              </a:solidFill>
              <a:ln w="19050">
                <a:noFill/>
              </a:ln>
              <a:effectLst/>
            </c:spPr>
            <c:extLst>
              <c:ext xmlns:c16="http://schemas.microsoft.com/office/drawing/2014/chart" uri="{C3380CC4-5D6E-409C-BE32-E72D297353CC}">
                <c16:uniqueId val="{00000005-0D09-4CB2-9198-67868923A261}"/>
              </c:ext>
            </c:extLst>
          </c:dPt>
          <c:dPt>
            <c:idx val="3"/>
            <c:bubble3D val="0"/>
            <c:spPr>
              <a:solidFill>
                <a:schemeClr val="accent5">
                  <a:lumMod val="50000"/>
                </a:schemeClr>
              </a:solidFill>
              <a:ln w="19050">
                <a:noFill/>
              </a:ln>
              <a:effectLst/>
            </c:spPr>
            <c:extLst>
              <c:ext xmlns:c16="http://schemas.microsoft.com/office/drawing/2014/chart" uri="{C3380CC4-5D6E-409C-BE32-E72D297353CC}">
                <c16:uniqueId val="{00000007-0D09-4CB2-9198-67868923A261}"/>
              </c:ext>
            </c:extLst>
          </c:dPt>
          <c:dPt>
            <c:idx val="4"/>
            <c:bubble3D val="0"/>
            <c:spPr>
              <a:solidFill>
                <a:schemeClr val="accent5"/>
              </a:solidFill>
              <a:ln w="19050">
                <a:noFill/>
              </a:ln>
              <a:effectLst/>
            </c:spPr>
            <c:extLst>
              <c:ext xmlns:c16="http://schemas.microsoft.com/office/drawing/2014/chart" uri="{C3380CC4-5D6E-409C-BE32-E72D297353CC}">
                <c16:uniqueId val="{00000009-0D09-4CB2-9198-67868923A261}"/>
              </c:ext>
            </c:extLst>
          </c:dPt>
          <c:dPt>
            <c:idx val="5"/>
            <c:bubble3D val="0"/>
            <c:spPr>
              <a:solidFill>
                <a:schemeClr val="accent6"/>
              </a:solidFill>
              <a:ln w="19050">
                <a:noFill/>
              </a:ln>
              <a:effectLst/>
            </c:spPr>
            <c:extLst>
              <c:ext xmlns:c16="http://schemas.microsoft.com/office/drawing/2014/chart" uri="{C3380CC4-5D6E-409C-BE32-E72D297353CC}">
                <c16:uniqueId val="{0000000B-0D09-4CB2-9198-67868923A261}"/>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0D09-4CB2-9198-67868923A2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Region!$A$3:$A$9</c:f>
              <c:strCache>
                <c:ptCount val="7"/>
                <c:pt idx="0">
                  <c:v>Central</c:v>
                </c:pt>
                <c:pt idx="1">
                  <c:v>East</c:v>
                </c:pt>
                <c:pt idx="2">
                  <c:v>Export</c:v>
                </c:pt>
                <c:pt idx="3">
                  <c:v>North</c:v>
                </c:pt>
                <c:pt idx="4">
                  <c:v>Northeast</c:v>
                </c:pt>
                <c:pt idx="5">
                  <c:v>South</c:v>
                </c:pt>
                <c:pt idx="6">
                  <c:v>Western</c:v>
                </c:pt>
              </c:strCache>
            </c:strRef>
          </c:cat>
          <c:val>
            <c:numRef>
              <c:f>Region!$B$3:$B$9</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0D09-4CB2-9198-67868923A261}"/>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60099E3-9D60-4DE3-9B72-086403E1250B}">
          <cx:dataPt idx="5">
            <cx:spPr>
              <a:solidFill>
                <a:sysClr val="windowText" lastClr="000000"/>
              </a:solidFill>
            </cx:spPr>
          </cx:dataPt>
          <cx:dataPt idx="13">
            <cx:spPr>
              <a:solidFill>
                <a:srgbClr val="E7E6E6">
                  <a:lumMod val="25000"/>
                </a:srgbClr>
              </a:solidFill>
            </cx:spPr>
          </cx:dataPt>
          <cx:dataLabels>
            <cx:numFmt formatCode="#,##0" sourceLinked="0"/>
            <cx:visibility seriesName="0" categoryName="0" value="1"/>
            <cx:separator>, </cx:separator>
          </cx:dataLabels>
          <cx:dataId val="0"/>
          <cx:layoutPr>
            <cx:parentLabelLayout val="overlapping"/>
          </cx:layoutPr>
        </cx:series>
      </cx:plotAreaRegion>
    </cx:plotArea>
    <cx:legend pos="r"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571500</xdr:colOff>
      <xdr:row>47</xdr:row>
      <xdr:rowOff>114301</xdr:rowOff>
    </xdr:to>
    <xdr:sp macro="" textlink="">
      <xdr:nvSpPr>
        <xdr:cNvPr id="2" name="Rectangle: Rounded Corners 1">
          <a:extLst>
            <a:ext uri="{FF2B5EF4-FFF2-40B4-BE49-F238E27FC236}">
              <a16:creationId xmlns:a16="http://schemas.microsoft.com/office/drawing/2014/main" id="{F978594F-7675-A5DE-ACB3-C63B5E2F3521}"/>
            </a:ext>
          </a:extLst>
        </xdr:cNvPr>
        <xdr:cNvSpPr/>
      </xdr:nvSpPr>
      <xdr:spPr>
        <a:xfrm>
          <a:off x="0" y="0"/>
          <a:ext cx="13373100" cy="9067801"/>
        </a:xfrm>
        <a:prstGeom prst="roundRect">
          <a:avLst>
            <a:gd name="adj" fmla="val 101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142876</xdr:colOff>
      <xdr:row>0</xdr:row>
      <xdr:rowOff>57150</xdr:rowOff>
    </xdr:from>
    <xdr:to>
      <xdr:col>21</xdr:col>
      <xdr:colOff>476250</xdr:colOff>
      <xdr:row>5</xdr:row>
      <xdr:rowOff>96323</xdr:rowOff>
    </xdr:to>
    <xdr:sp macro="" textlink="">
      <xdr:nvSpPr>
        <xdr:cNvPr id="9" name="Freeform: Shape 8">
          <a:extLst>
            <a:ext uri="{FF2B5EF4-FFF2-40B4-BE49-F238E27FC236}">
              <a16:creationId xmlns:a16="http://schemas.microsoft.com/office/drawing/2014/main" id="{0CAE1248-2492-FA51-917D-75D720D2FA79}"/>
            </a:ext>
          </a:extLst>
        </xdr:cNvPr>
        <xdr:cNvSpPr/>
      </xdr:nvSpPr>
      <xdr:spPr>
        <a:xfrm>
          <a:off x="142876" y="57150"/>
          <a:ext cx="13134974" cy="991673"/>
        </a:xfrm>
        <a:custGeom>
          <a:avLst/>
          <a:gdLst>
            <a:gd name="connsiteX0" fmla="*/ 7015768 w 11998817"/>
            <a:gd name="connsiteY0" fmla="*/ 0 h 991673"/>
            <a:gd name="connsiteX1" fmla="*/ 7353837 w 11998817"/>
            <a:gd name="connsiteY1" fmla="*/ 0 h 991673"/>
            <a:gd name="connsiteX2" fmla="*/ 7643612 w 11998817"/>
            <a:gd name="connsiteY2" fmla="*/ 0 h 991673"/>
            <a:gd name="connsiteX3" fmla="*/ 11998817 w 11998817"/>
            <a:gd name="connsiteY3" fmla="*/ 0 h 991673"/>
            <a:gd name="connsiteX4" fmla="*/ 11998817 w 11998817"/>
            <a:gd name="connsiteY4" fmla="*/ 746975 h 991673"/>
            <a:gd name="connsiteX5" fmla="*/ 7485972 w 11998817"/>
            <a:gd name="connsiteY5" fmla="*/ 746975 h 991673"/>
            <a:gd name="connsiteX6" fmla="*/ 7434331 w 11998817"/>
            <a:gd name="connsiteY6" fmla="*/ 991673 h 991673"/>
            <a:gd name="connsiteX7" fmla="*/ 7225049 w 11998817"/>
            <a:gd name="connsiteY7" fmla="*/ 991673 h 991673"/>
            <a:gd name="connsiteX8" fmla="*/ 6806486 w 11998817"/>
            <a:gd name="connsiteY8" fmla="*/ 991673 h 991673"/>
            <a:gd name="connsiteX9" fmla="*/ 0 w 11998817"/>
            <a:gd name="connsiteY9" fmla="*/ 991673 h 991673"/>
            <a:gd name="connsiteX10" fmla="*/ 0 w 11998817"/>
            <a:gd name="connsiteY10" fmla="*/ 746976 h 991673"/>
            <a:gd name="connsiteX11" fmla="*/ 6858126 w 11998817"/>
            <a:gd name="connsiteY11" fmla="*/ 746976 h 9916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1998817" h="991673">
              <a:moveTo>
                <a:pt x="7015768" y="0"/>
              </a:moveTo>
              <a:lnTo>
                <a:pt x="7353837" y="0"/>
              </a:lnTo>
              <a:lnTo>
                <a:pt x="7643612" y="0"/>
              </a:lnTo>
              <a:lnTo>
                <a:pt x="11998817" y="0"/>
              </a:lnTo>
              <a:lnTo>
                <a:pt x="11998817" y="746975"/>
              </a:lnTo>
              <a:lnTo>
                <a:pt x="7485972" y="746975"/>
              </a:lnTo>
              <a:lnTo>
                <a:pt x="7434331" y="991673"/>
              </a:lnTo>
              <a:lnTo>
                <a:pt x="7225049" y="991673"/>
              </a:lnTo>
              <a:lnTo>
                <a:pt x="6806486" y="991673"/>
              </a:lnTo>
              <a:lnTo>
                <a:pt x="0" y="991673"/>
              </a:lnTo>
              <a:lnTo>
                <a:pt x="0" y="746976"/>
              </a:lnTo>
              <a:lnTo>
                <a:pt x="6858126" y="746976"/>
              </a:lnTo>
              <a:close/>
            </a:path>
          </a:pathLst>
        </a:cu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85724</xdr:colOff>
      <xdr:row>5</xdr:row>
      <xdr:rowOff>171450</xdr:rowOff>
    </xdr:from>
    <xdr:to>
      <xdr:col>5</xdr:col>
      <xdr:colOff>380999</xdr:colOff>
      <xdr:row>12</xdr:row>
      <xdr:rowOff>76200</xdr:rowOff>
    </xdr:to>
    <xdr:sp macro="" textlink="">
      <xdr:nvSpPr>
        <xdr:cNvPr id="10" name="Rectangle: Rounded Corners 9">
          <a:extLst>
            <a:ext uri="{FF2B5EF4-FFF2-40B4-BE49-F238E27FC236}">
              <a16:creationId xmlns:a16="http://schemas.microsoft.com/office/drawing/2014/main" id="{341B47D4-5520-1056-E4B3-08E3A78382F4}"/>
            </a:ext>
          </a:extLst>
        </xdr:cNvPr>
        <xdr:cNvSpPr/>
      </xdr:nvSpPr>
      <xdr:spPr>
        <a:xfrm>
          <a:off x="85724" y="1123950"/>
          <a:ext cx="3343275" cy="1238250"/>
        </a:xfrm>
        <a:prstGeom prst="roundRect">
          <a:avLst>
            <a:gd name="adj" fmla="val 7436"/>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504824</xdr:colOff>
      <xdr:row>6</xdr:row>
      <xdr:rowOff>38100</xdr:rowOff>
    </xdr:from>
    <xdr:to>
      <xdr:col>10</xdr:col>
      <xdr:colOff>438149</xdr:colOff>
      <xdr:row>12</xdr:row>
      <xdr:rowOff>133350</xdr:rowOff>
    </xdr:to>
    <xdr:sp macro="" textlink="">
      <xdr:nvSpPr>
        <xdr:cNvPr id="11" name="Rectangle: Rounded Corners 10">
          <a:extLst>
            <a:ext uri="{FF2B5EF4-FFF2-40B4-BE49-F238E27FC236}">
              <a16:creationId xmlns:a16="http://schemas.microsoft.com/office/drawing/2014/main" id="{619FBA57-F768-4634-8A6D-51FD27C79ABE}"/>
            </a:ext>
          </a:extLst>
        </xdr:cNvPr>
        <xdr:cNvSpPr/>
      </xdr:nvSpPr>
      <xdr:spPr>
        <a:xfrm>
          <a:off x="3552824" y="1181100"/>
          <a:ext cx="2981325" cy="1238250"/>
        </a:xfrm>
        <a:prstGeom prst="roundRect">
          <a:avLst>
            <a:gd name="adj" fmla="val 9744"/>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12</xdr:row>
      <xdr:rowOff>161924</xdr:rowOff>
    </xdr:from>
    <xdr:to>
      <xdr:col>2</xdr:col>
      <xdr:colOff>523875</xdr:colOff>
      <xdr:row>27</xdr:row>
      <xdr:rowOff>38100</xdr:rowOff>
    </xdr:to>
    <xdr:sp macro="" textlink="">
      <xdr:nvSpPr>
        <xdr:cNvPr id="12" name="Rectangle: Rounded Corners 11">
          <a:extLst>
            <a:ext uri="{FF2B5EF4-FFF2-40B4-BE49-F238E27FC236}">
              <a16:creationId xmlns:a16="http://schemas.microsoft.com/office/drawing/2014/main" id="{33CC3C19-3340-4B97-A6D6-A213E05174FE}"/>
            </a:ext>
          </a:extLst>
        </xdr:cNvPr>
        <xdr:cNvSpPr/>
      </xdr:nvSpPr>
      <xdr:spPr>
        <a:xfrm>
          <a:off x="133350" y="2447924"/>
          <a:ext cx="1609725" cy="2733676"/>
        </a:xfrm>
        <a:prstGeom prst="roundRect">
          <a:avLst>
            <a:gd name="adj" fmla="val 8383"/>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28574</xdr:colOff>
      <xdr:row>13</xdr:row>
      <xdr:rowOff>9524</xdr:rowOff>
    </xdr:from>
    <xdr:to>
      <xdr:col>10</xdr:col>
      <xdr:colOff>457199</xdr:colOff>
      <xdr:row>27</xdr:row>
      <xdr:rowOff>47625</xdr:rowOff>
    </xdr:to>
    <xdr:sp macro="" textlink="">
      <xdr:nvSpPr>
        <xdr:cNvPr id="13" name="Rectangle: Rounded Corners 12">
          <a:extLst>
            <a:ext uri="{FF2B5EF4-FFF2-40B4-BE49-F238E27FC236}">
              <a16:creationId xmlns:a16="http://schemas.microsoft.com/office/drawing/2014/main" id="{31EBE2FA-FC0D-4C8B-B478-65ABDFAA9D08}"/>
            </a:ext>
          </a:extLst>
        </xdr:cNvPr>
        <xdr:cNvSpPr/>
      </xdr:nvSpPr>
      <xdr:spPr>
        <a:xfrm>
          <a:off x="1857374" y="2486024"/>
          <a:ext cx="4695825" cy="2705101"/>
        </a:xfrm>
        <a:prstGeom prst="roundRect">
          <a:avLst>
            <a:gd name="adj" fmla="val 4695"/>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561976</xdr:colOff>
      <xdr:row>6</xdr:row>
      <xdr:rowOff>19050</xdr:rowOff>
    </xdr:from>
    <xdr:to>
      <xdr:col>14</xdr:col>
      <xdr:colOff>352426</xdr:colOff>
      <xdr:row>20</xdr:row>
      <xdr:rowOff>114300</xdr:rowOff>
    </xdr:to>
    <xdr:sp macro="" textlink="">
      <xdr:nvSpPr>
        <xdr:cNvPr id="15" name="Rectangle: Rounded Corners 14">
          <a:extLst>
            <a:ext uri="{FF2B5EF4-FFF2-40B4-BE49-F238E27FC236}">
              <a16:creationId xmlns:a16="http://schemas.microsoft.com/office/drawing/2014/main" id="{FE3AB25F-5A5E-4298-AD60-532E6AA5725C}"/>
            </a:ext>
          </a:extLst>
        </xdr:cNvPr>
        <xdr:cNvSpPr/>
      </xdr:nvSpPr>
      <xdr:spPr>
        <a:xfrm>
          <a:off x="6657976" y="1162050"/>
          <a:ext cx="2228850" cy="2762250"/>
        </a:xfrm>
        <a:prstGeom prst="roundRect">
          <a:avLst>
            <a:gd name="adj" fmla="val 5556"/>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76199</xdr:colOff>
      <xdr:row>27</xdr:row>
      <xdr:rowOff>104774</xdr:rowOff>
    </xdr:from>
    <xdr:to>
      <xdr:col>10</xdr:col>
      <xdr:colOff>457200</xdr:colOff>
      <xdr:row>38</xdr:row>
      <xdr:rowOff>104775</xdr:rowOff>
    </xdr:to>
    <xdr:sp macro="" textlink="">
      <xdr:nvSpPr>
        <xdr:cNvPr id="16" name="Rectangle: Rounded Corners 15">
          <a:extLst>
            <a:ext uri="{FF2B5EF4-FFF2-40B4-BE49-F238E27FC236}">
              <a16:creationId xmlns:a16="http://schemas.microsoft.com/office/drawing/2014/main" id="{5D3DBA34-BF7C-455B-BE48-A4B8F8031B22}"/>
            </a:ext>
          </a:extLst>
        </xdr:cNvPr>
        <xdr:cNvSpPr/>
      </xdr:nvSpPr>
      <xdr:spPr>
        <a:xfrm>
          <a:off x="76199" y="5248274"/>
          <a:ext cx="6477001" cy="2095501"/>
        </a:xfrm>
        <a:prstGeom prst="roundRect">
          <a:avLst>
            <a:gd name="adj" fmla="val 4695"/>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552451</xdr:colOff>
      <xdr:row>20</xdr:row>
      <xdr:rowOff>171450</xdr:rowOff>
    </xdr:from>
    <xdr:to>
      <xdr:col>14</xdr:col>
      <xdr:colOff>342901</xdr:colOff>
      <xdr:row>38</xdr:row>
      <xdr:rowOff>114300</xdr:rowOff>
    </xdr:to>
    <xdr:sp macro="" textlink="">
      <xdr:nvSpPr>
        <xdr:cNvPr id="17" name="Rectangle: Rounded Corners 16">
          <a:extLst>
            <a:ext uri="{FF2B5EF4-FFF2-40B4-BE49-F238E27FC236}">
              <a16:creationId xmlns:a16="http://schemas.microsoft.com/office/drawing/2014/main" id="{34A7D920-67CE-44D5-A76D-1C7BE56F845B}"/>
            </a:ext>
          </a:extLst>
        </xdr:cNvPr>
        <xdr:cNvSpPr/>
      </xdr:nvSpPr>
      <xdr:spPr>
        <a:xfrm>
          <a:off x="6648451" y="3981450"/>
          <a:ext cx="2228850" cy="3371850"/>
        </a:xfrm>
        <a:prstGeom prst="roundRect">
          <a:avLst>
            <a:gd name="adj" fmla="val 5556"/>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438150</xdr:colOff>
      <xdr:row>4</xdr:row>
      <xdr:rowOff>133349</xdr:rowOff>
    </xdr:from>
    <xdr:to>
      <xdr:col>21</xdr:col>
      <xdr:colOff>495300</xdr:colOff>
      <xdr:row>20</xdr:row>
      <xdr:rowOff>123824</xdr:rowOff>
    </xdr:to>
    <xdr:sp macro="" textlink="">
      <xdr:nvSpPr>
        <xdr:cNvPr id="18" name="Rectangle: Rounded Corners 17">
          <a:extLst>
            <a:ext uri="{FF2B5EF4-FFF2-40B4-BE49-F238E27FC236}">
              <a16:creationId xmlns:a16="http://schemas.microsoft.com/office/drawing/2014/main" id="{5CB33B69-599F-4B1B-AF6A-09D98486F64D}"/>
            </a:ext>
          </a:extLst>
        </xdr:cNvPr>
        <xdr:cNvSpPr/>
      </xdr:nvSpPr>
      <xdr:spPr>
        <a:xfrm>
          <a:off x="8972550" y="895349"/>
          <a:ext cx="4324350" cy="3038475"/>
        </a:xfrm>
        <a:prstGeom prst="roundRect">
          <a:avLst>
            <a:gd name="adj" fmla="val 5556"/>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381000</xdr:colOff>
      <xdr:row>21</xdr:row>
      <xdr:rowOff>38099</xdr:rowOff>
    </xdr:from>
    <xdr:to>
      <xdr:col>21</xdr:col>
      <xdr:colOff>438150</xdr:colOff>
      <xdr:row>38</xdr:row>
      <xdr:rowOff>85725</xdr:rowOff>
    </xdr:to>
    <xdr:sp macro="" textlink="">
      <xdr:nvSpPr>
        <xdr:cNvPr id="19" name="Rectangle: Rounded Corners 18">
          <a:extLst>
            <a:ext uri="{FF2B5EF4-FFF2-40B4-BE49-F238E27FC236}">
              <a16:creationId xmlns:a16="http://schemas.microsoft.com/office/drawing/2014/main" id="{6478D432-881C-49E1-A4B4-76062FF48D0F}"/>
            </a:ext>
          </a:extLst>
        </xdr:cNvPr>
        <xdr:cNvSpPr/>
      </xdr:nvSpPr>
      <xdr:spPr>
        <a:xfrm>
          <a:off x="8915400" y="4038599"/>
          <a:ext cx="4324350" cy="3286126"/>
        </a:xfrm>
        <a:prstGeom prst="roundRect">
          <a:avLst>
            <a:gd name="adj" fmla="val 5556"/>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600075</xdr:colOff>
      <xdr:row>6</xdr:row>
      <xdr:rowOff>114300</xdr:rowOff>
    </xdr:from>
    <xdr:to>
      <xdr:col>10</xdr:col>
      <xdr:colOff>304800</xdr:colOff>
      <xdr:row>7</xdr:row>
      <xdr:rowOff>95250</xdr:rowOff>
    </xdr:to>
    <xdr:sp macro="" textlink="">
      <xdr:nvSpPr>
        <xdr:cNvPr id="20" name="Rectangle: Rounded Corners 19">
          <a:extLst>
            <a:ext uri="{FF2B5EF4-FFF2-40B4-BE49-F238E27FC236}">
              <a16:creationId xmlns:a16="http://schemas.microsoft.com/office/drawing/2014/main" id="{35451C27-82D9-9F76-FB4D-733CF246737F}"/>
            </a:ext>
          </a:extLst>
        </xdr:cNvPr>
        <xdr:cNvSpPr/>
      </xdr:nvSpPr>
      <xdr:spPr>
        <a:xfrm>
          <a:off x="3648075" y="1257300"/>
          <a:ext cx="2752725" cy="171450"/>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C000"/>
              </a:solidFill>
            </a:rPr>
            <a:t>TOTAL SALES</a:t>
          </a:r>
        </a:p>
      </xdr:txBody>
    </xdr:sp>
    <xdr:clientData/>
  </xdr:twoCellAnchor>
  <xdr:twoCellAnchor>
    <xdr:from>
      <xdr:col>11</xdr:col>
      <xdr:colOff>1</xdr:colOff>
      <xdr:row>6</xdr:row>
      <xdr:rowOff>95250</xdr:rowOff>
    </xdr:from>
    <xdr:to>
      <xdr:col>14</xdr:col>
      <xdr:colOff>247650</xdr:colOff>
      <xdr:row>7</xdr:row>
      <xdr:rowOff>85725</xdr:rowOff>
    </xdr:to>
    <xdr:sp macro="" textlink="">
      <xdr:nvSpPr>
        <xdr:cNvPr id="21" name="Rectangle: Rounded Corners 20">
          <a:extLst>
            <a:ext uri="{FF2B5EF4-FFF2-40B4-BE49-F238E27FC236}">
              <a16:creationId xmlns:a16="http://schemas.microsoft.com/office/drawing/2014/main" id="{596FC0B6-FB40-449A-AC77-1D79779DE610}"/>
            </a:ext>
          </a:extLst>
        </xdr:cNvPr>
        <xdr:cNvSpPr/>
      </xdr:nvSpPr>
      <xdr:spPr>
        <a:xfrm>
          <a:off x="6705601" y="1238250"/>
          <a:ext cx="2076449" cy="180975"/>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C000"/>
              </a:solidFill>
            </a:rPr>
            <a:t>TOP</a:t>
          </a:r>
          <a:r>
            <a:rPr lang="en-US" sz="1100" b="1" baseline="0">
              <a:solidFill>
                <a:srgbClr val="FFC000"/>
              </a:solidFill>
            </a:rPr>
            <a:t> 3 CUSTOMERS</a:t>
          </a:r>
          <a:endParaRPr lang="en-US" sz="1100" b="1">
            <a:solidFill>
              <a:srgbClr val="FFC000"/>
            </a:solidFill>
          </a:endParaRPr>
        </a:p>
      </xdr:txBody>
    </xdr:sp>
    <xdr:clientData/>
  </xdr:twoCellAnchor>
  <xdr:twoCellAnchor>
    <xdr:from>
      <xdr:col>11</xdr:col>
      <xdr:colOff>38101</xdr:colOff>
      <xdr:row>21</xdr:row>
      <xdr:rowOff>76200</xdr:rowOff>
    </xdr:from>
    <xdr:to>
      <xdr:col>14</xdr:col>
      <xdr:colOff>285750</xdr:colOff>
      <xdr:row>22</xdr:row>
      <xdr:rowOff>66675</xdr:rowOff>
    </xdr:to>
    <xdr:sp macro="" textlink="">
      <xdr:nvSpPr>
        <xdr:cNvPr id="22" name="Rectangle: Rounded Corners 21">
          <a:extLst>
            <a:ext uri="{FF2B5EF4-FFF2-40B4-BE49-F238E27FC236}">
              <a16:creationId xmlns:a16="http://schemas.microsoft.com/office/drawing/2014/main" id="{3FC6AC19-405D-4F23-B5B1-552F8F557F1E}"/>
            </a:ext>
          </a:extLst>
        </xdr:cNvPr>
        <xdr:cNvSpPr/>
      </xdr:nvSpPr>
      <xdr:spPr>
        <a:xfrm>
          <a:off x="6743701" y="4076700"/>
          <a:ext cx="2076449" cy="180975"/>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C000"/>
              </a:solidFill>
            </a:rPr>
            <a:t>TOP 10 PRODUCTS</a:t>
          </a:r>
        </a:p>
      </xdr:txBody>
    </xdr:sp>
    <xdr:clientData/>
  </xdr:twoCellAnchor>
  <xdr:twoCellAnchor>
    <xdr:from>
      <xdr:col>3</xdr:col>
      <xdr:colOff>190499</xdr:colOff>
      <xdr:row>13</xdr:row>
      <xdr:rowOff>104773</xdr:rowOff>
    </xdr:from>
    <xdr:to>
      <xdr:col>10</xdr:col>
      <xdr:colOff>352425</xdr:colOff>
      <xdr:row>14</xdr:row>
      <xdr:rowOff>133350</xdr:rowOff>
    </xdr:to>
    <xdr:sp macro="" textlink="">
      <xdr:nvSpPr>
        <xdr:cNvPr id="23" name="Rectangle: Rounded Corners 22">
          <a:extLst>
            <a:ext uri="{FF2B5EF4-FFF2-40B4-BE49-F238E27FC236}">
              <a16:creationId xmlns:a16="http://schemas.microsoft.com/office/drawing/2014/main" id="{53030B37-54E4-4BED-A2BB-DD8804A4A862}"/>
            </a:ext>
          </a:extLst>
        </xdr:cNvPr>
        <xdr:cNvSpPr/>
      </xdr:nvSpPr>
      <xdr:spPr>
        <a:xfrm>
          <a:off x="2019299" y="2581273"/>
          <a:ext cx="4429126" cy="219077"/>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C000"/>
              </a:solidFill>
            </a:rPr>
            <a:t>MONTHLY (Target</a:t>
          </a:r>
          <a:r>
            <a:rPr lang="en-US" sz="1100" b="1" baseline="0">
              <a:solidFill>
                <a:srgbClr val="FFC000"/>
              </a:solidFill>
            </a:rPr>
            <a:t> vs Actual)</a:t>
          </a:r>
          <a:endParaRPr lang="en-US" sz="1100" b="1">
            <a:solidFill>
              <a:srgbClr val="FFC000"/>
            </a:solidFill>
          </a:endParaRPr>
        </a:p>
      </xdr:txBody>
    </xdr:sp>
    <xdr:clientData/>
  </xdr:twoCellAnchor>
  <xdr:twoCellAnchor>
    <xdr:from>
      <xdr:col>14</xdr:col>
      <xdr:colOff>533400</xdr:colOff>
      <xdr:row>5</xdr:row>
      <xdr:rowOff>28574</xdr:rowOff>
    </xdr:from>
    <xdr:to>
      <xdr:col>21</xdr:col>
      <xdr:colOff>485775</xdr:colOff>
      <xdr:row>6</xdr:row>
      <xdr:rowOff>57150</xdr:rowOff>
    </xdr:to>
    <xdr:sp macro="" textlink="">
      <xdr:nvSpPr>
        <xdr:cNvPr id="24" name="Rectangle: Rounded Corners 23">
          <a:extLst>
            <a:ext uri="{FF2B5EF4-FFF2-40B4-BE49-F238E27FC236}">
              <a16:creationId xmlns:a16="http://schemas.microsoft.com/office/drawing/2014/main" id="{F43C6CB3-282B-43FC-BDF3-F7DEBDCC64FB}"/>
            </a:ext>
          </a:extLst>
        </xdr:cNvPr>
        <xdr:cNvSpPr/>
      </xdr:nvSpPr>
      <xdr:spPr>
        <a:xfrm>
          <a:off x="9067800" y="981074"/>
          <a:ext cx="4219575" cy="219076"/>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C000"/>
              </a:solidFill>
              <a:latin typeface="+mn-lt"/>
              <a:ea typeface="+mn-ea"/>
              <a:cs typeface="+mn-cs"/>
            </a:rPr>
            <a:t>REGION</a:t>
          </a:r>
        </a:p>
      </xdr:txBody>
    </xdr:sp>
    <xdr:clientData/>
  </xdr:twoCellAnchor>
  <xdr:twoCellAnchor>
    <xdr:from>
      <xdr:col>14</xdr:col>
      <xdr:colOff>419100</xdr:colOff>
      <xdr:row>21</xdr:row>
      <xdr:rowOff>142874</xdr:rowOff>
    </xdr:from>
    <xdr:to>
      <xdr:col>21</xdr:col>
      <xdr:colOff>371475</xdr:colOff>
      <xdr:row>22</xdr:row>
      <xdr:rowOff>171450</xdr:rowOff>
    </xdr:to>
    <xdr:sp macro="" textlink="">
      <xdr:nvSpPr>
        <xdr:cNvPr id="25" name="Rectangle: Rounded Corners 24">
          <a:extLst>
            <a:ext uri="{FF2B5EF4-FFF2-40B4-BE49-F238E27FC236}">
              <a16:creationId xmlns:a16="http://schemas.microsoft.com/office/drawing/2014/main" id="{AC52E603-6FEF-4452-9AD6-1488E1502184}"/>
            </a:ext>
          </a:extLst>
        </xdr:cNvPr>
        <xdr:cNvSpPr/>
      </xdr:nvSpPr>
      <xdr:spPr>
        <a:xfrm>
          <a:off x="8953500" y="4143374"/>
          <a:ext cx="4219575" cy="219076"/>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C000"/>
              </a:solidFill>
            </a:rPr>
            <a:t>COUNTRY</a:t>
          </a:r>
        </a:p>
      </xdr:txBody>
    </xdr:sp>
    <xdr:clientData/>
  </xdr:twoCellAnchor>
  <xdr:twoCellAnchor>
    <xdr:from>
      <xdr:col>0</xdr:col>
      <xdr:colOff>133349</xdr:colOff>
      <xdr:row>28</xdr:row>
      <xdr:rowOff>38099</xdr:rowOff>
    </xdr:from>
    <xdr:to>
      <xdr:col>10</xdr:col>
      <xdr:colOff>381000</xdr:colOff>
      <xdr:row>29</xdr:row>
      <xdr:rowOff>114300</xdr:rowOff>
    </xdr:to>
    <xdr:sp macro="" textlink="">
      <xdr:nvSpPr>
        <xdr:cNvPr id="26" name="Rectangle: Rounded Corners 25">
          <a:extLst>
            <a:ext uri="{FF2B5EF4-FFF2-40B4-BE49-F238E27FC236}">
              <a16:creationId xmlns:a16="http://schemas.microsoft.com/office/drawing/2014/main" id="{3E2C73CA-D199-4E1D-803B-8B08E5A66439}"/>
            </a:ext>
          </a:extLst>
        </xdr:cNvPr>
        <xdr:cNvSpPr/>
      </xdr:nvSpPr>
      <xdr:spPr>
        <a:xfrm>
          <a:off x="133349" y="5372099"/>
          <a:ext cx="6343651" cy="266701"/>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FFC000"/>
              </a:solidFill>
            </a:rPr>
            <a:t>WEEKLY</a:t>
          </a:r>
        </a:p>
      </xdr:txBody>
    </xdr:sp>
    <xdr:clientData/>
  </xdr:twoCellAnchor>
  <xdr:twoCellAnchor>
    <xdr:from>
      <xdr:col>3</xdr:col>
      <xdr:colOff>104775</xdr:colOff>
      <xdr:row>15</xdr:row>
      <xdr:rowOff>47625</xdr:rowOff>
    </xdr:from>
    <xdr:to>
      <xdr:col>10</xdr:col>
      <xdr:colOff>342900</xdr:colOff>
      <xdr:row>26</xdr:row>
      <xdr:rowOff>133350</xdr:rowOff>
    </xdr:to>
    <xdr:graphicFrame macro="">
      <xdr:nvGraphicFramePr>
        <xdr:cNvPr id="3" name="Chart 2">
          <a:extLst>
            <a:ext uri="{FF2B5EF4-FFF2-40B4-BE49-F238E27FC236}">
              <a16:creationId xmlns:a16="http://schemas.microsoft.com/office/drawing/2014/main" id="{40FB30CB-B10F-4257-90EF-A35010D03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29</xdr:row>
      <xdr:rowOff>133350</xdr:rowOff>
    </xdr:from>
    <xdr:to>
      <xdr:col>10</xdr:col>
      <xdr:colOff>342900</xdr:colOff>
      <xdr:row>38</xdr:row>
      <xdr:rowOff>123825</xdr:rowOff>
    </xdr:to>
    <xdr:graphicFrame macro="">
      <xdr:nvGraphicFramePr>
        <xdr:cNvPr id="4" name="Chart 3">
          <a:extLst>
            <a:ext uri="{FF2B5EF4-FFF2-40B4-BE49-F238E27FC236}">
              <a16:creationId xmlns:a16="http://schemas.microsoft.com/office/drawing/2014/main" id="{5B060230-AEB5-4F55-B5D8-7FAA59547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400050</xdr:colOff>
      <xdr:row>8</xdr:row>
      <xdr:rowOff>28575</xdr:rowOff>
    </xdr:from>
    <xdr:ext cx="1929631" cy="526363"/>
    <xdr:sp macro="" textlink="Analysis!B6">
      <xdr:nvSpPr>
        <xdr:cNvPr id="8" name="TextBox 7">
          <a:extLst>
            <a:ext uri="{FF2B5EF4-FFF2-40B4-BE49-F238E27FC236}">
              <a16:creationId xmlns:a16="http://schemas.microsoft.com/office/drawing/2014/main" id="{B89ED0F0-D043-0561-4380-B52AC6C48623}"/>
            </a:ext>
          </a:extLst>
        </xdr:cNvPr>
        <xdr:cNvSpPr txBox="1"/>
      </xdr:nvSpPr>
      <xdr:spPr>
        <a:xfrm>
          <a:off x="4057650" y="1552575"/>
          <a:ext cx="1929631"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54536C6-82E9-4EE0-A556-1ADDDEA6F5B8}" type="TxLink">
            <a:rPr lang="en-US" sz="2400" b="0" i="0" u="none" strike="noStrike">
              <a:solidFill>
                <a:schemeClr val="bg1"/>
              </a:solidFill>
              <a:latin typeface="Arial Black" panose="020B0A04020102020204" pitchFamily="34" charset="0"/>
              <a:cs typeface="Calibri"/>
            </a:rPr>
            <a:pPr/>
            <a:t>984571.06</a:t>
          </a:fld>
          <a:endParaRPr lang="en-US" sz="2400">
            <a:solidFill>
              <a:schemeClr val="bg1"/>
            </a:solidFill>
            <a:latin typeface="Arial Black" panose="020B0A04020102020204" pitchFamily="34" charset="0"/>
          </a:endParaRPr>
        </a:p>
      </xdr:txBody>
    </xdr:sp>
    <xdr:clientData/>
  </xdr:oneCellAnchor>
  <xdr:twoCellAnchor>
    <xdr:from>
      <xdr:col>11</xdr:col>
      <xdr:colOff>19051</xdr:colOff>
      <xdr:row>9</xdr:row>
      <xdr:rowOff>28575</xdr:rowOff>
    </xdr:from>
    <xdr:to>
      <xdr:col>11</xdr:col>
      <xdr:colOff>371476</xdr:colOff>
      <xdr:row>10</xdr:row>
      <xdr:rowOff>171450</xdr:rowOff>
    </xdr:to>
    <xdr:sp macro="" textlink="">
      <xdr:nvSpPr>
        <xdr:cNvPr id="14" name="Oval 13">
          <a:extLst>
            <a:ext uri="{FF2B5EF4-FFF2-40B4-BE49-F238E27FC236}">
              <a16:creationId xmlns:a16="http://schemas.microsoft.com/office/drawing/2014/main" id="{88FFD60F-823E-8D06-E030-0468615E394F}"/>
            </a:ext>
          </a:extLst>
        </xdr:cNvPr>
        <xdr:cNvSpPr/>
      </xdr:nvSpPr>
      <xdr:spPr>
        <a:xfrm>
          <a:off x="6724651" y="1743075"/>
          <a:ext cx="352425" cy="3333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1</a:t>
          </a:r>
        </a:p>
      </xdr:txBody>
    </xdr:sp>
    <xdr:clientData/>
  </xdr:twoCellAnchor>
  <xdr:twoCellAnchor>
    <xdr:from>
      <xdr:col>11</xdr:col>
      <xdr:colOff>19051</xdr:colOff>
      <xdr:row>13</xdr:row>
      <xdr:rowOff>71438</xdr:rowOff>
    </xdr:from>
    <xdr:to>
      <xdr:col>11</xdr:col>
      <xdr:colOff>371476</xdr:colOff>
      <xdr:row>15</xdr:row>
      <xdr:rowOff>23813</xdr:rowOff>
    </xdr:to>
    <xdr:sp macro="" textlink="">
      <xdr:nvSpPr>
        <xdr:cNvPr id="27" name="Oval 26">
          <a:extLst>
            <a:ext uri="{FF2B5EF4-FFF2-40B4-BE49-F238E27FC236}">
              <a16:creationId xmlns:a16="http://schemas.microsoft.com/office/drawing/2014/main" id="{D86B5E0E-A787-48CB-ACC9-CF3993F88343}"/>
            </a:ext>
          </a:extLst>
        </xdr:cNvPr>
        <xdr:cNvSpPr/>
      </xdr:nvSpPr>
      <xdr:spPr>
        <a:xfrm>
          <a:off x="6724651" y="2547938"/>
          <a:ext cx="352425" cy="3333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2</a:t>
          </a:r>
        </a:p>
      </xdr:txBody>
    </xdr:sp>
    <xdr:clientData/>
  </xdr:twoCellAnchor>
  <xdr:twoCellAnchor>
    <xdr:from>
      <xdr:col>11</xdr:col>
      <xdr:colOff>19051</xdr:colOff>
      <xdr:row>17</xdr:row>
      <xdr:rowOff>114300</xdr:rowOff>
    </xdr:from>
    <xdr:to>
      <xdr:col>11</xdr:col>
      <xdr:colOff>371476</xdr:colOff>
      <xdr:row>19</xdr:row>
      <xdr:rowOff>66675</xdr:rowOff>
    </xdr:to>
    <xdr:sp macro="" textlink="">
      <xdr:nvSpPr>
        <xdr:cNvPr id="28" name="Oval 27">
          <a:extLst>
            <a:ext uri="{FF2B5EF4-FFF2-40B4-BE49-F238E27FC236}">
              <a16:creationId xmlns:a16="http://schemas.microsoft.com/office/drawing/2014/main" id="{F01110EA-A8E6-4174-9284-FA85737F747C}"/>
            </a:ext>
          </a:extLst>
        </xdr:cNvPr>
        <xdr:cNvSpPr/>
      </xdr:nvSpPr>
      <xdr:spPr>
        <a:xfrm>
          <a:off x="6724651" y="3352800"/>
          <a:ext cx="352425" cy="3333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3</a:t>
          </a:r>
        </a:p>
      </xdr:txBody>
    </xdr:sp>
    <xdr:clientData/>
  </xdr:twoCellAnchor>
  <xdr:oneCellAnchor>
    <xdr:from>
      <xdr:col>11</xdr:col>
      <xdr:colOff>361951</xdr:colOff>
      <xdr:row>8</xdr:row>
      <xdr:rowOff>123825</xdr:rowOff>
    </xdr:from>
    <xdr:ext cx="895053" cy="291234"/>
    <xdr:sp macro="" textlink="'Customer Name'!A8">
      <xdr:nvSpPr>
        <xdr:cNvPr id="29" name="TextBox 28">
          <a:extLst>
            <a:ext uri="{FF2B5EF4-FFF2-40B4-BE49-F238E27FC236}">
              <a16:creationId xmlns:a16="http://schemas.microsoft.com/office/drawing/2014/main" id="{3C6EAABF-F321-4E14-A4A2-C488CC6CCA5C}"/>
            </a:ext>
          </a:extLst>
        </xdr:cNvPr>
        <xdr:cNvSpPr txBox="1"/>
      </xdr:nvSpPr>
      <xdr:spPr>
        <a:xfrm>
          <a:off x="7067551" y="1647825"/>
          <a:ext cx="895053"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A5C8AB9-C2ED-4FA2-87C4-B6523E59695A}" type="TxLink">
            <a:rPr lang="en-US" sz="1100" b="1" i="0" u="none" strike="noStrike">
              <a:solidFill>
                <a:schemeClr val="bg1"/>
              </a:solidFill>
              <a:latin typeface="Calibri"/>
              <a:cs typeface="Calibri"/>
            </a:rPr>
            <a:pPr/>
            <a:t>Customer33</a:t>
          </a:fld>
          <a:endParaRPr lang="en-US" sz="1100" b="1">
            <a:solidFill>
              <a:schemeClr val="bg1"/>
            </a:solidFill>
            <a:latin typeface="Arial Black" panose="020B0A04020102020204" pitchFamily="34" charset="0"/>
          </a:endParaRPr>
        </a:p>
      </xdr:txBody>
    </xdr:sp>
    <xdr:clientData/>
  </xdr:oneCellAnchor>
  <xdr:oneCellAnchor>
    <xdr:from>
      <xdr:col>11</xdr:col>
      <xdr:colOff>448064</xdr:colOff>
      <xdr:row>9</xdr:row>
      <xdr:rowOff>181359</xdr:rowOff>
    </xdr:from>
    <xdr:ext cx="869533" cy="311496"/>
    <xdr:sp macro="" textlink="'Customer Name'!B8">
      <xdr:nvSpPr>
        <xdr:cNvPr id="31" name="TextBox 30">
          <a:extLst>
            <a:ext uri="{FF2B5EF4-FFF2-40B4-BE49-F238E27FC236}">
              <a16:creationId xmlns:a16="http://schemas.microsoft.com/office/drawing/2014/main" id="{66463CEE-E514-4767-B464-12A91E78EAF3}"/>
            </a:ext>
          </a:extLst>
        </xdr:cNvPr>
        <xdr:cNvSpPr txBox="1"/>
      </xdr:nvSpPr>
      <xdr:spPr>
        <a:xfrm>
          <a:off x="7153664" y="1895859"/>
          <a:ext cx="8695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B29B7A3-791A-4E19-8BC0-91E92C6EECA6}" type="TxLink">
            <a:rPr lang="en-US" sz="1400" b="1" i="0" u="none" strike="noStrike">
              <a:solidFill>
                <a:srgbClr val="FFC000"/>
              </a:solidFill>
              <a:latin typeface="Calibri"/>
              <a:ea typeface="+mn-ea"/>
              <a:cs typeface="Calibri"/>
            </a:rPr>
            <a:pPr marL="0" indent="0"/>
            <a:t>60929.15</a:t>
          </a:fld>
          <a:endParaRPr lang="en-US" sz="1400" b="1" i="0" u="none" strike="noStrike">
            <a:solidFill>
              <a:srgbClr val="FFC000"/>
            </a:solidFill>
            <a:latin typeface="Calibri"/>
            <a:ea typeface="+mn-ea"/>
            <a:cs typeface="Calibri"/>
          </a:endParaRPr>
        </a:p>
      </xdr:txBody>
    </xdr:sp>
    <xdr:clientData/>
  </xdr:oneCellAnchor>
  <xdr:oneCellAnchor>
    <xdr:from>
      <xdr:col>11</xdr:col>
      <xdr:colOff>361951</xdr:colOff>
      <xdr:row>12</xdr:row>
      <xdr:rowOff>136019</xdr:rowOff>
    </xdr:from>
    <xdr:ext cx="895053" cy="264560"/>
    <xdr:sp macro="" textlink="'Customer Name'!A9">
      <xdr:nvSpPr>
        <xdr:cNvPr id="32" name="TextBox 31">
          <a:extLst>
            <a:ext uri="{FF2B5EF4-FFF2-40B4-BE49-F238E27FC236}">
              <a16:creationId xmlns:a16="http://schemas.microsoft.com/office/drawing/2014/main" id="{0307267B-BC5D-4073-82FA-87542334DCEB}"/>
            </a:ext>
          </a:extLst>
        </xdr:cNvPr>
        <xdr:cNvSpPr txBox="1"/>
      </xdr:nvSpPr>
      <xdr:spPr>
        <a:xfrm>
          <a:off x="7067551" y="2422019"/>
          <a:ext cx="8950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21283782-4789-4AE7-A6B6-DCE05B5A9CBE}" type="TxLink">
            <a:rPr lang="en-US" sz="1100" b="1" i="0" u="none" strike="noStrike">
              <a:solidFill>
                <a:schemeClr val="bg1"/>
              </a:solidFill>
              <a:latin typeface="Calibri"/>
              <a:ea typeface="+mn-ea"/>
              <a:cs typeface="Calibri"/>
            </a:rPr>
            <a:pPr marL="0" indent="0"/>
            <a:t>Customer22</a:t>
          </a:fld>
          <a:endParaRPr lang="en-US" sz="1100" b="1" i="0" u="none" strike="noStrike">
            <a:solidFill>
              <a:schemeClr val="bg1"/>
            </a:solidFill>
            <a:latin typeface="Calibri"/>
            <a:ea typeface="+mn-ea"/>
            <a:cs typeface="Calibri"/>
          </a:endParaRPr>
        </a:p>
      </xdr:txBody>
    </xdr:sp>
    <xdr:clientData/>
  </xdr:oneCellAnchor>
  <xdr:oneCellAnchor>
    <xdr:from>
      <xdr:col>11</xdr:col>
      <xdr:colOff>448064</xdr:colOff>
      <xdr:row>13</xdr:row>
      <xdr:rowOff>166879</xdr:rowOff>
    </xdr:from>
    <xdr:ext cx="869533" cy="311496"/>
    <xdr:sp macro="" textlink="'Customer Name'!B9">
      <xdr:nvSpPr>
        <xdr:cNvPr id="33" name="TextBox 32">
          <a:extLst>
            <a:ext uri="{FF2B5EF4-FFF2-40B4-BE49-F238E27FC236}">
              <a16:creationId xmlns:a16="http://schemas.microsoft.com/office/drawing/2014/main" id="{080E7D88-D440-43F3-B3D9-70323E14B6ED}"/>
            </a:ext>
          </a:extLst>
        </xdr:cNvPr>
        <xdr:cNvSpPr txBox="1"/>
      </xdr:nvSpPr>
      <xdr:spPr>
        <a:xfrm>
          <a:off x="7153664" y="2643379"/>
          <a:ext cx="8695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B2E9AE0D-0C02-40E1-9843-E7F6FE11337D}" type="TxLink">
            <a:rPr lang="en-US" sz="1400" b="1" i="0" u="none" strike="noStrike">
              <a:solidFill>
                <a:srgbClr val="FFC000"/>
              </a:solidFill>
              <a:latin typeface="Calibri"/>
              <a:ea typeface="+mn-ea"/>
              <a:cs typeface="Calibri"/>
            </a:rPr>
            <a:pPr marL="0" indent="0"/>
            <a:t>45112.95</a:t>
          </a:fld>
          <a:endParaRPr lang="en-US" sz="1400" b="1" i="0" u="none" strike="noStrike">
            <a:solidFill>
              <a:srgbClr val="FFC000"/>
            </a:solidFill>
            <a:latin typeface="Calibri"/>
            <a:ea typeface="+mn-ea"/>
            <a:cs typeface="Calibri"/>
          </a:endParaRPr>
        </a:p>
      </xdr:txBody>
    </xdr:sp>
    <xdr:clientData/>
  </xdr:oneCellAnchor>
  <xdr:oneCellAnchor>
    <xdr:from>
      <xdr:col>11</xdr:col>
      <xdr:colOff>352426</xdr:colOff>
      <xdr:row>16</xdr:row>
      <xdr:rowOff>121539</xdr:rowOff>
    </xdr:from>
    <xdr:ext cx="895053" cy="264560"/>
    <xdr:sp macro="" textlink="'Customer Name'!A10">
      <xdr:nvSpPr>
        <xdr:cNvPr id="34" name="TextBox 33">
          <a:extLst>
            <a:ext uri="{FF2B5EF4-FFF2-40B4-BE49-F238E27FC236}">
              <a16:creationId xmlns:a16="http://schemas.microsoft.com/office/drawing/2014/main" id="{C58F1F24-3934-4146-AF72-549CA33EB5D4}"/>
            </a:ext>
          </a:extLst>
        </xdr:cNvPr>
        <xdr:cNvSpPr txBox="1"/>
      </xdr:nvSpPr>
      <xdr:spPr>
        <a:xfrm>
          <a:off x="7058026" y="3169539"/>
          <a:ext cx="8950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C6E220A-A859-4922-88FA-448501760D35}" type="TxLink">
            <a:rPr lang="en-US" sz="1100" b="1" i="0" u="none" strike="noStrike">
              <a:solidFill>
                <a:schemeClr val="bg1"/>
              </a:solidFill>
              <a:latin typeface="Calibri"/>
              <a:ea typeface="+mn-ea"/>
              <a:cs typeface="Calibri"/>
            </a:rPr>
            <a:pPr marL="0" indent="0"/>
            <a:t>Customer23</a:t>
          </a:fld>
          <a:endParaRPr lang="en-US" sz="1100" b="1" i="0" u="none" strike="noStrike">
            <a:solidFill>
              <a:schemeClr val="bg1"/>
            </a:solidFill>
            <a:latin typeface="Calibri"/>
            <a:ea typeface="+mn-ea"/>
            <a:cs typeface="Calibri"/>
          </a:endParaRPr>
        </a:p>
      </xdr:txBody>
    </xdr:sp>
    <xdr:clientData/>
  </xdr:oneCellAnchor>
  <xdr:oneCellAnchor>
    <xdr:from>
      <xdr:col>11</xdr:col>
      <xdr:colOff>448064</xdr:colOff>
      <xdr:row>17</xdr:row>
      <xdr:rowOff>152400</xdr:rowOff>
    </xdr:from>
    <xdr:ext cx="869533" cy="311496"/>
    <xdr:sp macro="" textlink="'Customer Name'!B10">
      <xdr:nvSpPr>
        <xdr:cNvPr id="35" name="TextBox 34">
          <a:extLst>
            <a:ext uri="{FF2B5EF4-FFF2-40B4-BE49-F238E27FC236}">
              <a16:creationId xmlns:a16="http://schemas.microsoft.com/office/drawing/2014/main" id="{75E3052B-F59F-4804-978D-CC11EE8F9C0F}"/>
            </a:ext>
          </a:extLst>
        </xdr:cNvPr>
        <xdr:cNvSpPr txBox="1"/>
      </xdr:nvSpPr>
      <xdr:spPr>
        <a:xfrm>
          <a:off x="7153664" y="3390900"/>
          <a:ext cx="8695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5814421-1ABB-4C45-ACA8-669D6F15606E}" type="TxLink">
            <a:rPr lang="en-US" sz="1400" b="1" i="0" u="none" strike="noStrike">
              <a:solidFill>
                <a:srgbClr val="FFC000"/>
              </a:solidFill>
              <a:latin typeface="Calibri"/>
              <a:ea typeface="+mn-ea"/>
              <a:cs typeface="Calibri"/>
            </a:rPr>
            <a:pPr marL="0" indent="0"/>
            <a:t>43062.83</a:t>
          </a:fld>
          <a:endParaRPr lang="en-US" sz="1400" b="1" i="0" u="none" strike="noStrike">
            <a:solidFill>
              <a:srgbClr val="FFC000"/>
            </a:solidFill>
            <a:latin typeface="Calibri"/>
            <a:ea typeface="+mn-ea"/>
            <a:cs typeface="Calibri"/>
          </a:endParaRPr>
        </a:p>
      </xdr:txBody>
    </xdr:sp>
    <xdr:clientData/>
  </xdr:oneCellAnchor>
  <xdr:twoCellAnchor>
    <xdr:from>
      <xdr:col>10</xdr:col>
      <xdr:colOff>561976</xdr:colOff>
      <xdr:row>23</xdr:row>
      <xdr:rowOff>76200</xdr:rowOff>
    </xdr:from>
    <xdr:to>
      <xdr:col>14</xdr:col>
      <xdr:colOff>485775</xdr:colOff>
      <xdr:row>37</xdr:row>
      <xdr:rowOff>152400</xdr:rowOff>
    </xdr:to>
    <xdr:graphicFrame macro="">
      <xdr:nvGraphicFramePr>
        <xdr:cNvPr id="36" name="Chart 35">
          <a:extLst>
            <a:ext uri="{FF2B5EF4-FFF2-40B4-BE49-F238E27FC236}">
              <a16:creationId xmlns:a16="http://schemas.microsoft.com/office/drawing/2014/main" id="{F75DE646-9AFD-4EFB-934A-EC5322834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514350</xdr:colOff>
      <xdr:row>6</xdr:row>
      <xdr:rowOff>104775</xdr:rowOff>
    </xdr:from>
    <xdr:to>
      <xdr:col>21</xdr:col>
      <xdr:colOff>390525</xdr:colOff>
      <xdr:row>20</xdr:row>
      <xdr:rowOff>28575</xdr:rowOff>
    </xdr:to>
    <xdr:graphicFrame macro="">
      <xdr:nvGraphicFramePr>
        <xdr:cNvPr id="37" name="Chart 36">
          <a:extLst>
            <a:ext uri="{FF2B5EF4-FFF2-40B4-BE49-F238E27FC236}">
              <a16:creationId xmlns:a16="http://schemas.microsoft.com/office/drawing/2014/main" id="{DE769DF8-0069-4B6C-958D-E9BAEBB27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551448</xdr:colOff>
      <xdr:row>23</xdr:row>
      <xdr:rowOff>130342</xdr:rowOff>
    </xdr:from>
    <xdr:to>
      <xdr:col>21</xdr:col>
      <xdr:colOff>250658</xdr:colOff>
      <xdr:row>37</xdr:row>
      <xdr:rowOff>133704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5E353C4-7769-4443-9C0C-A91BAF668A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085848" y="4511842"/>
              <a:ext cx="3966410" cy="26703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220579</xdr:colOff>
      <xdr:row>13</xdr:row>
      <xdr:rowOff>110290</xdr:rowOff>
    </xdr:from>
    <xdr:to>
      <xdr:col>2</xdr:col>
      <xdr:colOff>411078</xdr:colOff>
      <xdr:row>26</xdr:row>
      <xdr:rowOff>157915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06780FF-6B11-43B0-91D4-307FC27ACD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0579" y="2559576"/>
              <a:ext cx="1404675" cy="2496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218312</xdr:colOff>
      <xdr:row>6</xdr:row>
      <xdr:rowOff>33033</xdr:rowOff>
    </xdr:from>
    <xdr:to>
      <xdr:col>5</xdr:col>
      <xdr:colOff>247910</xdr:colOff>
      <xdr:row>12</xdr:row>
      <xdr:rowOff>0</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915B1109-AD77-4CAD-81BE-36FF2BCA68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8312" y="1163473"/>
              <a:ext cx="3065038" cy="1097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65238</xdr:colOff>
      <xdr:row>0</xdr:row>
      <xdr:rowOff>130481</xdr:rowOff>
    </xdr:from>
    <xdr:to>
      <xdr:col>11</xdr:col>
      <xdr:colOff>574109</xdr:colOff>
      <xdr:row>2</xdr:row>
      <xdr:rowOff>130481</xdr:rowOff>
    </xdr:to>
    <xdr:sp macro="" textlink="">
      <xdr:nvSpPr>
        <xdr:cNvPr id="30" name="TextBox 29">
          <a:extLst>
            <a:ext uri="{FF2B5EF4-FFF2-40B4-BE49-F238E27FC236}">
              <a16:creationId xmlns:a16="http://schemas.microsoft.com/office/drawing/2014/main" id="{8BD8F75C-FA4D-0785-3FCB-933A89680764}"/>
            </a:ext>
          </a:extLst>
        </xdr:cNvPr>
        <xdr:cNvSpPr txBox="1"/>
      </xdr:nvSpPr>
      <xdr:spPr>
        <a:xfrm>
          <a:off x="65238" y="130481"/>
          <a:ext cx="7230286" cy="395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b="1">
              <a:solidFill>
                <a:srgbClr val="FFC000"/>
              </a:solidFill>
            </a:rPr>
            <a:t>Sales Distribution</a:t>
          </a:r>
          <a:r>
            <a:rPr lang="en-US" sz="4400" b="1" baseline="0">
              <a:solidFill>
                <a:srgbClr val="FFC000"/>
              </a:solidFill>
            </a:rPr>
            <a:t> Dashboard</a:t>
          </a:r>
          <a:endParaRPr lang="en-US" sz="4400" b="1">
            <a:solidFill>
              <a:srgbClr val="FFC000"/>
            </a:solidFill>
          </a:endParaRPr>
        </a:p>
      </xdr:txBody>
    </xdr:sp>
    <xdr:clientData/>
  </xdr:twoCellAnchor>
  <xdr:twoCellAnchor>
    <xdr:from>
      <xdr:col>14</xdr:col>
      <xdr:colOff>397542</xdr:colOff>
      <xdr:row>0</xdr:row>
      <xdr:rowOff>136072</xdr:rowOff>
    </xdr:from>
    <xdr:to>
      <xdr:col>20</xdr:col>
      <xdr:colOff>439563</xdr:colOff>
      <xdr:row>2</xdr:row>
      <xdr:rowOff>101387</xdr:rowOff>
    </xdr:to>
    <xdr:sp macro="" textlink="">
      <xdr:nvSpPr>
        <xdr:cNvPr id="38" name="TextBox 37">
          <a:extLst>
            <a:ext uri="{FF2B5EF4-FFF2-40B4-BE49-F238E27FC236}">
              <a16:creationId xmlns:a16="http://schemas.microsoft.com/office/drawing/2014/main" id="{80C574B4-340F-8EF8-38FE-76AC7CF16730}"/>
            </a:ext>
          </a:extLst>
        </xdr:cNvPr>
        <xdr:cNvSpPr txBox="1"/>
      </xdr:nvSpPr>
      <xdr:spPr>
        <a:xfrm>
          <a:off x="8970042" y="136072"/>
          <a:ext cx="3715950" cy="350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ArchDown">
            <a:avLst/>
          </a:prstTxWarp>
        </a:bodyPr>
        <a:lstStyle/>
        <a:p>
          <a:pPr algn="ctr"/>
          <a:r>
            <a:rPr lang="en-US" sz="4400">
              <a:solidFill>
                <a:schemeClr val="tx1"/>
              </a:solidFill>
              <a:effectLst>
                <a:glow>
                  <a:schemeClr val="accent1"/>
                </a:glow>
                <a:outerShdw blurRad="60007" dist="310007" dir="7680000" sy="30000" kx="1300200" algn="ctr" rotWithShape="0">
                  <a:prstClr val="black">
                    <a:alpha val="32000"/>
                  </a:prstClr>
                </a:outerShdw>
                <a:reflection stA="45000" endPos="0" dist="50800" dir="5400000" sy="-100000" algn="bl" rotWithShape="0"/>
              </a:effectLst>
              <a:latin typeface="+mn-lt"/>
            </a:rPr>
            <a:t>EBS-Tech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9.778338425924" createdVersion="8" refreshedVersion="8" minRefreshableVersion="3" recordCount="832" xr:uid="{5FB32CC2-F213-453C-BED1-C388146B9620}">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Actual "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833442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B31D6C-8896-4904-9EF3-13A8EF47FF0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B4" firstHeaderRow="1" firstDataRow="1"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compact="0" outline="0" showAll="0">
      <items count="8">
        <item x="5"/>
        <item x="6"/>
        <item x="4"/>
        <item x="2"/>
        <item x="3"/>
        <item x="1"/>
        <item x="0"/>
        <item t="default"/>
      </items>
    </pivotField>
    <pivotField compact="0" outline="0" showAll="0">
      <items count="13">
        <item x="0"/>
        <item x="1"/>
        <item x="2"/>
        <item x="3"/>
        <item x="4"/>
        <item x="5"/>
        <item x="6"/>
        <item x="7"/>
        <item x="8"/>
        <item x="9"/>
        <item x="10"/>
        <item x="11"/>
        <item t="default"/>
      </items>
    </pivotField>
    <pivotField compact="0" outline="0" showAll="0"/>
  </pivotFields>
  <rowItems count="1">
    <i/>
  </rowItems>
  <colItems count="1">
    <i/>
  </colItems>
  <dataFields count="1">
    <dataField name="Sum of Actual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C5042-8EB8-44FC-A5C3-084B7FF9E53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A1:B14"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compact="0" outline="0" showAll="0">
      <items count="8">
        <item x="5"/>
        <item x="6"/>
        <item x="4"/>
        <item x="2"/>
        <item x="3"/>
        <item x="1"/>
        <item x="0"/>
        <item t="default"/>
      </items>
    </pivotField>
    <pivotField axis="axisRow" compact="0" outline="0" showAll="0">
      <items count="13">
        <item x="0"/>
        <item x="1"/>
        <item x="2"/>
        <item x="3"/>
        <item x="4"/>
        <item x="5"/>
        <item x="6"/>
        <item x="7"/>
        <item x="8"/>
        <item x="9"/>
        <item x="10"/>
        <item x="11"/>
        <item t="default"/>
      </items>
    </pivotField>
    <pivotField compact="0" outline="0" showAll="0"/>
  </pivotFields>
  <rowFields count="1">
    <field x="8"/>
  </rowFields>
  <rowItems count="12">
    <i>
      <x/>
    </i>
    <i>
      <x v="1"/>
    </i>
    <i>
      <x v="2"/>
    </i>
    <i>
      <x v="3"/>
    </i>
    <i>
      <x v="4"/>
    </i>
    <i>
      <x v="5"/>
    </i>
    <i>
      <x v="6"/>
    </i>
    <i>
      <x v="7"/>
    </i>
    <i>
      <x v="8"/>
    </i>
    <i>
      <x v="9"/>
    </i>
    <i>
      <x v="10"/>
    </i>
    <i>
      <x v="11"/>
    </i>
  </rowItems>
  <colItems count="1">
    <i/>
  </colItems>
  <dataFields count="1">
    <dataField name="Sum of Actual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D2E6C2-98CD-4CC8-8A1F-C5A24FBC0A3F}"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3">
  <location ref="A1:B55"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compact="0" outline="0" showAll="0">
      <items count="8">
        <item x="5"/>
        <item x="6"/>
        <item x="4"/>
        <item x="2"/>
        <item x="3"/>
        <item x="1"/>
        <item x="0"/>
        <item t="default"/>
      </items>
    </pivotField>
    <pivotField compact="0" outline="0" showAll="0">
      <items count="13">
        <item x="0"/>
        <item x="1"/>
        <item x="2"/>
        <item x="3"/>
        <item x="4"/>
        <item x="5"/>
        <item x="6"/>
        <item x="7"/>
        <item x="8"/>
        <item x="9"/>
        <item x="10"/>
        <item x="11"/>
        <item t="default"/>
      </items>
    </pivotField>
    <pivotField axis="axisRow" compact="0" outline="0"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Actual " fld="5"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397483-743E-48E1-AE4A-68B3D9DDC0B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A1:B5" firstHeaderRow="2" firstDataRow="2" firstDataCol="1"/>
  <pivotFields count="10">
    <pivotField compact="0" numFmtId="14" outline="0" showAll="0"/>
    <pivotField axis="axisRow" compact="0" outline="0"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compact="0" outline="0" showAll="0"/>
    <pivotField compact="0" numFmtId="4" outline="0" showAll="0"/>
    <pivotField compact="0" outline="0" showAll="0"/>
    <pivotField dataField="1" compact="0" outline="0" showAll="0"/>
    <pivotField compact="0" outline="0" showAll="0"/>
    <pivotField compact="0" outline="0" showAll="0">
      <items count="8">
        <item x="5"/>
        <item x="6"/>
        <item x="4"/>
        <item x="2"/>
        <item x="3"/>
        <item x="1"/>
        <item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1"/>
  </rowFields>
  <rowItems count="3">
    <i>
      <x v="32"/>
    </i>
    <i>
      <x v="21"/>
    </i>
    <i>
      <x v="22"/>
    </i>
  </rowItems>
  <colItems count="1">
    <i/>
  </colItems>
  <dataFields count="1">
    <dataField name="Sum of Actual " fld="5" baseField="0" baseItem="0" numFmtId="3"/>
  </dataFields>
  <formats count="2">
    <format dxfId="30">
      <pivotArea outline="0" collapsedLevelsAreSubtotals="1" fieldPosition="0"/>
    </format>
    <format dxfId="29">
      <pivotArea type="topRight" dataOnly="0" labelOnly="1" outline="0"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AF8D4D-775F-4168-BF40-2D2111A61FD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5">
  <location ref="A1:B12" firstHeaderRow="2" firstDataRow="2" firstDataCol="1"/>
  <pivotFields count="10">
    <pivotField compact="0" numFmtId="14" outline="0" showAll="0"/>
    <pivotField compact="0" outline="0" showAll="0"/>
    <pivotField axis="axisRow" compact="0" outline="0" showAll="0" measureFilter="1" sortType="de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compact="0" numFmtId="4" outline="0" showAll="0"/>
    <pivotField compact="0" outline="0" showAll="0"/>
    <pivotField dataField="1" compact="0" outline="0" showAll="0"/>
    <pivotField compact="0" outline="0" showAll="0"/>
    <pivotField compact="0" outline="0" showAll="0">
      <items count="8">
        <item x="5"/>
        <item x="6"/>
        <item x="4"/>
        <item x="2"/>
        <item x="3"/>
        <item x="1"/>
        <item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2"/>
  </rowFields>
  <rowItems count="10">
    <i>
      <x v="29"/>
    </i>
    <i>
      <x v="40"/>
    </i>
    <i>
      <x v="23"/>
    </i>
    <i>
      <x v="18"/>
    </i>
    <i>
      <x v="21"/>
    </i>
    <i>
      <x v="31"/>
    </i>
    <i>
      <x v="20"/>
    </i>
    <i>
      <x v="4"/>
    </i>
    <i>
      <x v="41"/>
    </i>
    <i>
      <x v="9"/>
    </i>
  </rowItems>
  <colItems count="1">
    <i/>
  </colItems>
  <dataFields count="1">
    <dataField name="Sum of Actual "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FB8554-E149-455E-96F3-4BAEEBD0F30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5">
  <location ref="A1:B9"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axis="axisRow" compact="0" outline="0" showAll="0">
      <items count="8">
        <item x="5"/>
        <item x="6"/>
        <item x="4"/>
        <item x="2"/>
        <item x="3"/>
        <item x="1"/>
        <item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7"/>
  </rowFields>
  <rowItems count="7">
    <i>
      <x/>
    </i>
    <i>
      <x v="1"/>
    </i>
    <i>
      <x v="2"/>
    </i>
    <i>
      <x v="3"/>
    </i>
    <i>
      <x v="4"/>
    </i>
    <i>
      <x v="5"/>
    </i>
    <i>
      <x v="6"/>
    </i>
  </rowItems>
  <colItems count="1">
    <i/>
  </colItems>
  <dataFields count="1">
    <dataField name="Sum of Actual " fld="5" baseField="0" baseItem="0"/>
  </dataFields>
  <chartFormats count="1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 chart="3" format="5">
      <pivotArea type="data" outline="0" fieldPosition="0">
        <references count="2">
          <reference field="4294967294" count="1" selected="0">
            <x v="0"/>
          </reference>
          <reference field="7" count="1" selected="0">
            <x v="2"/>
          </reference>
        </references>
      </pivotArea>
    </chartFormat>
    <chartFormat chart="3" format="6">
      <pivotArea type="data" outline="0" fieldPosition="0">
        <references count="2">
          <reference field="4294967294" count="1" selected="0">
            <x v="0"/>
          </reference>
          <reference field="7" count="1" selected="0">
            <x v="3"/>
          </reference>
        </references>
      </pivotArea>
    </chartFormat>
    <chartFormat chart="3" format="7">
      <pivotArea type="data" outline="0" fieldPosition="0">
        <references count="2">
          <reference field="4294967294" count="1" selected="0">
            <x v="0"/>
          </reference>
          <reference field="7" count="1" selected="0">
            <x v="4"/>
          </reference>
        </references>
      </pivotArea>
    </chartFormat>
    <chartFormat chart="3" format="8">
      <pivotArea type="data" outline="0" fieldPosition="0">
        <references count="2">
          <reference field="4294967294" count="1" selected="0">
            <x v="0"/>
          </reference>
          <reference field="7" count="1" selected="0">
            <x v="5"/>
          </reference>
        </references>
      </pivotArea>
    </chartFormat>
    <chartFormat chart="3" format="9">
      <pivotArea type="data" outline="0" fieldPosition="0">
        <references count="2">
          <reference field="4294967294" count="1" selected="0">
            <x v="0"/>
          </reference>
          <reference field="7" count="1" selected="0">
            <x v="6"/>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 chart="4" format="15">
      <pivotArea type="data" outline="0" fieldPosition="0">
        <references count="2">
          <reference field="4294967294" count="1" selected="0">
            <x v="0"/>
          </reference>
          <reference field="7" count="1" selected="0">
            <x v="4"/>
          </reference>
        </references>
      </pivotArea>
    </chartFormat>
    <chartFormat chart="4" format="16">
      <pivotArea type="data" outline="0" fieldPosition="0">
        <references count="2">
          <reference field="4294967294" count="1" selected="0">
            <x v="0"/>
          </reference>
          <reference field="7" count="1" selected="0">
            <x v="5"/>
          </reference>
        </references>
      </pivotArea>
    </chartFormat>
    <chartFormat chart="4" format="1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41EA8B-C6F9-4784-9FB1-20C734A463E8}"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A1:B17"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axis="axisRow" compact="0" outline="0" showAll="0">
      <items count="16">
        <item x="12"/>
        <item x="11"/>
        <item x="10"/>
        <item x="13"/>
        <item x="1"/>
        <item x="0"/>
        <item x="14"/>
        <item x="8"/>
        <item x="6"/>
        <item x="4"/>
        <item x="5"/>
        <item x="9"/>
        <item x="7"/>
        <item x="2"/>
        <item x="3"/>
        <item t="default"/>
      </items>
    </pivotField>
    <pivotField compact="0" outline="0" showAll="0">
      <items count="8">
        <item x="5"/>
        <item x="6"/>
        <item x="4"/>
        <item x="2"/>
        <item x="3"/>
        <item x="1"/>
        <item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Actual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E3D46A-7B44-4D2F-9608-16EB56EC049F}" sourceName="Region">
  <pivotTables>
    <pivotTable tabId="9" name="PivotTable1"/>
    <pivotTable tabId="15" name="PivotTable7"/>
    <pivotTable tabId="12" name="PivotTable4"/>
    <pivotTable tabId="10" name="PivotTable2"/>
    <pivotTable tabId="13" name="PivotTable5"/>
    <pivotTable tabId="14" name="PivotTable6"/>
    <pivotTable tabId="11" name="PivotTable3"/>
  </pivotTables>
  <data>
    <tabular pivotCacheId="1833442074">
      <items count="7">
        <i x="5" s="1"/>
        <i x="6" s="1"/>
        <i x="4" s="1"/>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B126C8E-B419-4F6F-B779-12D8A07FF0F7}" sourceName="Month">
  <pivotTables>
    <pivotTable tabId="9" name="PivotTable1"/>
    <pivotTable tabId="15" name="PivotTable7"/>
    <pivotTable tabId="12" name="PivotTable4"/>
    <pivotTable tabId="10" name="PivotTable2"/>
    <pivotTable tabId="13" name="PivotTable5"/>
    <pivotTable tabId="14" name="PivotTable6"/>
    <pivotTable tabId="11" name="PivotTable3"/>
  </pivotTables>
  <data>
    <tabular pivotCacheId="183344207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6B3F0F-B926-40A0-935D-4390E8D51F56}" cache="Slicer_Region" caption="Region" style="New 1" rowHeight="241300"/>
  <slicer name="Month" xr10:uid="{0D069582-62B2-4DBC-B171-C08B1B023578}" cache="Slicer_Month" caption="Month" columnCount="4" style="New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28" dataDxfId="26" headerRowBorderDxfId="27">
  <autoFilter ref="A1:J833" xr:uid="{60351B27-4213-4B50-AF1E-6DD234ED1CD8}"/>
  <sortState xmlns:xlrd2="http://schemas.microsoft.com/office/spreadsheetml/2017/richdata2" ref="A2:E833">
    <sortCondition ref="A1:A833"/>
  </sortState>
  <tableColumns count="10">
    <tableColumn id="1" xr3:uid="{7E2D9722-C99A-4D79-AD8A-A4AF24D31B15}" name="DATE" dataDxfId="25" totalsRowDxfId="24"/>
    <tableColumn id="7" xr3:uid="{304B12AC-0228-4F17-A98A-1CAA20F1E66F}" name="CUSTOMER NAME" dataDxfId="23" totalsRowDxfId="22"/>
    <tableColumn id="4" xr3:uid="{ADAE3F09-9DD0-4996-A8A9-A560ACE428D0}" name="PRODUCT" dataDxfId="21" totalsRowDxfId="20"/>
    <tableColumn id="6" xr3:uid="{D84FA6C2-6488-41F6-803C-EF2DB5E1BB3C}" name="UNIT PRICE ($)" dataDxfId="19" totalsRowDxfId="18" dataCellStyle="Comma" totalsRowCellStyle="Comma"/>
    <tableColumn id="2" xr3:uid="{3D21C161-3520-4EEB-95C2-BC89A67F811B}" name="QUANTITY" dataDxfId="17" totalsRowDxfId="16"/>
    <tableColumn id="3" xr3:uid="{9DEC290E-150C-49EC-913E-A950286E9043}" name="Actual " dataDxfId="15">
      <calculatedColumnFormula>InputData[[#This Row],[UNIT PRICE ($)]]*InputData[[#This Row],[QUANTITY]]</calculatedColumnFormula>
    </tableColumn>
    <tableColumn id="5" xr3:uid="{46162750-5185-44BE-9E4E-679D468323E5}" name="Country" dataDxfId="14">
      <calculatedColumnFormula>VLOOKUP(InputData[[#This Row],[CUSTOMER NAME]],Country[],2,0)</calculatedColumnFormula>
    </tableColumn>
    <tableColumn id="8" xr3:uid="{D683F8FF-EA07-444B-A04D-87B9D9FCEE9A}" name="Region" dataDxfId="13">
      <calculatedColumnFormula>VLOOKUP(InputData[[#This Row],[CUSTOMER NAME]],Country[],3,0)</calculatedColumnFormula>
    </tableColumn>
    <tableColumn id="9" xr3:uid="{CE934DE6-2042-419E-9E85-84FB001AD175}" name="Month" dataDxfId="12">
      <calculatedColumnFormula>TEXT(InputData[[#This Row],[DATE]],"mmm")</calculatedColumnFormula>
    </tableColumn>
    <tableColumn id="10" xr3:uid="{4D7CB4B6-A6CB-401D-B372-A6AD494CF826}" name="week" dataDxfId="11">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tableColumns count="6">
    <tableColumn id="3" xr3:uid="{F1AC905D-2819-4DF0-BD69-2F3448A5CB0B}" name="Month" dataDxfId="10"/>
    <tableColumn id="1" xr3:uid="{7E15E36E-1D29-4C1F-937B-F6ED2566A237}" name="Month Name" dataDxfId="9"/>
    <tableColumn id="2" xr3:uid="{16689519-8940-4E31-97FA-FB7C3607F6A5}" name="Target ($)" dataDxfId="8"/>
    <tableColumn id="4" xr3:uid="{BC75F4BE-3594-42FC-8554-00B4BEF071DD}" name="Actual" dataDxfId="7">
      <calculatedColumnFormula>VLOOKUP(TargetData[[#This Row],[Month Name]],month!A2:B14,2,0)</calculatedColumnFormula>
    </tableColumn>
    <tableColumn id="5" xr3:uid="{32D80760-D2B0-484B-9D8E-C4B9390C1E9D}" name="Below" dataDxfId="6">
      <calculatedColumnFormula>IF(TargetData[[#This Row],[Actual]]&lt;TargetData[[#This Row],[Target ($)]],TargetData[[#This Row],[Actual]],NA())</calculatedColumnFormula>
    </tableColumn>
    <tableColumn id="6" xr3:uid="{AFCB9FAC-0764-45DD-B2BB-EA8BFBAB9A8A}" name="Above" dataDxfId="5">
      <calculatedColumnFormula>IF(TargetData[[#This Row],[Actual]]&gt;TargetData[[#This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4" headerRowBorderDxfId="3">
  <autoFilter ref="A1:C41" xr:uid="{A1484F8F-F990-476D-AC0A-22802092E6B5}"/>
  <sortState xmlns:xlrd2="http://schemas.microsoft.com/office/spreadsheetml/2017/richdata2" ref="A2:C41">
    <sortCondition ref="A1:A41"/>
  </sortState>
  <tableColumns count="3">
    <tableColumn id="1" xr3:uid="{19491024-23D3-4302-A629-AA327DBEA5BC}" name="Customer Name" dataDxfId="2"/>
    <tableColumn id="2" xr3:uid="{2667C84B-7A6D-49CB-99B7-D752F4C88E66}" name="Country" dataDxfId="1"/>
    <tableColumn id="3" xr3:uid="{8B1962F1-87DE-4B20-AD4E-433BA3B41D41}" name="Reg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74FC2-82EF-4C12-B655-14AEC7C2522C}">
  <dimension ref="A1"/>
  <sheetViews>
    <sheetView tabSelected="1" showRuler="0" zoomScale="68" zoomScaleNormal="68" workbookViewId="0">
      <selection activeCell="Z18" sqref="Z1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workbookViewId="0">
      <selection activeCell="N20" sqref="N20"/>
    </sheetView>
  </sheetViews>
  <sheetFormatPr defaultRowHeight="15" x14ac:dyDescent="0.25"/>
  <cols>
    <col min="1" max="1" width="11.28515625" bestFit="1" customWidth="1"/>
    <col min="2" max="2" width="16.7109375" customWidth="1"/>
    <col min="3" max="3" width="13.5703125" bestFit="1" customWidth="1"/>
    <col min="4" max="4" width="10" customWidth="1"/>
    <col min="5" max="5" width="11.140625" customWidth="1"/>
    <col min="6" max="6" width="11.85546875" customWidth="1"/>
  </cols>
  <sheetData>
    <row r="1" spans="1:6" ht="15.75" thickBot="1" x14ac:dyDescent="0.3">
      <c r="A1" s="2" t="s">
        <v>119</v>
      </c>
      <c r="B1" s="2" t="s">
        <v>118</v>
      </c>
      <c r="C1" s="2" t="s">
        <v>107</v>
      </c>
      <c r="D1" s="2" t="s">
        <v>133</v>
      </c>
      <c r="E1" s="2" t="s">
        <v>134</v>
      </c>
      <c r="F1" s="2" t="s">
        <v>135</v>
      </c>
    </row>
    <row r="2" spans="1:6" x14ac:dyDescent="0.25">
      <c r="A2" s="8">
        <v>1</v>
      </c>
      <c r="B2" s="8" t="s">
        <v>47</v>
      </c>
      <c r="C2" s="9">
        <v>90000</v>
      </c>
      <c r="D2">
        <f>VLOOKUP(TargetData[[#This Row],[Month Name]],month!A2:B14,2,0)</f>
        <v>92118.789999999964</v>
      </c>
      <c r="E2" t="e">
        <f>IF(TargetData[[#This Row],[Actual]]&lt;TargetData[[#This Row],[Target ($)]],TargetData[[#This Row],[Actual]],NA())</f>
        <v>#N/A</v>
      </c>
      <c r="F2">
        <f>IF(TargetData[[#This Row],[Actual]]&gt;TargetData[[#This Row],[Target ($)]],TargetData[[#This Row],[Actual]],NA())</f>
        <v>92118.789999999964</v>
      </c>
    </row>
    <row r="3" spans="1:6" x14ac:dyDescent="0.25">
      <c r="A3" s="8">
        <v>2</v>
      </c>
      <c r="B3" s="8" t="s">
        <v>48</v>
      </c>
      <c r="C3" s="9">
        <v>100000</v>
      </c>
      <c r="D3">
        <f>VLOOKUP(TargetData[[#This Row],[Month Name]],month!A3:B15,2,0)</f>
        <v>91137.049999999988</v>
      </c>
      <c r="E3">
        <f>IF(TargetData[[#This Row],[Actual]]&lt;TargetData[[#This Row],[Target ($)]],TargetData[[#This Row],[Actual]],NA())</f>
        <v>91137.049999999988</v>
      </c>
      <c r="F3" t="e">
        <f>IF(TargetData[[#This Row],[Actual]]&gt;TargetData[[#This Row],[Target ($)]],TargetData[[#This Row],[Actual]],NA())</f>
        <v>#N/A</v>
      </c>
    </row>
    <row r="4" spans="1:6" x14ac:dyDescent="0.25">
      <c r="A4" s="8">
        <v>3</v>
      </c>
      <c r="B4" s="8" t="s">
        <v>49</v>
      </c>
      <c r="C4" s="9">
        <v>100000</v>
      </c>
      <c r="D4">
        <f>VLOOKUP(TargetData[[#This Row],[Month Name]],month!A4:B16,2,0)</f>
        <v>97920.72</v>
      </c>
      <c r="E4">
        <f>IF(TargetData[[#This Row],[Actual]]&lt;TargetData[[#This Row],[Target ($)]],TargetData[[#This Row],[Actual]],NA())</f>
        <v>97920.72</v>
      </c>
      <c r="F4" t="e">
        <f>IF(TargetData[[#This Row],[Actual]]&gt;TargetData[[#This Row],[Target ($)]],TargetData[[#This Row],[Actual]],NA())</f>
        <v>#N/A</v>
      </c>
    </row>
    <row r="5" spans="1:6" x14ac:dyDescent="0.25">
      <c r="A5" s="8">
        <v>4</v>
      </c>
      <c r="B5" s="8" t="s">
        <v>50</v>
      </c>
      <c r="C5" s="9">
        <v>100000</v>
      </c>
      <c r="D5">
        <f>VLOOKUP(TargetData[[#This Row],[Month Name]],month!A5:B17,2,0)</f>
        <v>72320.89</v>
      </c>
      <c r="E5">
        <f>IF(TargetData[[#This Row],[Actual]]&lt;TargetData[[#This Row],[Target ($)]],TargetData[[#This Row],[Actual]],NA())</f>
        <v>72320.89</v>
      </c>
      <c r="F5" t="e">
        <f>IF(TargetData[[#This Row],[Actual]]&gt;TargetData[[#This Row],[Target ($)]],TargetData[[#This Row],[Actual]],NA())</f>
        <v>#N/A</v>
      </c>
    </row>
    <row r="6" spans="1:6" x14ac:dyDescent="0.25">
      <c r="A6" s="8">
        <v>5</v>
      </c>
      <c r="B6" s="8" t="s">
        <v>51</v>
      </c>
      <c r="C6" s="9">
        <v>90000</v>
      </c>
      <c r="D6">
        <f>VLOOKUP(TargetData[[#This Row],[Month Name]],month!A6:B18,2,0)</f>
        <v>70511.75999999998</v>
      </c>
      <c r="E6">
        <f>IF(TargetData[[#This Row],[Actual]]&lt;TargetData[[#This Row],[Target ($)]],TargetData[[#This Row],[Actual]],NA())</f>
        <v>70511.75999999998</v>
      </c>
      <c r="F6" t="e">
        <f>IF(TargetData[[#This Row],[Actual]]&gt;TargetData[[#This Row],[Target ($)]],TargetData[[#This Row],[Actual]],NA())</f>
        <v>#N/A</v>
      </c>
    </row>
    <row r="7" spans="1:6" x14ac:dyDescent="0.25">
      <c r="A7" s="8">
        <v>6</v>
      </c>
      <c r="B7" s="8" t="s">
        <v>52</v>
      </c>
      <c r="C7" s="9">
        <v>90000</v>
      </c>
      <c r="D7">
        <f>VLOOKUP(TargetData[[#This Row],[Month Name]],month!A7:B19,2,0)</f>
        <v>66727.399999999994</v>
      </c>
      <c r="E7">
        <f>IF(TargetData[[#This Row],[Actual]]&lt;TargetData[[#This Row],[Target ($)]],TargetData[[#This Row],[Actual]],NA())</f>
        <v>66727.399999999994</v>
      </c>
      <c r="F7" t="e">
        <f>IF(TargetData[[#This Row],[Actual]]&gt;TargetData[[#This Row],[Target ($)]],TargetData[[#This Row],[Actual]],NA())</f>
        <v>#N/A</v>
      </c>
    </row>
    <row r="8" spans="1:6" x14ac:dyDescent="0.25">
      <c r="A8" s="8">
        <v>7</v>
      </c>
      <c r="B8" s="8" t="s">
        <v>53</v>
      </c>
      <c r="C8" s="9">
        <v>90000</v>
      </c>
      <c r="D8">
        <f>VLOOKUP(TargetData[[#This Row],[Month Name]],month!A8:B20,2,0)</f>
        <v>92661.550000000017</v>
      </c>
      <c r="E8" t="e">
        <f>IF(TargetData[[#This Row],[Actual]]&lt;TargetData[[#This Row],[Target ($)]],TargetData[[#This Row],[Actual]],NA())</f>
        <v>#N/A</v>
      </c>
      <c r="F8">
        <f>IF(TargetData[[#This Row],[Actual]]&gt;TargetData[[#This Row],[Target ($)]],TargetData[[#This Row],[Actual]],NA())</f>
        <v>92661.550000000017</v>
      </c>
    </row>
    <row r="9" spans="1:6" x14ac:dyDescent="0.25">
      <c r="A9" s="8">
        <v>8</v>
      </c>
      <c r="B9" s="8" t="s">
        <v>54</v>
      </c>
      <c r="C9" s="9">
        <v>90000</v>
      </c>
      <c r="D9">
        <f>VLOOKUP(TargetData[[#This Row],[Month Name]],month!A9:B21,2,0)</f>
        <v>69125.749999999985</v>
      </c>
      <c r="E9">
        <f>IF(TargetData[[#This Row],[Actual]]&lt;TargetData[[#This Row],[Target ($)]],TargetData[[#This Row],[Actual]],NA())</f>
        <v>69125.749999999985</v>
      </c>
      <c r="F9" t="e">
        <f>IF(TargetData[[#This Row],[Actual]]&gt;TargetData[[#This Row],[Target ($)]],TargetData[[#This Row],[Actual]],NA())</f>
        <v>#N/A</v>
      </c>
    </row>
    <row r="10" spans="1:6" x14ac:dyDescent="0.25">
      <c r="A10" s="8">
        <v>9</v>
      </c>
      <c r="B10" s="8" t="s">
        <v>55</v>
      </c>
      <c r="C10" s="9">
        <v>90000</v>
      </c>
      <c r="D10">
        <f>VLOOKUP(TargetData[[#This Row],[Month Name]],month!A10:B22,2,0)</f>
        <v>78253.529999999984</v>
      </c>
      <c r="E10">
        <f>IF(TargetData[[#This Row],[Actual]]&lt;TargetData[[#This Row],[Target ($)]],TargetData[[#This Row],[Actual]],NA())</f>
        <v>78253.529999999984</v>
      </c>
      <c r="F10" t="e">
        <f>IF(TargetData[[#This Row],[Actual]]&gt;TargetData[[#This Row],[Target ($)]],TargetData[[#This Row],[Actual]],NA())</f>
        <v>#N/A</v>
      </c>
    </row>
    <row r="11" spans="1:6" x14ac:dyDescent="0.25">
      <c r="A11" s="8">
        <v>10</v>
      </c>
      <c r="B11" s="8" t="s">
        <v>56</v>
      </c>
      <c r="C11" s="9">
        <v>80000</v>
      </c>
      <c r="D11">
        <f>VLOOKUP(TargetData[[#This Row],[Month Name]],month!A11:B23,2,0)</f>
        <v>87136.37</v>
      </c>
      <c r="E11" t="e">
        <f>IF(TargetData[[#This Row],[Actual]]&lt;TargetData[[#This Row],[Target ($)]],TargetData[[#This Row],[Actual]],NA())</f>
        <v>#N/A</v>
      </c>
      <c r="F11">
        <f>IF(TargetData[[#This Row],[Actual]]&gt;TargetData[[#This Row],[Target ($)]],TargetData[[#This Row],[Actual]],NA())</f>
        <v>87136.37</v>
      </c>
    </row>
    <row r="12" spans="1:6" x14ac:dyDescent="0.25">
      <c r="A12" s="8">
        <v>11</v>
      </c>
      <c r="B12" s="8" t="s">
        <v>57</v>
      </c>
      <c r="C12" s="9">
        <v>80000</v>
      </c>
      <c r="D12">
        <f>VLOOKUP(TargetData[[#This Row],[Month Name]],month!A12:B24,2,0)</f>
        <v>75659.86</v>
      </c>
      <c r="E12">
        <f>IF(TargetData[[#This Row],[Actual]]&lt;TargetData[[#This Row],[Target ($)]],TargetData[[#This Row],[Actual]],NA())</f>
        <v>75659.86</v>
      </c>
      <c r="F12" t="e">
        <f>IF(TargetData[[#This Row],[Actual]]&gt;TargetData[[#This Row],[Target ($)]],TargetData[[#This Row],[Actual]],NA())</f>
        <v>#N/A</v>
      </c>
    </row>
    <row r="13" spans="1:6" x14ac:dyDescent="0.25">
      <c r="A13" s="8">
        <v>12</v>
      </c>
      <c r="B13" s="8" t="s">
        <v>58</v>
      </c>
      <c r="C13" s="9">
        <v>80000</v>
      </c>
      <c r="D13">
        <f>VLOOKUP(TargetData[[#This Row],[Month Name]],month!A13:B25,2,0)</f>
        <v>90997.389999999985</v>
      </c>
      <c r="E13" t="e">
        <f>IF(TargetData[[#This Row],[Actual]]&lt;TargetData[[#This Row],[Target ($)]],TargetData[[#This Row],[Actual]],NA())</f>
        <v>#N/A</v>
      </c>
      <c r="F13">
        <f>IF(TargetData[[#This Row],[Actual]]&gt;TargetData[[#This Row],[Target ($)]],TargetData[[#This Row],[Actual]],NA())</f>
        <v>90997.389999999985</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J22" sqref="J22"/>
    </sheetView>
  </sheetViews>
  <sheetFormatPr defaultColWidth="8.85546875" defaultRowHeight="15" x14ac:dyDescent="0.25"/>
  <cols>
    <col min="1" max="1" width="20.7109375" style="7" customWidth="1"/>
    <col min="2" max="2" width="22.7109375" style="7" customWidth="1"/>
    <col min="3" max="3" width="15" style="7" customWidth="1"/>
    <col min="4" max="16384" width="8.85546875" style="7"/>
  </cols>
  <sheetData>
    <row r="1" spans="1:3" ht="15.75" thickBot="1" x14ac:dyDescent="0.3">
      <c r="A1" s="2" t="s">
        <v>106</v>
      </c>
      <c r="B1" s="2" t="s">
        <v>105</v>
      </c>
      <c r="C1" s="2" t="s">
        <v>120</v>
      </c>
    </row>
    <row r="2" spans="1:3" x14ac:dyDescent="0.25">
      <c r="A2" s="6" t="s">
        <v>60</v>
      </c>
      <c r="B2" s="1" t="s">
        <v>98</v>
      </c>
      <c r="C2" s="1" t="s">
        <v>127</v>
      </c>
    </row>
    <row r="3" spans="1:3" x14ac:dyDescent="0.25">
      <c r="A3" s="6" t="s">
        <v>61</v>
      </c>
      <c r="B3" s="1" t="s">
        <v>90</v>
      </c>
      <c r="C3" s="1" t="s">
        <v>127</v>
      </c>
    </row>
    <row r="4" spans="1:3" x14ac:dyDescent="0.25">
      <c r="A4" s="6" t="s">
        <v>62</v>
      </c>
      <c r="B4" s="1" t="s">
        <v>95</v>
      </c>
      <c r="C4" s="1" t="s">
        <v>124</v>
      </c>
    </row>
    <row r="5" spans="1:3" x14ac:dyDescent="0.25">
      <c r="A5" s="6" t="s">
        <v>63</v>
      </c>
      <c r="B5" s="1" t="s">
        <v>101</v>
      </c>
      <c r="C5" s="1" t="s">
        <v>127</v>
      </c>
    </row>
    <row r="6" spans="1:3" x14ac:dyDescent="0.25">
      <c r="A6" s="6" t="s">
        <v>64</v>
      </c>
      <c r="B6" s="1" t="s">
        <v>95</v>
      </c>
      <c r="C6" s="1" t="s">
        <v>124</v>
      </c>
    </row>
    <row r="7" spans="1:3" x14ac:dyDescent="0.25">
      <c r="A7" s="6" t="s">
        <v>65</v>
      </c>
      <c r="B7" s="1" t="s">
        <v>99</v>
      </c>
      <c r="C7" s="1" t="s">
        <v>127</v>
      </c>
    </row>
    <row r="8" spans="1:3" x14ac:dyDescent="0.25">
      <c r="A8" s="6" t="s">
        <v>66</v>
      </c>
      <c r="B8" s="1" t="s">
        <v>96</v>
      </c>
      <c r="C8" s="1" t="s">
        <v>127</v>
      </c>
    </row>
    <row r="9" spans="1:3" x14ac:dyDescent="0.25">
      <c r="A9" s="6" t="s">
        <v>67</v>
      </c>
      <c r="B9" s="1" t="s">
        <v>103</v>
      </c>
      <c r="C9" s="1" t="s">
        <v>127</v>
      </c>
    </row>
    <row r="10" spans="1:3" x14ac:dyDescent="0.25">
      <c r="A10" s="6" t="s">
        <v>68</v>
      </c>
      <c r="B10" s="1" t="s">
        <v>100</v>
      </c>
      <c r="C10" s="1" t="s">
        <v>127</v>
      </c>
    </row>
    <row r="11" spans="1:3" x14ac:dyDescent="0.25">
      <c r="A11" s="6" t="s">
        <v>69</v>
      </c>
      <c r="B11" s="1" t="s">
        <v>95</v>
      </c>
      <c r="C11" s="1" t="s">
        <v>125</v>
      </c>
    </row>
    <row r="12" spans="1:3" x14ac:dyDescent="0.25">
      <c r="A12" s="6" t="s">
        <v>70</v>
      </c>
      <c r="B12" s="1" t="s">
        <v>97</v>
      </c>
      <c r="C12" s="1" t="s">
        <v>127</v>
      </c>
    </row>
    <row r="13" spans="1:3" x14ac:dyDescent="0.25">
      <c r="A13" s="6" t="s">
        <v>71</v>
      </c>
      <c r="B13" s="1" t="s">
        <v>95</v>
      </c>
      <c r="C13" s="1" t="s">
        <v>121</v>
      </c>
    </row>
    <row r="14" spans="1:3" x14ac:dyDescent="0.25">
      <c r="A14" s="6" t="s">
        <v>72</v>
      </c>
      <c r="B14" s="1" t="s">
        <v>91</v>
      </c>
      <c r="C14" s="1" t="s">
        <v>127</v>
      </c>
    </row>
    <row r="15" spans="1:3" x14ac:dyDescent="0.25">
      <c r="A15" s="6" t="s">
        <v>73</v>
      </c>
      <c r="B15" s="1" t="s">
        <v>95</v>
      </c>
      <c r="C15" s="1" t="s">
        <v>122</v>
      </c>
    </row>
    <row r="16" spans="1:3" x14ac:dyDescent="0.25">
      <c r="A16" s="6" t="s">
        <v>74</v>
      </c>
      <c r="B16" s="1" t="s">
        <v>91</v>
      </c>
      <c r="C16" s="1" t="s">
        <v>127</v>
      </c>
    </row>
    <row r="17" spans="1:3" x14ac:dyDescent="0.25">
      <c r="A17" s="6" t="s">
        <v>75</v>
      </c>
      <c r="B17" s="1" t="s">
        <v>100</v>
      </c>
      <c r="C17" s="1" t="s">
        <v>127</v>
      </c>
    </row>
    <row r="18" spans="1:3" x14ac:dyDescent="0.25">
      <c r="A18" s="6" t="s">
        <v>76</v>
      </c>
      <c r="B18" s="1" t="s">
        <v>101</v>
      </c>
      <c r="C18" s="1" t="s">
        <v>127</v>
      </c>
    </row>
    <row r="19" spans="1:3" x14ac:dyDescent="0.25">
      <c r="A19" s="6" t="s">
        <v>77</v>
      </c>
      <c r="B19" s="1" t="s">
        <v>95</v>
      </c>
      <c r="C19" s="1" t="s">
        <v>126</v>
      </c>
    </row>
    <row r="20" spans="1:3" x14ac:dyDescent="0.25">
      <c r="A20" s="6" t="s">
        <v>78</v>
      </c>
      <c r="B20" s="1" t="s">
        <v>95</v>
      </c>
      <c r="C20" s="1" t="s">
        <v>121</v>
      </c>
    </row>
    <row r="21" spans="1:3" x14ac:dyDescent="0.25">
      <c r="A21" s="6" t="s">
        <v>79</v>
      </c>
      <c r="B21" s="1" t="s">
        <v>103</v>
      </c>
      <c r="C21" s="1" t="s">
        <v>127</v>
      </c>
    </row>
    <row r="22" spans="1:3" x14ac:dyDescent="0.25">
      <c r="A22" s="6" t="s">
        <v>80</v>
      </c>
      <c r="B22" s="1" t="s">
        <v>102</v>
      </c>
      <c r="C22" s="1" t="s">
        <v>127</v>
      </c>
    </row>
    <row r="23" spans="1:3" x14ac:dyDescent="0.25">
      <c r="A23" s="6" t="s">
        <v>81</v>
      </c>
      <c r="B23" s="1" t="s">
        <v>95</v>
      </c>
      <c r="C23" s="1" t="s">
        <v>122</v>
      </c>
    </row>
    <row r="24" spans="1:3" x14ac:dyDescent="0.25">
      <c r="A24" s="6" t="s">
        <v>82</v>
      </c>
      <c r="B24" s="1" t="s">
        <v>95</v>
      </c>
      <c r="C24" s="1" t="s">
        <v>126</v>
      </c>
    </row>
    <row r="25" spans="1:3" x14ac:dyDescent="0.25">
      <c r="A25" s="6" t="s">
        <v>83</v>
      </c>
      <c r="B25" s="1" t="s">
        <v>95</v>
      </c>
      <c r="C25" s="1" t="s">
        <v>123</v>
      </c>
    </row>
    <row r="26" spans="1:3" x14ac:dyDescent="0.25">
      <c r="A26" s="6" t="s">
        <v>84</v>
      </c>
      <c r="B26" s="1" t="s">
        <v>92</v>
      </c>
      <c r="C26" s="1" t="s">
        <v>127</v>
      </c>
    </row>
    <row r="27" spans="1:3" x14ac:dyDescent="0.25">
      <c r="A27" s="6" t="s">
        <v>85</v>
      </c>
      <c r="B27" s="1" t="s">
        <v>95</v>
      </c>
      <c r="C27" s="1" t="s">
        <v>124</v>
      </c>
    </row>
    <row r="28" spans="1:3" x14ac:dyDescent="0.25">
      <c r="A28" s="6" t="s">
        <v>86</v>
      </c>
      <c r="B28" s="1" t="s">
        <v>95</v>
      </c>
      <c r="C28" s="1" t="s">
        <v>125</v>
      </c>
    </row>
    <row r="29" spans="1:3" x14ac:dyDescent="0.25">
      <c r="A29" s="6" t="s">
        <v>87</v>
      </c>
      <c r="B29" s="1" t="s">
        <v>93</v>
      </c>
      <c r="C29" s="1" t="s">
        <v>127</v>
      </c>
    </row>
    <row r="30" spans="1:3" x14ac:dyDescent="0.25">
      <c r="A30" s="6" t="s">
        <v>88</v>
      </c>
      <c r="B30" s="1" t="s">
        <v>95</v>
      </c>
      <c r="C30" s="1" t="s">
        <v>125</v>
      </c>
    </row>
    <row r="31" spans="1:3" x14ac:dyDescent="0.25">
      <c r="A31" s="6" t="s">
        <v>89</v>
      </c>
      <c r="B31" s="1" t="s">
        <v>97</v>
      </c>
      <c r="C31" s="1" t="s">
        <v>127</v>
      </c>
    </row>
    <row r="32" spans="1:3" x14ac:dyDescent="0.25">
      <c r="A32" s="6" t="s">
        <v>108</v>
      </c>
      <c r="B32" s="1" t="s">
        <v>95</v>
      </c>
      <c r="C32" s="1" t="s">
        <v>123</v>
      </c>
    </row>
    <row r="33" spans="1:3" x14ac:dyDescent="0.25">
      <c r="A33" s="6" t="s">
        <v>109</v>
      </c>
      <c r="B33" s="1" t="s">
        <v>99</v>
      </c>
      <c r="C33" s="1" t="s">
        <v>127</v>
      </c>
    </row>
    <row r="34" spans="1:3" x14ac:dyDescent="0.25">
      <c r="A34" s="6" t="s">
        <v>110</v>
      </c>
      <c r="B34" s="1" t="s">
        <v>95</v>
      </c>
      <c r="C34" s="1" t="s">
        <v>126</v>
      </c>
    </row>
    <row r="35" spans="1:3" x14ac:dyDescent="0.25">
      <c r="A35" s="6" t="s">
        <v>111</v>
      </c>
      <c r="B35" s="1" t="s">
        <v>95</v>
      </c>
      <c r="C35" s="1" t="s">
        <v>124</v>
      </c>
    </row>
    <row r="36" spans="1:3" x14ac:dyDescent="0.25">
      <c r="A36" s="6" t="s">
        <v>112</v>
      </c>
      <c r="B36" s="1" t="s">
        <v>95</v>
      </c>
      <c r="C36" s="1" t="s">
        <v>123</v>
      </c>
    </row>
    <row r="37" spans="1:3" x14ac:dyDescent="0.25">
      <c r="A37" s="6" t="s">
        <v>113</v>
      </c>
      <c r="B37" s="1" t="s">
        <v>99</v>
      </c>
      <c r="C37" s="1" t="s">
        <v>127</v>
      </c>
    </row>
    <row r="38" spans="1:3" x14ac:dyDescent="0.25">
      <c r="A38" s="6" t="s">
        <v>114</v>
      </c>
      <c r="B38" s="1" t="s">
        <v>104</v>
      </c>
      <c r="C38" s="1" t="s">
        <v>127</v>
      </c>
    </row>
    <row r="39" spans="1:3" x14ac:dyDescent="0.25">
      <c r="A39" s="6" t="s">
        <v>115</v>
      </c>
      <c r="B39" s="1" t="s">
        <v>95</v>
      </c>
      <c r="C39" s="1" t="s">
        <v>124</v>
      </c>
    </row>
    <row r="40" spans="1:3" x14ac:dyDescent="0.25">
      <c r="A40" s="6" t="s">
        <v>116</v>
      </c>
      <c r="B40" s="1" t="s">
        <v>94</v>
      </c>
      <c r="C40" s="1" t="s">
        <v>127</v>
      </c>
    </row>
    <row r="41" spans="1:3" x14ac:dyDescent="0.25">
      <c r="A41" s="6" t="s">
        <v>117</v>
      </c>
      <c r="B41" s="1" t="s">
        <v>104</v>
      </c>
      <c r="C41" s="1"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9B750-91AA-4083-A72B-A1209BF416D5}">
  <dimension ref="A3:B6"/>
  <sheetViews>
    <sheetView workbookViewId="0">
      <selection activeCell="W19" sqref="W19"/>
    </sheetView>
  </sheetViews>
  <sheetFormatPr defaultRowHeight="15" x14ac:dyDescent="0.25"/>
  <cols>
    <col min="1" max="1" width="13.7109375" bestFit="1" customWidth="1"/>
    <col min="2" max="2" width="10" bestFit="1" customWidth="1"/>
  </cols>
  <sheetData>
    <row r="3" spans="1:2" x14ac:dyDescent="0.25">
      <c r="A3" s="10" t="s">
        <v>131</v>
      </c>
      <c r="B3" t="s">
        <v>132</v>
      </c>
    </row>
    <row r="4" spans="1:2" x14ac:dyDescent="0.25">
      <c r="A4" t="s">
        <v>132</v>
      </c>
      <c r="B4">
        <v>984571.05999999924</v>
      </c>
    </row>
    <row r="6" spans="1:2" x14ac:dyDescent="0.25">
      <c r="B6">
        <f>GETPIVOTDATA("Actual ",$A$3)</f>
        <v>984571.05999999924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10D71-7660-4A06-B545-66E1367E09EA}">
  <dimension ref="A1:B14"/>
  <sheetViews>
    <sheetView workbookViewId="0">
      <selection activeCell="A15" sqref="A15"/>
    </sheetView>
  </sheetViews>
  <sheetFormatPr defaultRowHeight="15" x14ac:dyDescent="0.25"/>
  <cols>
    <col min="1" max="1" width="13.7109375" bestFit="1" customWidth="1"/>
    <col min="2" max="2" width="9" bestFit="1" customWidth="1"/>
  </cols>
  <sheetData>
    <row r="1" spans="1:2" x14ac:dyDescent="0.25">
      <c r="A1" s="10" t="s">
        <v>131</v>
      </c>
    </row>
    <row r="2" spans="1:2" x14ac:dyDescent="0.25">
      <c r="A2" s="10" t="s">
        <v>119</v>
      </c>
      <c r="B2" t="s">
        <v>132</v>
      </c>
    </row>
    <row r="3" spans="1:2" x14ac:dyDescent="0.25">
      <c r="A3" t="s">
        <v>47</v>
      </c>
      <c r="B3">
        <v>92118.789999999964</v>
      </c>
    </row>
    <row r="4" spans="1:2" x14ac:dyDescent="0.25">
      <c r="A4" t="s">
        <v>48</v>
      </c>
      <c r="B4">
        <v>91137.049999999988</v>
      </c>
    </row>
    <row r="5" spans="1:2" x14ac:dyDescent="0.25">
      <c r="A5" t="s">
        <v>49</v>
      </c>
      <c r="B5">
        <v>97920.72</v>
      </c>
    </row>
    <row r="6" spans="1:2" x14ac:dyDescent="0.25">
      <c r="A6" t="s">
        <v>50</v>
      </c>
      <c r="B6">
        <v>72320.89</v>
      </c>
    </row>
    <row r="7" spans="1:2" x14ac:dyDescent="0.25">
      <c r="A7" t="s">
        <v>51</v>
      </c>
      <c r="B7">
        <v>70511.75999999998</v>
      </c>
    </row>
    <row r="8" spans="1:2" x14ac:dyDescent="0.25">
      <c r="A8" t="s">
        <v>52</v>
      </c>
      <c r="B8">
        <v>66727.399999999994</v>
      </c>
    </row>
    <row r="9" spans="1:2" x14ac:dyDescent="0.25">
      <c r="A9" t="s">
        <v>53</v>
      </c>
      <c r="B9">
        <v>92661.550000000017</v>
      </c>
    </row>
    <row r="10" spans="1:2" x14ac:dyDescent="0.25">
      <c r="A10" t="s">
        <v>54</v>
      </c>
      <c r="B10">
        <v>69125.749999999985</v>
      </c>
    </row>
    <row r="11" spans="1:2" x14ac:dyDescent="0.25">
      <c r="A11" t="s">
        <v>55</v>
      </c>
      <c r="B11">
        <v>78253.529999999984</v>
      </c>
    </row>
    <row r="12" spans="1:2" x14ac:dyDescent="0.25">
      <c r="A12" t="s">
        <v>56</v>
      </c>
      <c r="B12">
        <v>87136.37</v>
      </c>
    </row>
    <row r="13" spans="1:2" x14ac:dyDescent="0.25">
      <c r="A13" t="s">
        <v>57</v>
      </c>
      <c r="B13">
        <v>75659.86</v>
      </c>
    </row>
    <row r="14" spans="1:2" x14ac:dyDescent="0.25">
      <c r="A14" t="s">
        <v>58</v>
      </c>
      <c r="B14">
        <v>90997.389999999985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1FA5-7FFF-4BA7-B469-FCBD26D6CF98}">
  <dimension ref="A1:B55"/>
  <sheetViews>
    <sheetView workbookViewId="0">
      <selection activeCell="A4" sqref="A4"/>
    </sheetView>
  </sheetViews>
  <sheetFormatPr defaultRowHeight="15" x14ac:dyDescent="0.25"/>
  <cols>
    <col min="1" max="1" width="13.7109375" bestFit="1" customWidth="1"/>
    <col min="2" max="2" width="9" bestFit="1" customWidth="1"/>
    <col min="3" max="3" width="12.42578125" bestFit="1" customWidth="1"/>
  </cols>
  <sheetData>
    <row r="1" spans="1:2" x14ac:dyDescent="0.25">
      <c r="A1" s="10" t="s">
        <v>131</v>
      </c>
    </row>
    <row r="2" spans="1:2" x14ac:dyDescent="0.25">
      <c r="A2" s="10" t="s">
        <v>130</v>
      </c>
      <c r="B2" t="s">
        <v>132</v>
      </c>
    </row>
    <row r="3" spans="1:2" x14ac:dyDescent="0.25">
      <c r="A3">
        <v>1</v>
      </c>
      <c r="B3">
        <v>5179.59</v>
      </c>
    </row>
    <row r="4" spans="1:2" x14ac:dyDescent="0.25">
      <c r="A4">
        <v>2</v>
      </c>
      <c r="B4">
        <v>21116.729999999996</v>
      </c>
    </row>
    <row r="5" spans="1:2" x14ac:dyDescent="0.25">
      <c r="A5">
        <v>3</v>
      </c>
      <c r="B5">
        <v>14261.190000000004</v>
      </c>
    </row>
    <row r="6" spans="1:2" x14ac:dyDescent="0.25">
      <c r="A6">
        <v>4</v>
      </c>
      <c r="B6">
        <v>11433.2</v>
      </c>
    </row>
    <row r="7" spans="1:2" x14ac:dyDescent="0.25">
      <c r="A7">
        <v>5</v>
      </c>
      <c r="B7">
        <v>33727.55000000001</v>
      </c>
    </row>
    <row r="8" spans="1:2" x14ac:dyDescent="0.25">
      <c r="A8">
        <v>6</v>
      </c>
      <c r="B8">
        <v>34794.820000000007</v>
      </c>
    </row>
    <row r="9" spans="1:2" x14ac:dyDescent="0.25">
      <c r="A9">
        <v>7</v>
      </c>
      <c r="B9">
        <v>32107.100000000006</v>
      </c>
    </row>
    <row r="10" spans="1:2" x14ac:dyDescent="0.25">
      <c r="A10">
        <v>8</v>
      </c>
      <c r="B10">
        <v>11777.67</v>
      </c>
    </row>
    <row r="11" spans="1:2" x14ac:dyDescent="0.25">
      <c r="A11">
        <v>9</v>
      </c>
      <c r="B11">
        <v>17571.589999999997</v>
      </c>
    </row>
    <row r="12" spans="1:2" x14ac:dyDescent="0.25">
      <c r="A12">
        <v>10</v>
      </c>
      <c r="B12">
        <v>17413.299999999996</v>
      </c>
    </row>
    <row r="13" spans="1:2" x14ac:dyDescent="0.25">
      <c r="A13">
        <v>11</v>
      </c>
      <c r="B13">
        <v>18811.389999999996</v>
      </c>
    </row>
    <row r="14" spans="1:2" x14ac:dyDescent="0.25">
      <c r="A14">
        <v>12</v>
      </c>
      <c r="B14">
        <v>29446.460000000003</v>
      </c>
    </row>
    <row r="15" spans="1:2" x14ac:dyDescent="0.25">
      <c r="A15">
        <v>13</v>
      </c>
      <c r="B15">
        <v>22723.600000000002</v>
      </c>
    </row>
    <row r="16" spans="1:2" x14ac:dyDescent="0.25">
      <c r="A16">
        <v>14</v>
      </c>
      <c r="B16">
        <v>13729.810000000001</v>
      </c>
    </row>
    <row r="17" spans="1:2" x14ac:dyDescent="0.25">
      <c r="A17">
        <v>15</v>
      </c>
      <c r="B17">
        <v>27820.09</v>
      </c>
    </row>
    <row r="18" spans="1:2" x14ac:dyDescent="0.25">
      <c r="A18">
        <v>16</v>
      </c>
      <c r="B18">
        <v>9407.51</v>
      </c>
    </row>
    <row r="19" spans="1:2" x14ac:dyDescent="0.25">
      <c r="A19">
        <v>17</v>
      </c>
      <c r="B19">
        <v>22127.300000000003</v>
      </c>
    </row>
    <row r="20" spans="1:2" x14ac:dyDescent="0.25">
      <c r="A20">
        <v>18</v>
      </c>
      <c r="B20">
        <v>11809.4</v>
      </c>
    </row>
    <row r="21" spans="1:2" x14ac:dyDescent="0.25">
      <c r="A21">
        <v>19</v>
      </c>
      <c r="B21">
        <v>12750.539999999997</v>
      </c>
    </row>
    <row r="22" spans="1:2" x14ac:dyDescent="0.25">
      <c r="A22">
        <v>20</v>
      </c>
      <c r="B22">
        <v>19691.759999999998</v>
      </c>
    </row>
    <row r="23" spans="1:2" x14ac:dyDescent="0.25">
      <c r="A23">
        <v>21</v>
      </c>
      <c r="B23">
        <v>19171.71</v>
      </c>
    </row>
    <row r="24" spans="1:2" x14ac:dyDescent="0.25">
      <c r="A24">
        <v>22</v>
      </c>
      <c r="B24">
        <v>11617.86</v>
      </c>
    </row>
    <row r="25" spans="1:2" x14ac:dyDescent="0.25">
      <c r="A25">
        <v>23</v>
      </c>
      <c r="B25">
        <v>17000.620000000003</v>
      </c>
    </row>
    <row r="26" spans="1:2" x14ac:dyDescent="0.25">
      <c r="A26">
        <v>24</v>
      </c>
      <c r="B26">
        <v>15273.349999999999</v>
      </c>
    </row>
    <row r="27" spans="1:2" x14ac:dyDescent="0.25">
      <c r="A27">
        <v>25</v>
      </c>
      <c r="B27">
        <v>23043.470000000005</v>
      </c>
    </row>
    <row r="28" spans="1:2" x14ac:dyDescent="0.25">
      <c r="A28">
        <v>26</v>
      </c>
      <c r="B28">
        <v>13593.79</v>
      </c>
    </row>
    <row r="29" spans="1:2" x14ac:dyDescent="0.25">
      <c r="A29">
        <v>27</v>
      </c>
      <c r="B29">
        <v>13197.89</v>
      </c>
    </row>
    <row r="30" spans="1:2" x14ac:dyDescent="0.25">
      <c r="A30">
        <v>28</v>
      </c>
      <c r="B30">
        <v>13311.339999999998</v>
      </c>
    </row>
    <row r="31" spans="1:2" x14ac:dyDescent="0.25">
      <c r="A31">
        <v>29</v>
      </c>
      <c r="B31">
        <v>26662.809999999998</v>
      </c>
    </row>
    <row r="32" spans="1:2" x14ac:dyDescent="0.25">
      <c r="A32">
        <v>30</v>
      </c>
      <c r="B32">
        <v>15652.32</v>
      </c>
    </row>
    <row r="33" spans="1:2" x14ac:dyDescent="0.25">
      <c r="A33">
        <v>31</v>
      </c>
      <c r="B33">
        <v>27172.400000000001</v>
      </c>
    </row>
    <row r="34" spans="1:2" x14ac:dyDescent="0.25">
      <c r="A34">
        <v>32</v>
      </c>
      <c r="B34">
        <v>6991.1000000000013</v>
      </c>
    </row>
    <row r="35" spans="1:2" x14ac:dyDescent="0.25">
      <c r="A35">
        <v>33</v>
      </c>
      <c r="B35">
        <v>17406.18</v>
      </c>
    </row>
    <row r="36" spans="1:2" x14ac:dyDescent="0.25">
      <c r="A36">
        <v>34</v>
      </c>
      <c r="B36">
        <v>10403.35</v>
      </c>
    </row>
    <row r="37" spans="1:2" x14ac:dyDescent="0.25">
      <c r="A37">
        <v>35</v>
      </c>
      <c r="B37">
        <v>29524.29</v>
      </c>
    </row>
    <row r="38" spans="1:2" x14ac:dyDescent="0.25">
      <c r="A38">
        <v>36</v>
      </c>
      <c r="B38">
        <v>14336.82</v>
      </c>
    </row>
    <row r="39" spans="1:2" x14ac:dyDescent="0.25">
      <c r="A39">
        <v>37</v>
      </c>
      <c r="B39">
        <v>15584.3</v>
      </c>
    </row>
    <row r="40" spans="1:2" x14ac:dyDescent="0.25">
      <c r="A40">
        <v>38</v>
      </c>
      <c r="B40">
        <v>13437.32</v>
      </c>
    </row>
    <row r="41" spans="1:2" x14ac:dyDescent="0.25">
      <c r="A41">
        <v>39</v>
      </c>
      <c r="B41">
        <v>30057.11</v>
      </c>
    </row>
    <row r="42" spans="1:2" x14ac:dyDescent="0.25">
      <c r="A42">
        <v>40</v>
      </c>
      <c r="B42">
        <v>17799.129999999997</v>
      </c>
    </row>
    <row r="43" spans="1:2" x14ac:dyDescent="0.25">
      <c r="A43">
        <v>41</v>
      </c>
      <c r="B43">
        <v>25449.57</v>
      </c>
    </row>
    <row r="44" spans="1:2" x14ac:dyDescent="0.25">
      <c r="A44">
        <v>42</v>
      </c>
      <c r="B44">
        <v>14658.500000000002</v>
      </c>
    </row>
    <row r="45" spans="1:2" x14ac:dyDescent="0.25">
      <c r="A45">
        <v>43</v>
      </c>
      <c r="B45">
        <v>19795.28</v>
      </c>
    </row>
    <row r="46" spans="1:2" x14ac:dyDescent="0.25">
      <c r="A46">
        <v>44</v>
      </c>
      <c r="B46">
        <v>17458.100000000002</v>
      </c>
    </row>
    <row r="47" spans="1:2" x14ac:dyDescent="0.25">
      <c r="A47">
        <v>45</v>
      </c>
      <c r="B47">
        <v>17068.960000000003</v>
      </c>
    </row>
    <row r="48" spans="1:2" x14ac:dyDescent="0.25">
      <c r="A48">
        <v>46</v>
      </c>
      <c r="B48">
        <v>16104.110000000002</v>
      </c>
    </row>
    <row r="49" spans="1:2" x14ac:dyDescent="0.25">
      <c r="A49">
        <v>47</v>
      </c>
      <c r="B49">
        <v>16390.38</v>
      </c>
    </row>
    <row r="50" spans="1:2" x14ac:dyDescent="0.25">
      <c r="A50">
        <v>48</v>
      </c>
      <c r="B50">
        <v>25601.349999999995</v>
      </c>
    </row>
    <row r="51" spans="1:2" x14ac:dyDescent="0.25">
      <c r="A51">
        <v>49</v>
      </c>
      <c r="B51">
        <v>7322.39</v>
      </c>
    </row>
    <row r="52" spans="1:2" x14ac:dyDescent="0.25">
      <c r="A52">
        <v>50</v>
      </c>
      <c r="B52">
        <v>18755.54</v>
      </c>
    </row>
    <row r="53" spans="1:2" x14ac:dyDescent="0.25">
      <c r="A53">
        <v>51</v>
      </c>
      <c r="B53">
        <v>15496.2</v>
      </c>
    </row>
    <row r="54" spans="1:2" x14ac:dyDescent="0.25">
      <c r="A54">
        <v>52</v>
      </c>
      <c r="B54">
        <v>24337.019999999997</v>
      </c>
    </row>
    <row r="55" spans="1:2" x14ac:dyDescent="0.25">
      <c r="A55">
        <v>53</v>
      </c>
      <c r="B55">
        <v>27195.9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CC7D6-F5C7-4701-AC92-55070B0825F3}">
  <dimension ref="A1:B42"/>
  <sheetViews>
    <sheetView workbookViewId="0">
      <selection activeCell="B4" sqref="B4"/>
    </sheetView>
  </sheetViews>
  <sheetFormatPr defaultRowHeight="15" x14ac:dyDescent="0.25"/>
  <cols>
    <col min="1" max="1" width="19.5703125" bestFit="1" customWidth="1"/>
    <col min="2" max="2" width="6.5703125" style="11" bestFit="1" customWidth="1"/>
  </cols>
  <sheetData>
    <row r="1" spans="1:2" x14ac:dyDescent="0.25">
      <c r="A1" s="10" t="s">
        <v>131</v>
      </c>
    </row>
    <row r="2" spans="1:2" x14ac:dyDescent="0.25">
      <c r="A2" s="10" t="s">
        <v>128</v>
      </c>
      <c r="B2" t="s">
        <v>132</v>
      </c>
    </row>
    <row r="3" spans="1:2" x14ac:dyDescent="0.25">
      <c r="A3" t="s">
        <v>110</v>
      </c>
      <c r="B3" s="11">
        <v>60929.149999999994</v>
      </c>
    </row>
    <row r="4" spans="1:2" x14ac:dyDescent="0.25">
      <c r="A4" t="s">
        <v>81</v>
      </c>
      <c r="B4" s="11">
        <v>45112.94999999999</v>
      </c>
    </row>
    <row r="5" spans="1:2" x14ac:dyDescent="0.25">
      <c r="A5" t="s">
        <v>82</v>
      </c>
      <c r="B5" s="11">
        <v>43062.83</v>
      </c>
    </row>
    <row r="6" spans="1:2" x14ac:dyDescent="0.25">
      <c r="B6"/>
    </row>
    <row r="7" spans="1:2" x14ac:dyDescent="0.25">
      <c r="B7"/>
    </row>
    <row r="8" spans="1:2" x14ac:dyDescent="0.25">
      <c r="A8" t="str">
        <f>A3</f>
        <v>Customer33</v>
      </c>
      <c r="B8">
        <f>B3</f>
        <v>60929.149999999994</v>
      </c>
    </row>
    <row r="9" spans="1:2" x14ac:dyDescent="0.25">
      <c r="A9" t="str">
        <f t="shared" ref="A9:B9" si="0">A4</f>
        <v>Customer22</v>
      </c>
      <c r="B9">
        <f t="shared" si="0"/>
        <v>45112.94999999999</v>
      </c>
    </row>
    <row r="10" spans="1:2" x14ac:dyDescent="0.25">
      <c r="A10" t="str">
        <f t="shared" ref="A10:B10" si="1">A5</f>
        <v>Customer23</v>
      </c>
      <c r="B10">
        <f t="shared" si="1"/>
        <v>43062.83</v>
      </c>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D70B6-60FB-4679-A5B0-019084920123}">
  <dimension ref="A1:B12"/>
  <sheetViews>
    <sheetView workbookViewId="0">
      <selection activeCell="B5" sqref="B5"/>
    </sheetView>
  </sheetViews>
  <sheetFormatPr defaultRowHeight="15" x14ac:dyDescent="0.25"/>
  <cols>
    <col min="1" max="1" width="13.7109375" bestFit="1" customWidth="1"/>
    <col min="2" max="2" width="9" bestFit="1" customWidth="1"/>
  </cols>
  <sheetData>
    <row r="1" spans="1:2" x14ac:dyDescent="0.25">
      <c r="A1" s="10" t="s">
        <v>131</v>
      </c>
    </row>
    <row r="2" spans="1:2" x14ac:dyDescent="0.25">
      <c r="A2" s="10" t="s">
        <v>0</v>
      </c>
      <c r="B2" t="s">
        <v>132</v>
      </c>
    </row>
    <row r="3" spans="1:2" x14ac:dyDescent="0.25">
      <c r="A3" t="s">
        <v>30</v>
      </c>
      <c r="B3">
        <v>57968.639999999992</v>
      </c>
    </row>
    <row r="4" spans="1:2" x14ac:dyDescent="0.25">
      <c r="A4" t="s">
        <v>41</v>
      </c>
      <c r="B4">
        <v>57554.28</v>
      </c>
    </row>
    <row r="5" spans="1:2" x14ac:dyDescent="0.25">
      <c r="A5" t="s">
        <v>24</v>
      </c>
      <c r="B5">
        <v>49599.360000000008</v>
      </c>
    </row>
    <row r="6" spans="1:2" x14ac:dyDescent="0.25">
      <c r="A6" t="s">
        <v>19</v>
      </c>
      <c r="B6">
        <v>41580</v>
      </c>
    </row>
    <row r="7" spans="1:2" x14ac:dyDescent="0.25">
      <c r="A7" t="s">
        <v>22</v>
      </c>
      <c r="B7">
        <v>41055.299999999996</v>
      </c>
    </row>
    <row r="8" spans="1:2" x14ac:dyDescent="0.25">
      <c r="A8" t="s">
        <v>32</v>
      </c>
      <c r="B8">
        <v>40883.039999999994</v>
      </c>
    </row>
    <row r="9" spans="1:2" x14ac:dyDescent="0.25">
      <c r="A9" t="s">
        <v>21</v>
      </c>
      <c r="B9">
        <v>39659.759999999995</v>
      </c>
    </row>
    <row r="10" spans="1:2" x14ac:dyDescent="0.25">
      <c r="A10" t="s">
        <v>5</v>
      </c>
      <c r="B10">
        <v>38591.280000000006</v>
      </c>
    </row>
    <row r="11" spans="1:2" x14ac:dyDescent="0.25">
      <c r="A11" t="s">
        <v>42</v>
      </c>
      <c r="B11">
        <v>38232</v>
      </c>
    </row>
    <row r="12" spans="1:2" x14ac:dyDescent="0.25">
      <c r="A12" t="s">
        <v>10</v>
      </c>
      <c r="B12">
        <v>34991.64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DB708-EC9A-4054-8E78-379AE1F9D776}">
  <dimension ref="A1:B9"/>
  <sheetViews>
    <sheetView workbookViewId="0">
      <selection activeCell="A4" sqref="A4"/>
    </sheetView>
  </sheetViews>
  <sheetFormatPr defaultRowHeight="15" x14ac:dyDescent="0.25"/>
  <cols>
    <col min="1" max="1" width="13.7109375" bestFit="1" customWidth="1"/>
    <col min="2" max="2" width="10" bestFit="1" customWidth="1"/>
  </cols>
  <sheetData>
    <row r="1" spans="1:2" x14ac:dyDescent="0.25">
      <c r="A1" s="10" t="s">
        <v>131</v>
      </c>
    </row>
    <row r="2" spans="1:2" x14ac:dyDescent="0.25">
      <c r="A2" s="10" t="s">
        <v>120</v>
      </c>
      <c r="B2" t="s">
        <v>132</v>
      </c>
    </row>
    <row r="3" spans="1:2" x14ac:dyDescent="0.25">
      <c r="A3" t="s">
        <v>121</v>
      </c>
      <c r="B3">
        <v>72920.48000000001</v>
      </c>
    </row>
    <row r="4" spans="1:2" x14ac:dyDescent="0.25">
      <c r="A4" t="s">
        <v>122</v>
      </c>
      <c r="B4">
        <v>75939.73000000001</v>
      </c>
    </row>
    <row r="5" spans="1:2" x14ac:dyDescent="0.25">
      <c r="A5" t="s">
        <v>127</v>
      </c>
      <c r="B5">
        <v>531575.61999999988</v>
      </c>
    </row>
    <row r="6" spans="1:2" x14ac:dyDescent="0.25">
      <c r="A6" t="s">
        <v>123</v>
      </c>
      <c r="B6">
        <v>45081.780000000006</v>
      </c>
    </row>
    <row r="7" spans="1:2" x14ac:dyDescent="0.25">
      <c r="A7" t="s">
        <v>124</v>
      </c>
      <c r="B7">
        <v>83994.49000000002</v>
      </c>
    </row>
    <row r="8" spans="1:2" x14ac:dyDescent="0.25">
      <c r="A8" t="s">
        <v>125</v>
      </c>
      <c r="B8">
        <v>53277.570000000007</v>
      </c>
    </row>
    <row r="9" spans="1:2" x14ac:dyDescent="0.25">
      <c r="A9" t="s">
        <v>126</v>
      </c>
      <c r="B9">
        <v>121781.38999999998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58033-A5C2-41ED-969C-A75102C7F03B}">
  <dimension ref="A1:E17"/>
  <sheetViews>
    <sheetView workbookViewId="0">
      <selection activeCell="O17" sqref="O17"/>
    </sheetView>
  </sheetViews>
  <sheetFormatPr defaultRowHeight="15" x14ac:dyDescent="0.25"/>
  <cols>
    <col min="1" max="1" width="23.28515625" bestFit="1" customWidth="1"/>
    <col min="2" max="2" width="10" bestFit="1" customWidth="1"/>
    <col min="4" max="4" width="24.28515625" customWidth="1"/>
  </cols>
  <sheetData>
    <row r="1" spans="1:5" x14ac:dyDescent="0.25">
      <c r="A1" s="10" t="s">
        <v>131</v>
      </c>
    </row>
    <row r="2" spans="1:5" x14ac:dyDescent="0.25">
      <c r="A2" s="10" t="s">
        <v>105</v>
      </c>
      <c r="B2" t="s">
        <v>132</v>
      </c>
    </row>
    <row r="3" spans="1:5" x14ac:dyDescent="0.25">
      <c r="A3" t="s">
        <v>90</v>
      </c>
      <c r="B3">
        <v>31336.229999999992</v>
      </c>
      <c r="D3" t="str">
        <f ca="1">OFFSET(A2,1,0)</f>
        <v>Bangladesh</v>
      </c>
      <c r="E3" s="11">
        <f ca="1">OFFSET(B2,1,0)</f>
        <v>31336.229999999992</v>
      </c>
    </row>
    <row r="4" spans="1:5" x14ac:dyDescent="0.25">
      <c r="A4" t="s">
        <v>91</v>
      </c>
      <c r="B4">
        <v>39438.44000000001</v>
      </c>
      <c r="D4" t="str">
        <f t="shared" ref="D4:D17" ca="1" si="0">OFFSET(A3,1,0)</f>
        <v>Brazil</v>
      </c>
      <c r="E4" s="11">
        <f t="shared" ref="E4:E17" ca="1" si="1">OFFSET(B3,1,0)</f>
        <v>39438.44000000001</v>
      </c>
    </row>
    <row r="5" spans="1:5" x14ac:dyDescent="0.25">
      <c r="A5" t="s">
        <v>92</v>
      </c>
      <c r="B5">
        <v>39653.929999999993</v>
      </c>
      <c r="D5" t="str">
        <f t="shared" ca="1" si="0"/>
        <v>Ethiopia</v>
      </c>
      <c r="E5" s="11">
        <f t="shared" ca="1" si="1"/>
        <v>39653.929999999993</v>
      </c>
    </row>
    <row r="6" spans="1:5" x14ac:dyDescent="0.25">
      <c r="A6" t="s">
        <v>93</v>
      </c>
      <c r="B6">
        <v>14337.400000000003</v>
      </c>
      <c r="D6" t="str">
        <f t="shared" ca="1" si="0"/>
        <v>France</v>
      </c>
      <c r="E6" s="11">
        <f t="shared" ca="1" si="1"/>
        <v>14337.400000000003</v>
      </c>
    </row>
    <row r="7" spans="1:5" x14ac:dyDescent="0.25">
      <c r="A7" t="s">
        <v>94</v>
      </c>
      <c r="B7">
        <v>16810.719999999998</v>
      </c>
      <c r="D7" t="str">
        <f t="shared" ca="1" si="0"/>
        <v>Germany</v>
      </c>
      <c r="E7" s="11">
        <f t="shared" ca="1" si="1"/>
        <v>16810.719999999998</v>
      </c>
    </row>
    <row r="8" spans="1:5" x14ac:dyDescent="0.25">
      <c r="A8" t="s">
        <v>95</v>
      </c>
      <c r="B8">
        <v>452995.44000000024</v>
      </c>
      <c r="D8" t="str">
        <f t="shared" ca="1" si="0"/>
        <v>India</v>
      </c>
      <c r="E8" s="11">
        <f t="shared" ca="1" si="1"/>
        <v>452995.44000000024</v>
      </c>
    </row>
    <row r="9" spans="1:5" x14ac:dyDescent="0.25">
      <c r="A9" t="s">
        <v>96</v>
      </c>
      <c r="B9">
        <v>8394.32</v>
      </c>
      <c r="D9" t="str">
        <f t="shared" ca="1" si="0"/>
        <v>Indonesia</v>
      </c>
      <c r="E9" s="11">
        <f t="shared" ca="1" si="1"/>
        <v>8394.32</v>
      </c>
    </row>
    <row r="10" spans="1:5" x14ac:dyDescent="0.25">
      <c r="A10" t="s">
        <v>97</v>
      </c>
      <c r="B10">
        <v>65776.760000000009</v>
      </c>
      <c r="D10" t="str">
        <f t="shared" ca="1" si="0"/>
        <v>Mexico</v>
      </c>
      <c r="E10" s="11">
        <f t="shared" ca="1" si="1"/>
        <v>65776.760000000009</v>
      </c>
    </row>
    <row r="11" spans="1:5" x14ac:dyDescent="0.25">
      <c r="A11" t="s">
        <v>98</v>
      </c>
      <c r="B11">
        <v>39993.270000000004</v>
      </c>
      <c r="D11" t="str">
        <f t="shared" ca="1" si="0"/>
        <v>Nigeria</v>
      </c>
      <c r="E11" s="11">
        <f t="shared" ca="1" si="1"/>
        <v>39993.270000000004</v>
      </c>
    </row>
    <row r="12" spans="1:5" x14ac:dyDescent="0.25">
      <c r="A12" t="s">
        <v>99</v>
      </c>
      <c r="B12">
        <v>77523.280000000028</v>
      </c>
      <c r="D12" t="str">
        <f t="shared" ca="1" si="0"/>
        <v>Pakistan</v>
      </c>
      <c r="E12" s="11">
        <f t="shared" ca="1" si="1"/>
        <v>77523.280000000028</v>
      </c>
    </row>
    <row r="13" spans="1:5" x14ac:dyDescent="0.25">
      <c r="A13" t="s">
        <v>100</v>
      </c>
      <c r="B13">
        <v>63344.339999999989</v>
      </c>
      <c r="D13" t="str">
        <f t="shared" ca="1" si="0"/>
        <v>Russia</v>
      </c>
      <c r="E13" s="11">
        <f t="shared" ca="1" si="1"/>
        <v>63344.339999999989</v>
      </c>
    </row>
    <row r="14" spans="1:5" x14ac:dyDescent="0.25">
      <c r="A14" t="s">
        <v>101</v>
      </c>
      <c r="B14">
        <v>38317.789999999994</v>
      </c>
      <c r="D14" t="str">
        <f t="shared" ca="1" si="0"/>
        <v>Saudi Arabia</v>
      </c>
      <c r="E14" s="11">
        <f t="shared" ca="1" si="1"/>
        <v>38317.789999999994</v>
      </c>
    </row>
    <row r="15" spans="1:5" x14ac:dyDescent="0.25">
      <c r="A15" t="s">
        <v>102</v>
      </c>
      <c r="B15">
        <v>32808.019999999997</v>
      </c>
      <c r="D15" t="str">
        <f t="shared" ca="1" si="0"/>
        <v>South Africa</v>
      </c>
      <c r="E15" s="11">
        <f t="shared" ca="1" si="1"/>
        <v>32808.019999999997</v>
      </c>
    </row>
    <row r="16" spans="1:5" x14ac:dyDescent="0.25">
      <c r="A16" t="s">
        <v>103</v>
      </c>
      <c r="B16">
        <v>50749.039999999994</v>
      </c>
      <c r="D16" t="str">
        <f t="shared" ca="1" si="0"/>
        <v>United Kingdom</v>
      </c>
      <c r="E16" s="11">
        <f t="shared" ca="1" si="1"/>
        <v>50749.039999999994</v>
      </c>
    </row>
    <row r="17" spans="1:5" x14ac:dyDescent="0.25">
      <c r="A17" t="s">
        <v>104</v>
      </c>
      <c r="B17">
        <v>13092.080000000002</v>
      </c>
      <c r="D17" t="str">
        <f t="shared" ca="1" si="0"/>
        <v>United States of America</v>
      </c>
      <c r="E17" s="11">
        <f t="shared" ca="1" si="1"/>
        <v>13092.080000000002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2" zoomScaleNormal="100" workbookViewId="0">
      <selection activeCell="B5" sqref="B5"/>
    </sheetView>
  </sheetViews>
  <sheetFormatPr defaultColWidth="8.85546875" defaultRowHeight="15" x14ac:dyDescent="0.25"/>
  <cols>
    <col min="1" max="1" width="11.85546875" style="1" bestFit="1" customWidth="1"/>
    <col min="2" max="2" width="21" style="6" bestFit="1" customWidth="1"/>
    <col min="3" max="4" width="17.85546875" style="1" customWidth="1"/>
    <col min="5" max="5" width="16.28515625" style="1" bestFit="1" customWidth="1"/>
    <col min="6" max="6" width="13.7109375" style="1" customWidth="1"/>
    <col min="7" max="7" width="23" style="1" customWidth="1"/>
    <col min="8" max="8" width="14.5703125" style="1" customWidth="1"/>
    <col min="9" max="10" width="12.7109375" style="1" customWidth="1"/>
    <col min="11" max="16384" width="8.85546875" style="1"/>
  </cols>
  <sheetData>
    <row r="1" spans="1:10" ht="15.75" thickBot="1" x14ac:dyDescent="0.3">
      <c r="A1" s="2" t="s">
        <v>45</v>
      </c>
      <c r="B1" s="2" t="s">
        <v>128</v>
      </c>
      <c r="C1" s="2" t="s">
        <v>0</v>
      </c>
      <c r="D1" s="2" t="s">
        <v>59</v>
      </c>
      <c r="E1" s="2" t="s">
        <v>46</v>
      </c>
      <c r="F1" s="2" t="s">
        <v>129</v>
      </c>
      <c r="G1" s="2" t="s">
        <v>105</v>
      </c>
      <c r="H1" s="2" t="s">
        <v>120</v>
      </c>
      <c r="I1" s="2" t="s">
        <v>119</v>
      </c>
      <c r="J1" s="2" t="s">
        <v>130</v>
      </c>
    </row>
    <row r="2" spans="1:10" x14ac:dyDescent="0.25">
      <c r="A2" s="3">
        <v>44197</v>
      </c>
      <c r="B2" s="6" t="s">
        <v>110</v>
      </c>
      <c r="C2" s="4" t="s">
        <v>24</v>
      </c>
      <c r="D2" s="5">
        <v>156.96</v>
      </c>
      <c r="E2" s="1">
        <v>9</v>
      </c>
      <c r="F2" s="1">
        <f>InputData[[#This Row],[UNIT PRICE ($)]]*InputData[[#This Row],[QUANTITY]]</f>
        <v>1412.64</v>
      </c>
      <c r="G2" s="1" t="str">
        <f>VLOOKUP(InputData[[#This Row],[CUSTOMER NAME]],Country[],2,0)</f>
        <v>India</v>
      </c>
      <c r="H2" s="1" t="str">
        <f>VLOOKUP(InputData[[#This Row],[CUSTOMER NAME]],Country[],3,0)</f>
        <v>Western</v>
      </c>
      <c r="I2" s="1" t="str">
        <f>TEXT(InputData[[#This Row],[DATE]],"mmm")</f>
        <v>Jan</v>
      </c>
      <c r="J2" s="1">
        <f>WEEKNUM(InputData[[#This Row],[DATE]])</f>
        <v>1</v>
      </c>
    </row>
    <row r="3" spans="1:10" x14ac:dyDescent="0.25">
      <c r="A3" s="3">
        <v>44197</v>
      </c>
      <c r="B3" s="6" t="s">
        <v>88</v>
      </c>
      <c r="C3" s="4" t="s">
        <v>22</v>
      </c>
      <c r="D3" s="5">
        <v>141.57</v>
      </c>
      <c r="E3" s="1">
        <v>1</v>
      </c>
      <c r="F3" s="1">
        <f>InputData[[#This Row],[UNIT PRICE ($)]]*InputData[[#This Row],[QUANTITY]]</f>
        <v>141.57</v>
      </c>
      <c r="G3" s="1" t="str">
        <f>VLOOKUP(InputData[[#This Row],[CUSTOMER NAME]],Country[],2,0)</f>
        <v>India</v>
      </c>
      <c r="H3" s="1" t="str">
        <f>VLOOKUP(InputData[[#This Row],[CUSTOMER NAME]],Country[],3,0)</f>
        <v>South</v>
      </c>
      <c r="I3" s="1" t="str">
        <f>TEXT(InputData[[#This Row],[DATE]],"mmm")</f>
        <v>Jan</v>
      </c>
      <c r="J3" s="1">
        <f>WEEKNUM(InputData[[#This Row],[DATE]])</f>
        <v>1</v>
      </c>
    </row>
    <row r="4" spans="1:10" x14ac:dyDescent="0.25">
      <c r="A4" s="3">
        <v>44198</v>
      </c>
      <c r="B4" s="6" t="s">
        <v>108</v>
      </c>
      <c r="C4" s="4" t="s">
        <v>38</v>
      </c>
      <c r="D4" s="5">
        <v>79.92</v>
      </c>
      <c r="E4" s="1">
        <v>15</v>
      </c>
      <c r="F4" s="1">
        <f>InputData[[#This Row],[UNIT PRICE ($)]]*InputData[[#This Row],[QUANTITY]]</f>
        <v>1198.8</v>
      </c>
      <c r="G4" s="1" t="str">
        <f>VLOOKUP(InputData[[#This Row],[CUSTOMER NAME]],Country[],2,0)</f>
        <v>India</v>
      </c>
      <c r="H4" s="1" t="str">
        <f>VLOOKUP(InputData[[#This Row],[CUSTOMER NAME]],Country[],3,0)</f>
        <v>North</v>
      </c>
      <c r="I4" s="1" t="str">
        <f>TEXT(InputData[[#This Row],[DATE]],"mmm")</f>
        <v>Jan</v>
      </c>
      <c r="J4" s="1">
        <f>WEEKNUM(InputData[[#This Row],[DATE]])</f>
        <v>1</v>
      </c>
    </row>
    <row r="5" spans="1:10" x14ac:dyDescent="0.25">
      <c r="A5" s="3">
        <v>44198</v>
      </c>
      <c r="B5" s="6" t="s">
        <v>62</v>
      </c>
      <c r="C5" s="4" t="s">
        <v>33</v>
      </c>
      <c r="D5" s="5">
        <v>119.7</v>
      </c>
      <c r="E5" s="1">
        <v>1</v>
      </c>
      <c r="F5" s="1">
        <f>InputData[[#This Row],[UNIT PRICE ($)]]*InputData[[#This Row],[QUANTITY]]</f>
        <v>119.7</v>
      </c>
      <c r="G5" s="1" t="str">
        <f>VLOOKUP(InputData[[#This Row],[CUSTOMER NAME]],Country[],2,0)</f>
        <v>India</v>
      </c>
      <c r="H5" s="1" t="str">
        <f>VLOOKUP(InputData[[#This Row],[CUSTOMER NAME]],Country[],3,0)</f>
        <v>Northeast</v>
      </c>
      <c r="I5" s="1" t="str">
        <f>TEXT(InputData[[#This Row],[DATE]],"mmm")</f>
        <v>Jan</v>
      </c>
      <c r="J5" s="1">
        <f>WEEKNUM(InputData[[#This Row],[DATE]])</f>
        <v>1</v>
      </c>
    </row>
    <row r="6" spans="1:10" x14ac:dyDescent="0.25">
      <c r="A6" s="3">
        <v>44198</v>
      </c>
      <c r="B6" s="6" t="s">
        <v>64</v>
      </c>
      <c r="C6" s="4" t="s">
        <v>15</v>
      </c>
      <c r="D6" s="5">
        <v>15.719999999999999</v>
      </c>
      <c r="E6" s="1">
        <v>2</v>
      </c>
      <c r="F6" s="1">
        <f>InputData[[#This Row],[UNIT PRICE ($)]]*InputData[[#This Row],[QUANTITY]]</f>
        <v>31.439999999999998</v>
      </c>
      <c r="G6" s="1" t="str">
        <f>VLOOKUP(InputData[[#This Row],[CUSTOMER NAME]],Country[],2,0)</f>
        <v>India</v>
      </c>
      <c r="H6" s="1" t="str">
        <f>VLOOKUP(InputData[[#This Row],[CUSTOMER NAME]],Country[],3,0)</f>
        <v>Northeast</v>
      </c>
      <c r="I6" s="1" t="str">
        <f>TEXT(InputData[[#This Row],[DATE]],"mmm")</f>
        <v>Jan</v>
      </c>
      <c r="J6" s="1">
        <f>WEEKNUM(InputData[[#This Row],[DATE]])</f>
        <v>1</v>
      </c>
    </row>
    <row r="7" spans="1:10" x14ac:dyDescent="0.25">
      <c r="A7" s="3">
        <v>44198</v>
      </c>
      <c r="B7" s="6" t="s">
        <v>112</v>
      </c>
      <c r="C7" s="4" t="s">
        <v>10</v>
      </c>
      <c r="D7" s="5">
        <v>164.28</v>
      </c>
      <c r="E7" s="1">
        <v>7</v>
      </c>
      <c r="F7" s="1">
        <f>InputData[[#This Row],[UNIT PRICE ($)]]*InputData[[#This Row],[QUANTITY]]</f>
        <v>1149.96</v>
      </c>
      <c r="G7" s="1" t="str">
        <f>VLOOKUP(InputData[[#This Row],[CUSTOMER NAME]],Country[],2,0)</f>
        <v>India</v>
      </c>
      <c r="H7" s="1" t="str">
        <f>VLOOKUP(InputData[[#This Row],[CUSTOMER NAME]],Country[],3,0)</f>
        <v>North</v>
      </c>
      <c r="I7" s="1" t="str">
        <f>TEXT(InputData[[#This Row],[DATE]],"mmm")</f>
        <v>Jan</v>
      </c>
      <c r="J7" s="1">
        <f>WEEKNUM(InputData[[#This Row],[DATE]])</f>
        <v>1</v>
      </c>
    </row>
    <row r="8" spans="1:10" x14ac:dyDescent="0.25">
      <c r="A8" s="3">
        <v>44198</v>
      </c>
      <c r="B8" s="6" t="s">
        <v>115</v>
      </c>
      <c r="C8" s="4" t="s">
        <v>13</v>
      </c>
      <c r="D8" s="5">
        <v>122.08</v>
      </c>
      <c r="E8" s="1">
        <v>6</v>
      </c>
      <c r="F8" s="1">
        <f>InputData[[#This Row],[UNIT PRICE ($)]]*InputData[[#This Row],[QUANTITY]]</f>
        <v>732.48</v>
      </c>
      <c r="G8" s="1" t="str">
        <f>VLOOKUP(InputData[[#This Row],[CUSTOMER NAME]],Country[],2,0)</f>
        <v>India</v>
      </c>
      <c r="H8" s="1" t="str">
        <f>VLOOKUP(InputData[[#This Row],[CUSTOMER NAME]],Country[],3,0)</f>
        <v>Northeast</v>
      </c>
      <c r="I8" s="1" t="str">
        <f>TEXT(InputData[[#This Row],[DATE]],"mmm")</f>
        <v>Jan</v>
      </c>
      <c r="J8" s="1">
        <f>WEEKNUM(InputData[[#This Row],[DATE]])</f>
        <v>1</v>
      </c>
    </row>
    <row r="9" spans="1:10" x14ac:dyDescent="0.25">
      <c r="A9" s="3">
        <v>44198</v>
      </c>
      <c r="B9" s="6" t="s">
        <v>116</v>
      </c>
      <c r="C9" s="4" t="s">
        <v>15</v>
      </c>
      <c r="D9" s="5">
        <v>15.719999999999999</v>
      </c>
      <c r="E9" s="1">
        <v>25</v>
      </c>
      <c r="F9" s="1">
        <f>InputData[[#This Row],[UNIT PRICE ($)]]*InputData[[#This Row],[QUANTITY]]</f>
        <v>393</v>
      </c>
      <c r="G9" s="1" t="str">
        <f>VLOOKUP(InputData[[#This Row],[CUSTOMER NAME]],Country[],2,0)</f>
        <v>Germany</v>
      </c>
      <c r="H9" s="1" t="str">
        <f>VLOOKUP(InputData[[#This Row],[CUSTOMER NAME]],Country[],3,0)</f>
        <v>Export</v>
      </c>
      <c r="I9" s="1" t="str">
        <f>TEXT(InputData[[#This Row],[DATE]],"mmm")</f>
        <v>Jan</v>
      </c>
      <c r="J9" s="1">
        <f>WEEKNUM(InputData[[#This Row],[DATE]])</f>
        <v>1</v>
      </c>
    </row>
    <row r="10" spans="1:10" x14ac:dyDescent="0.25">
      <c r="A10" s="3">
        <v>44199</v>
      </c>
      <c r="B10" s="6" t="s">
        <v>111</v>
      </c>
      <c r="C10" s="4" t="s">
        <v>14</v>
      </c>
      <c r="D10" s="5">
        <v>146.72</v>
      </c>
      <c r="E10" s="1">
        <v>21</v>
      </c>
      <c r="F10" s="1">
        <f>InputData[[#This Row],[UNIT PRICE ($)]]*InputData[[#This Row],[QUANTITY]]</f>
        <v>3081.12</v>
      </c>
      <c r="G10" s="1" t="str">
        <f>VLOOKUP(InputData[[#This Row],[CUSTOMER NAME]],Country[],2,0)</f>
        <v>India</v>
      </c>
      <c r="H10" s="1" t="str">
        <f>VLOOKUP(InputData[[#This Row],[CUSTOMER NAME]],Country[],3,0)</f>
        <v>Northeast</v>
      </c>
      <c r="I10" s="1" t="str">
        <f>TEXT(InputData[[#This Row],[DATE]],"mmm")</f>
        <v>Jan</v>
      </c>
      <c r="J10" s="1">
        <f>WEEKNUM(InputData[[#This Row],[DATE]])</f>
        <v>2</v>
      </c>
    </row>
    <row r="11" spans="1:10" x14ac:dyDescent="0.25">
      <c r="A11" s="3">
        <v>44199</v>
      </c>
      <c r="B11" s="6" t="s">
        <v>77</v>
      </c>
      <c r="C11" s="4" t="s">
        <v>43</v>
      </c>
      <c r="D11" s="5">
        <v>83.08</v>
      </c>
      <c r="E11" s="1">
        <v>9</v>
      </c>
      <c r="F11" s="1">
        <f>InputData[[#This Row],[UNIT PRICE ($)]]*InputData[[#This Row],[QUANTITY]]</f>
        <v>747.72</v>
      </c>
      <c r="G11" s="1" t="str">
        <f>VLOOKUP(InputData[[#This Row],[CUSTOMER NAME]],Country[],2,0)</f>
        <v>India</v>
      </c>
      <c r="H11" s="1" t="str">
        <f>VLOOKUP(InputData[[#This Row],[CUSTOMER NAME]],Country[],3,0)</f>
        <v>Western</v>
      </c>
      <c r="I11" s="1" t="str">
        <f>TEXT(InputData[[#This Row],[DATE]],"mmm")</f>
        <v>Jan</v>
      </c>
      <c r="J11" s="1">
        <f>WEEKNUM(InputData[[#This Row],[DATE]])</f>
        <v>2</v>
      </c>
    </row>
    <row r="12" spans="1:10" x14ac:dyDescent="0.25">
      <c r="A12" s="3">
        <v>44199</v>
      </c>
      <c r="B12" s="6" t="s">
        <v>79</v>
      </c>
      <c r="C12" s="4" t="s">
        <v>38</v>
      </c>
      <c r="D12" s="5">
        <v>79.92</v>
      </c>
      <c r="E12" s="1">
        <v>31</v>
      </c>
      <c r="F12" s="1">
        <f>InputData[[#This Row],[UNIT PRICE ($)]]*InputData[[#This Row],[QUANTITY]]</f>
        <v>2477.52</v>
      </c>
      <c r="G12" s="1" t="str">
        <f>VLOOKUP(InputData[[#This Row],[CUSTOMER NAME]],Country[],2,0)</f>
        <v>United Kingdom</v>
      </c>
      <c r="H12" s="1" t="str">
        <f>VLOOKUP(InputData[[#This Row],[CUSTOMER NAME]],Country[],3,0)</f>
        <v>Export</v>
      </c>
      <c r="I12" s="1" t="str">
        <f>TEXT(InputData[[#This Row],[DATE]],"mmm")</f>
        <v>Jan</v>
      </c>
      <c r="J12" s="1">
        <f>WEEKNUM(InputData[[#This Row],[DATE]])</f>
        <v>2</v>
      </c>
    </row>
    <row r="13" spans="1:10" x14ac:dyDescent="0.25">
      <c r="A13" s="3">
        <v>44199</v>
      </c>
      <c r="B13" s="6" t="s">
        <v>114</v>
      </c>
      <c r="C13" s="4" t="s">
        <v>4</v>
      </c>
      <c r="D13" s="5">
        <v>48.84</v>
      </c>
      <c r="E13" s="1">
        <v>5</v>
      </c>
      <c r="F13" s="1">
        <f>InputData[[#This Row],[UNIT PRICE ($)]]*InputData[[#This Row],[QUANTITY]]</f>
        <v>244.20000000000002</v>
      </c>
      <c r="G13" s="1" t="str">
        <f>VLOOKUP(InputData[[#This Row],[CUSTOMER NAME]],Country[],2,0)</f>
        <v>United States of America</v>
      </c>
      <c r="H13" s="1" t="str">
        <f>VLOOKUP(InputData[[#This Row],[CUSTOMER NAME]],Country[],3,0)</f>
        <v>Export</v>
      </c>
      <c r="I13" s="1" t="str">
        <f>TEXT(InputData[[#This Row],[DATE]],"mmm")</f>
        <v>Jan</v>
      </c>
      <c r="J13" s="1">
        <f>WEEKNUM(InputData[[#This Row],[DATE]])</f>
        <v>2</v>
      </c>
    </row>
    <row r="14" spans="1:10" x14ac:dyDescent="0.25">
      <c r="A14" s="3">
        <v>44200</v>
      </c>
      <c r="B14" s="6" t="s">
        <v>109</v>
      </c>
      <c r="C14" s="4" t="s">
        <v>29</v>
      </c>
      <c r="D14" s="5">
        <v>53.11</v>
      </c>
      <c r="E14" s="1">
        <v>1</v>
      </c>
      <c r="F14" s="1">
        <f>InputData[[#This Row],[UNIT PRICE ($)]]*InputData[[#This Row],[QUANTITY]]</f>
        <v>53.11</v>
      </c>
      <c r="G14" s="1" t="str">
        <f>VLOOKUP(InputData[[#This Row],[CUSTOMER NAME]],Country[],2,0)</f>
        <v>Pakistan</v>
      </c>
      <c r="H14" s="1" t="str">
        <f>VLOOKUP(InputData[[#This Row],[CUSTOMER NAME]],Country[],3,0)</f>
        <v>Export</v>
      </c>
      <c r="I14" s="1" t="str">
        <f>TEXT(InputData[[#This Row],[DATE]],"mmm")</f>
        <v>Jan</v>
      </c>
      <c r="J14" s="1">
        <f>WEEKNUM(InputData[[#This Row],[DATE]])</f>
        <v>2</v>
      </c>
    </row>
    <row r="15" spans="1:10" x14ac:dyDescent="0.25">
      <c r="A15" s="3">
        <v>44200</v>
      </c>
      <c r="B15" s="6" t="s">
        <v>68</v>
      </c>
      <c r="C15" s="4" t="s">
        <v>12</v>
      </c>
      <c r="D15" s="5">
        <v>94.17</v>
      </c>
      <c r="E15" s="1">
        <v>8</v>
      </c>
      <c r="F15" s="1">
        <f>InputData[[#This Row],[UNIT PRICE ($)]]*InputData[[#This Row],[QUANTITY]]</f>
        <v>753.36</v>
      </c>
      <c r="G15" s="1" t="str">
        <f>VLOOKUP(InputData[[#This Row],[CUSTOMER NAME]],Country[],2,0)</f>
        <v>Russia</v>
      </c>
      <c r="H15" s="1" t="str">
        <f>VLOOKUP(InputData[[#This Row],[CUSTOMER NAME]],Country[],3,0)</f>
        <v>Export</v>
      </c>
      <c r="I15" s="1" t="str">
        <f>TEXT(InputData[[#This Row],[DATE]],"mmm")</f>
        <v>Jan</v>
      </c>
      <c r="J15" s="1">
        <f>WEEKNUM(InputData[[#This Row],[DATE]])</f>
        <v>2</v>
      </c>
    </row>
    <row r="16" spans="1:10" x14ac:dyDescent="0.25">
      <c r="A16" s="3">
        <v>44200</v>
      </c>
      <c r="B16" s="6" t="s">
        <v>85</v>
      </c>
      <c r="C16" s="4" t="s">
        <v>35</v>
      </c>
      <c r="D16" s="5">
        <v>6.7</v>
      </c>
      <c r="E16" s="1">
        <v>12</v>
      </c>
      <c r="F16" s="1">
        <f>InputData[[#This Row],[UNIT PRICE ($)]]*InputData[[#This Row],[QUANTITY]]</f>
        <v>80.400000000000006</v>
      </c>
      <c r="G16" s="1" t="str">
        <f>VLOOKUP(InputData[[#This Row],[CUSTOMER NAME]],Country[],2,0)</f>
        <v>India</v>
      </c>
      <c r="H16" s="1" t="str">
        <f>VLOOKUP(InputData[[#This Row],[CUSTOMER NAME]],Country[],3,0)</f>
        <v>Northeast</v>
      </c>
      <c r="I16" s="1" t="str">
        <f>TEXT(InputData[[#This Row],[DATE]],"mmm")</f>
        <v>Jan</v>
      </c>
      <c r="J16" s="1">
        <f>WEEKNUM(InputData[[#This Row],[DATE]])</f>
        <v>2</v>
      </c>
    </row>
    <row r="17" spans="1:10" x14ac:dyDescent="0.25">
      <c r="A17" s="3">
        <v>44202</v>
      </c>
      <c r="B17" s="6" t="s">
        <v>65</v>
      </c>
      <c r="C17" s="4" t="s">
        <v>32</v>
      </c>
      <c r="D17" s="5">
        <v>117.48</v>
      </c>
      <c r="E17" s="1">
        <v>9</v>
      </c>
      <c r="F17" s="1">
        <f>InputData[[#This Row],[UNIT PRICE ($)]]*InputData[[#This Row],[QUANTITY]]</f>
        <v>1057.32</v>
      </c>
      <c r="G17" s="1" t="str">
        <f>VLOOKUP(InputData[[#This Row],[CUSTOMER NAME]],Country[],2,0)</f>
        <v>Pakistan</v>
      </c>
      <c r="H17" s="1" t="str">
        <f>VLOOKUP(InputData[[#This Row],[CUSTOMER NAME]],Country[],3,0)</f>
        <v>Export</v>
      </c>
      <c r="I17" s="1" t="str">
        <f>TEXT(InputData[[#This Row],[DATE]],"mmm")</f>
        <v>Jan</v>
      </c>
      <c r="J17" s="1">
        <f>WEEKNUM(InputData[[#This Row],[DATE]])</f>
        <v>2</v>
      </c>
    </row>
    <row r="18" spans="1:10" x14ac:dyDescent="0.25">
      <c r="A18" s="3">
        <v>44204</v>
      </c>
      <c r="B18" s="6" t="s">
        <v>68</v>
      </c>
      <c r="C18" s="4" t="s">
        <v>19</v>
      </c>
      <c r="D18" s="5">
        <v>210</v>
      </c>
      <c r="E18" s="1">
        <v>14</v>
      </c>
      <c r="F18" s="1">
        <f>InputData[[#This Row],[UNIT PRICE ($)]]*InputData[[#This Row],[QUANTITY]]</f>
        <v>2940</v>
      </c>
      <c r="G18" s="1" t="str">
        <f>VLOOKUP(InputData[[#This Row],[CUSTOMER NAME]],Country[],2,0)</f>
        <v>Russia</v>
      </c>
      <c r="H18" s="1" t="str">
        <f>VLOOKUP(InputData[[#This Row],[CUSTOMER NAME]],Country[],3,0)</f>
        <v>Export</v>
      </c>
      <c r="I18" s="1" t="str">
        <f>TEXT(InputData[[#This Row],[DATE]],"mmm")</f>
        <v>Jan</v>
      </c>
      <c r="J18" s="1">
        <f>WEEKNUM(InputData[[#This Row],[DATE]])</f>
        <v>2</v>
      </c>
    </row>
    <row r="19" spans="1:10" x14ac:dyDescent="0.25">
      <c r="A19" s="3">
        <v>44205</v>
      </c>
      <c r="B19" s="6" t="s">
        <v>60</v>
      </c>
      <c r="C19" s="4" t="s">
        <v>7</v>
      </c>
      <c r="D19" s="5">
        <v>47.730000000000004</v>
      </c>
      <c r="E19" s="1">
        <v>26</v>
      </c>
      <c r="F19" s="1">
        <f>InputData[[#This Row],[UNIT PRICE ($)]]*InputData[[#This Row],[QUANTITY]]</f>
        <v>1240.98</v>
      </c>
      <c r="G19" s="1" t="str">
        <f>VLOOKUP(InputData[[#This Row],[CUSTOMER NAME]],Country[],2,0)</f>
        <v>Nigeria</v>
      </c>
      <c r="H19" s="1" t="str">
        <f>VLOOKUP(InputData[[#This Row],[CUSTOMER NAME]],Country[],3,0)</f>
        <v>Export</v>
      </c>
      <c r="I19" s="1" t="str">
        <f>TEXT(InputData[[#This Row],[DATE]],"mmm")</f>
        <v>Jan</v>
      </c>
      <c r="J19" s="1">
        <f>WEEKNUM(InputData[[#This Row],[DATE]])</f>
        <v>2</v>
      </c>
    </row>
    <row r="20" spans="1:10" x14ac:dyDescent="0.25">
      <c r="A20" s="3">
        <v>44205</v>
      </c>
      <c r="B20" s="6" t="s">
        <v>64</v>
      </c>
      <c r="C20" s="4" t="s">
        <v>31</v>
      </c>
      <c r="D20" s="5">
        <v>104.16</v>
      </c>
      <c r="E20" s="1">
        <v>1</v>
      </c>
      <c r="F20" s="1">
        <f>InputData[[#This Row],[UNIT PRICE ($)]]*InputData[[#This Row],[QUANTITY]]</f>
        <v>104.16</v>
      </c>
      <c r="G20" s="1" t="str">
        <f>VLOOKUP(InputData[[#This Row],[CUSTOMER NAME]],Country[],2,0)</f>
        <v>India</v>
      </c>
      <c r="H20" s="1" t="str">
        <f>VLOOKUP(InputData[[#This Row],[CUSTOMER NAME]],Country[],3,0)</f>
        <v>Northeast</v>
      </c>
      <c r="I20" s="1" t="str">
        <f>TEXT(InputData[[#This Row],[DATE]],"mmm")</f>
        <v>Jan</v>
      </c>
      <c r="J20" s="1">
        <f>WEEKNUM(InputData[[#This Row],[DATE]])</f>
        <v>2</v>
      </c>
    </row>
    <row r="21" spans="1:10" x14ac:dyDescent="0.25">
      <c r="A21" s="3">
        <v>44205</v>
      </c>
      <c r="B21" s="6" t="s">
        <v>111</v>
      </c>
      <c r="C21" s="4" t="s">
        <v>25</v>
      </c>
      <c r="D21" s="5">
        <v>8.33</v>
      </c>
      <c r="E21" s="1">
        <v>4</v>
      </c>
      <c r="F21" s="1">
        <f>InputData[[#This Row],[UNIT PRICE ($)]]*InputData[[#This Row],[QUANTITY]]</f>
        <v>33.32</v>
      </c>
      <c r="G21" s="1" t="str">
        <f>VLOOKUP(InputData[[#This Row],[CUSTOMER NAME]],Country[],2,0)</f>
        <v>India</v>
      </c>
      <c r="H21" s="1" t="str">
        <f>VLOOKUP(InputData[[#This Row],[CUSTOMER NAME]],Country[],3,0)</f>
        <v>Northeast</v>
      </c>
      <c r="I21" s="1" t="str">
        <f>TEXT(InputData[[#This Row],[DATE]],"mmm")</f>
        <v>Jan</v>
      </c>
      <c r="J21" s="1">
        <f>WEEKNUM(InputData[[#This Row],[DATE]])</f>
        <v>2</v>
      </c>
    </row>
    <row r="22" spans="1:10" x14ac:dyDescent="0.25">
      <c r="A22" s="3">
        <v>44205</v>
      </c>
      <c r="B22" s="6" t="s">
        <v>75</v>
      </c>
      <c r="C22" s="4" t="s">
        <v>31</v>
      </c>
      <c r="D22" s="5">
        <v>104.16</v>
      </c>
      <c r="E22" s="1">
        <v>29</v>
      </c>
      <c r="F22" s="1">
        <f>InputData[[#This Row],[UNIT PRICE ($)]]*InputData[[#This Row],[QUANTITY]]</f>
        <v>3020.64</v>
      </c>
      <c r="G22" s="1" t="str">
        <f>VLOOKUP(InputData[[#This Row],[CUSTOMER NAME]],Country[],2,0)</f>
        <v>Russia</v>
      </c>
      <c r="H22" s="1" t="str">
        <f>VLOOKUP(InputData[[#This Row],[CUSTOMER NAME]],Country[],3,0)</f>
        <v>Export</v>
      </c>
      <c r="I22" s="1" t="str">
        <f>TEXT(InputData[[#This Row],[DATE]],"mmm")</f>
        <v>Jan</v>
      </c>
      <c r="J22" s="1">
        <f>WEEKNUM(InputData[[#This Row],[DATE]])</f>
        <v>2</v>
      </c>
    </row>
    <row r="23" spans="1:10" x14ac:dyDescent="0.25">
      <c r="A23" s="3">
        <v>44205</v>
      </c>
      <c r="B23" s="6" t="s">
        <v>78</v>
      </c>
      <c r="C23" s="4" t="s">
        <v>40</v>
      </c>
      <c r="D23" s="5">
        <v>115.2</v>
      </c>
      <c r="E23" s="1">
        <v>28</v>
      </c>
      <c r="F23" s="1">
        <f>InputData[[#This Row],[UNIT PRICE ($)]]*InputData[[#This Row],[QUANTITY]]</f>
        <v>3225.6</v>
      </c>
      <c r="G23" s="1" t="str">
        <f>VLOOKUP(InputData[[#This Row],[CUSTOMER NAME]],Country[],2,0)</f>
        <v>India</v>
      </c>
      <c r="H23" s="1" t="str">
        <f>VLOOKUP(InputData[[#This Row],[CUSTOMER NAME]],Country[],3,0)</f>
        <v>Central</v>
      </c>
      <c r="I23" s="1" t="str">
        <f>TEXT(InputData[[#This Row],[DATE]],"mmm")</f>
        <v>Jan</v>
      </c>
      <c r="J23" s="1">
        <f>WEEKNUM(InputData[[#This Row],[DATE]])</f>
        <v>2</v>
      </c>
    </row>
    <row r="24" spans="1:10" x14ac:dyDescent="0.25">
      <c r="A24" s="3">
        <v>44205</v>
      </c>
      <c r="B24" s="6" t="s">
        <v>79</v>
      </c>
      <c r="C24" s="4" t="s">
        <v>3</v>
      </c>
      <c r="D24" s="5">
        <v>80.94</v>
      </c>
      <c r="E24" s="1">
        <v>8</v>
      </c>
      <c r="F24" s="1">
        <f>InputData[[#This Row],[UNIT PRICE ($)]]*InputData[[#This Row],[QUANTITY]]</f>
        <v>647.52</v>
      </c>
      <c r="G24" s="1" t="str">
        <f>VLOOKUP(InputData[[#This Row],[CUSTOMER NAME]],Country[],2,0)</f>
        <v>United Kingdom</v>
      </c>
      <c r="H24" s="1" t="str">
        <f>VLOOKUP(InputData[[#This Row],[CUSTOMER NAME]],Country[],3,0)</f>
        <v>Export</v>
      </c>
      <c r="I24" s="1" t="str">
        <f>TEXT(InputData[[#This Row],[DATE]],"mmm")</f>
        <v>Jan</v>
      </c>
      <c r="J24" s="1">
        <f>WEEKNUM(InputData[[#This Row],[DATE]])</f>
        <v>2</v>
      </c>
    </row>
    <row r="25" spans="1:10" x14ac:dyDescent="0.25">
      <c r="A25" s="3">
        <v>44205</v>
      </c>
      <c r="B25" s="6" t="s">
        <v>113</v>
      </c>
      <c r="C25" s="4" t="s">
        <v>32</v>
      </c>
      <c r="D25" s="5">
        <v>117.48</v>
      </c>
      <c r="E25" s="1">
        <v>12</v>
      </c>
      <c r="F25" s="1">
        <f>InputData[[#This Row],[UNIT PRICE ($)]]*InputData[[#This Row],[QUANTITY]]</f>
        <v>1409.76</v>
      </c>
      <c r="G25" s="1" t="str">
        <f>VLOOKUP(InputData[[#This Row],[CUSTOMER NAME]],Country[],2,0)</f>
        <v>Pakistan</v>
      </c>
      <c r="H25" s="1" t="str">
        <f>VLOOKUP(InputData[[#This Row],[CUSTOMER NAME]],Country[],3,0)</f>
        <v>Export</v>
      </c>
      <c r="I25" s="1" t="str">
        <f>TEXT(InputData[[#This Row],[DATE]],"mmm")</f>
        <v>Jan</v>
      </c>
      <c r="J25" s="1">
        <f>WEEKNUM(InputData[[#This Row],[DATE]])</f>
        <v>2</v>
      </c>
    </row>
    <row r="26" spans="1:10" x14ac:dyDescent="0.25">
      <c r="A26" s="3">
        <v>44206</v>
      </c>
      <c r="B26" s="6" t="s">
        <v>62</v>
      </c>
      <c r="C26" s="4" t="s">
        <v>2</v>
      </c>
      <c r="D26" s="5">
        <v>142.80000000000001</v>
      </c>
      <c r="E26" s="1">
        <v>24</v>
      </c>
      <c r="F26" s="1">
        <f>InputData[[#This Row],[UNIT PRICE ($)]]*InputData[[#This Row],[QUANTITY]]</f>
        <v>3427.2000000000003</v>
      </c>
      <c r="G26" s="1" t="str">
        <f>VLOOKUP(InputData[[#This Row],[CUSTOMER NAME]],Country[],2,0)</f>
        <v>India</v>
      </c>
      <c r="H26" s="1" t="str">
        <f>VLOOKUP(InputData[[#This Row],[CUSTOMER NAME]],Country[],3,0)</f>
        <v>Northeast</v>
      </c>
      <c r="I26" s="1" t="str">
        <f>TEXT(InputData[[#This Row],[DATE]],"mmm")</f>
        <v>Jan</v>
      </c>
      <c r="J26" s="1">
        <f>WEEKNUM(InputData[[#This Row],[DATE]])</f>
        <v>3</v>
      </c>
    </row>
    <row r="27" spans="1:10" x14ac:dyDescent="0.25">
      <c r="A27" s="3">
        <v>44206</v>
      </c>
      <c r="B27" s="6" t="s">
        <v>80</v>
      </c>
      <c r="C27" s="4" t="s">
        <v>34</v>
      </c>
      <c r="D27" s="5">
        <v>58.3</v>
      </c>
      <c r="E27" s="1">
        <v>14</v>
      </c>
      <c r="F27" s="1">
        <f>InputData[[#This Row],[UNIT PRICE ($)]]*InputData[[#This Row],[QUANTITY]]</f>
        <v>816.19999999999993</v>
      </c>
      <c r="G27" s="1" t="str">
        <f>VLOOKUP(InputData[[#This Row],[CUSTOMER NAME]],Country[],2,0)</f>
        <v>South Africa</v>
      </c>
      <c r="H27" s="1" t="str">
        <f>VLOOKUP(InputData[[#This Row],[CUSTOMER NAME]],Country[],3,0)</f>
        <v>Export</v>
      </c>
      <c r="I27" s="1" t="str">
        <f>TEXT(InputData[[#This Row],[DATE]],"mmm")</f>
        <v>Jan</v>
      </c>
      <c r="J27" s="1">
        <f>WEEKNUM(InputData[[#This Row],[DATE]])</f>
        <v>3</v>
      </c>
    </row>
    <row r="28" spans="1:10" x14ac:dyDescent="0.25">
      <c r="A28" s="3">
        <v>44206</v>
      </c>
      <c r="B28" s="6" t="s">
        <v>113</v>
      </c>
      <c r="C28" s="4" t="s">
        <v>35</v>
      </c>
      <c r="D28" s="5">
        <v>6.7</v>
      </c>
      <c r="E28" s="1">
        <v>9</v>
      </c>
      <c r="F28" s="1">
        <f>InputData[[#This Row],[UNIT PRICE ($)]]*InputData[[#This Row],[QUANTITY]]</f>
        <v>60.300000000000004</v>
      </c>
      <c r="G28" s="1" t="str">
        <f>VLOOKUP(InputData[[#This Row],[CUSTOMER NAME]],Country[],2,0)</f>
        <v>Pakistan</v>
      </c>
      <c r="H28" s="1" t="str">
        <f>VLOOKUP(InputData[[#This Row],[CUSTOMER NAME]],Country[],3,0)</f>
        <v>Export</v>
      </c>
      <c r="I28" s="1" t="str">
        <f>TEXT(InputData[[#This Row],[DATE]],"mmm")</f>
        <v>Jan</v>
      </c>
      <c r="J28" s="1">
        <f>WEEKNUM(InputData[[#This Row],[DATE]])</f>
        <v>3</v>
      </c>
    </row>
    <row r="29" spans="1:10" x14ac:dyDescent="0.25">
      <c r="A29" s="3">
        <v>44207</v>
      </c>
      <c r="B29" s="6" t="s">
        <v>62</v>
      </c>
      <c r="C29" s="4" t="s">
        <v>37</v>
      </c>
      <c r="D29" s="5">
        <v>85.76</v>
      </c>
      <c r="E29" s="1">
        <v>3</v>
      </c>
      <c r="F29" s="1">
        <f>InputData[[#This Row],[UNIT PRICE ($)]]*InputData[[#This Row],[QUANTITY]]</f>
        <v>257.28000000000003</v>
      </c>
      <c r="G29" s="1" t="str">
        <f>VLOOKUP(InputData[[#This Row],[CUSTOMER NAME]],Country[],2,0)</f>
        <v>India</v>
      </c>
      <c r="H29" s="1" t="str">
        <f>VLOOKUP(InputData[[#This Row],[CUSTOMER NAME]],Country[],3,0)</f>
        <v>Northeast</v>
      </c>
      <c r="I29" s="1" t="str">
        <f>TEXT(InputData[[#This Row],[DATE]],"mmm")</f>
        <v>Jan</v>
      </c>
      <c r="J29" s="1">
        <f>WEEKNUM(InputData[[#This Row],[DATE]])</f>
        <v>3</v>
      </c>
    </row>
    <row r="30" spans="1:10" x14ac:dyDescent="0.25">
      <c r="A30" s="3">
        <v>44207</v>
      </c>
      <c r="B30" s="6" t="s">
        <v>70</v>
      </c>
      <c r="C30" s="4" t="s">
        <v>14</v>
      </c>
      <c r="D30" s="5">
        <v>146.72</v>
      </c>
      <c r="E30" s="1">
        <v>4</v>
      </c>
      <c r="F30" s="1">
        <f>InputData[[#This Row],[UNIT PRICE ($)]]*InputData[[#This Row],[QUANTITY]]</f>
        <v>586.88</v>
      </c>
      <c r="G30" s="1" t="str">
        <f>VLOOKUP(InputData[[#This Row],[CUSTOMER NAME]],Country[],2,0)</f>
        <v>Mexico</v>
      </c>
      <c r="H30" s="1" t="str">
        <f>VLOOKUP(InputData[[#This Row],[CUSTOMER NAME]],Country[],3,0)</f>
        <v>Export</v>
      </c>
      <c r="I30" s="1" t="str">
        <f>TEXT(InputData[[#This Row],[DATE]],"mmm")</f>
        <v>Jan</v>
      </c>
      <c r="J30" s="1">
        <f>WEEKNUM(InputData[[#This Row],[DATE]])</f>
        <v>3</v>
      </c>
    </row>
    <row r="31" spans="1:10" x14ac:dyDescent="0.25">
      <c r="A31" s="3">
        <v>44207</v>
      </c>
      <c r="B31" s="6" t="s">
        <v>111</v>
      </c>
      <c r="C31" s="4" t="s">
        <v>11</v>
      </c>
      <c r="D31" s="5">
        <v>48.4</v>
      </c>
      <c r="E31" s="1">
        <v>14</v>
      </c>
      <c r="F31" s="1">
        <f>InputData[[#This Row],[UNIT PRICE ($)]]*InputData[[#This Row],[QUANTITY]]</f>
        <v>677.6</v>
      </c>
      <c r="G31" s="1" t="str">
        <f>VLOOKUP(InputData[[#This Row],[CUSTOMER NAME]],Country[],2,0)</f>
        <v>India</v>
      </c>
      <c r="H31" s="1" t="str">
        <f>VLOOKUP(InputData[[#This Row],[CUSTOMER NAME]],Country[],3,0)</f>
        <v>Northeast</v>
      </c>
      <c r="I31" s="1" t="str">
        <f>TEXT(InputData[[#This Row],[DATE]],"mmm")</f>
        <v>Jan</v>
      </c>
      <c r="J31" s="1">
        <f>WEEKNUM(InputData[[#This Row],[DATE]])</f>
        <v>3</v>
      </c>
    </row>
    <row r="32" spans="1:10" x14ac:dyDescent="0.25">
      <c r="A32" s="3">
        <v>44207</v>
      </c>
      <c r="B32" s="6" t="s">
        <v>76</v>
      </c>
      <c r="C32" s="4" t="s">
        <v>42</v>
      </c>
      <c r="D32" s="5">
        <v>162</v>
      </c>
      <c r="E32" s="1">
        <v>4</v>
      </c>
      <c r="F32" s="1">
        <f>InputData[[#This Row],[UNIT PRICE ($)]]*InputData[[#This Row],[QUANTITY]]</f>
        <v>648</v>
      </c>
      <c r="G32" s="1" t="str">
        <f>VLOOKUP(InputData[[#This Row],[CUSTOMER NAME]],Country[],2,0)</f>
        <v>Saudi Arabia</v>
      </c>
      <c r="H32" s="1" t="str">
        <f>VLOOKUP(InputData[[#This Row],[CUSTOMER NAME]],Country[],3,0)</f>
        <v>Export</v>
      </c>
      <c r="I32" s="1" t="str">
        <f>TEXT(InputData[[#This Row],[DATE]],"mmm")</f>
        <v>Jan</v>
      </c>
      <c r="J32" s="1">
        <f>WEEKNUM(InputData[[#This Row],[DATE]])</f>
        <v>3</v>
      </c>
    </row>
    <row r="33" spans="1:10" x14ac:dyDescent="0.25">
      <c r="A33" s="3">
        <v>44207</v>
      </c>
      <c r="B33" s="6" t="s">
        <v>79</v>
      </c>
      <c r="C33" s="4" t="s">
        <v>32</v>
      </c>
      <c r="D33" s="5">
        <v>117.48</v>
      </c>
      <c r="E33" s="1">
        <v>2</v>
      </c>
      <c r="F33" s="1">
        <f>InputData[[#This Row],[UNIT PRICE ($)]]*InputData[[#This Row],[QUANTITY]]</f>
        <v>234.96</v>
      </c>
      <c r="G33" s="1" t="str">
        <f>VLOOKUP(InputData[[#This Row],[CUSTOMER NAME]],Country[],2,0)</f>
        <v>United Kingdom</v>
      </c>
      <c r="H33" s="1" t="str">
        <f>VLOOKUP(InputData[[#This Row],[CUSTOMER NAME]],Country[],3,0)</f>
        <v>Export</v>
      </c>
      <c r="I33" s="1" t="str">
        <f>TEXT(InputData[[#This Row],[DATE]],"mmm")</f>
        <v>Jan</v>
      </c>
      <c r="J33" s="1">
        <f>WEEKNUM(InputData[[#This Row],[DATE]])</f>
        <v>3</v>
      </c>
    </row>
    <row r="34" spans="1:10" x14ac:dyDescent="0.25">
      <c r="A34" s="3">
        <v>44208</v>
      </c>
      <c r="B34" s="6" t="s">
        <v>64</v>
      </c>
      <c r="C34" s="4" t="s">
        <v>42</v>
      </c>
      <c r="D34" s="5">
        <v>162</v>
      </c>
      <c r="E34" s="1">
        <v>10</v>
      </c>
      <c r="F34" s="1">
        <f>InputData[[#This Row],[UNIT PRICE ($)]]*InputData[[#This Row],[QUANTITY]]</f>
        <v>1620</v>
      </c>
      <c r="G34" s="1" t="str">
        <f>VLOOKUP(InputData[[#This Row],[CUSTOMER NAME]],Country[],2,0)</f>
        <v>India</v>
      </c>
      <c r="H34" s="1" t="str">
        <f>VLOOKUP(InputData[[#This Row],[CUSTOMER NAME]],Country[],3,0)</f>
        <v>Northeast</v>
      </c>
      <c r="I34" s="1" t="str">
        <f>TEXT(InputData[[#This Row],[DATE]],"mmm")</f>
        <v>Jan</v>
      </c>
      <c r="J34" s="1">
        <f>WEEKNUM(InputData[[#This Row],[DATE]])</f>
        <v>3</v>
      </c>
    </row>
    <row r="35" spans="1:10" x14ac:dyDescent="0.25">
      <c r="A35" s="3">
        <v>44209</v>
      </c>
      <c r="B35" s="6" t="s">
        <v>108</v>
      </c>
      <c r="C35" s="4" t="s">
        <v>16</v>
      </c>
      <c r="D35" s="5">
        <v>16.64</v>
      </c>
      <c r="E35" s="1">
        <v>15</v>
      </c>
      <c r="F35" s="1">
        <f>InputData[[#This Row],[UNIT PRICE ($)]]*InputData[[#This Row],[QUANTITY]]</f>
        <v>249.60000000000002</v>
      </c>
      <c r="G35" s="1" t="str">
        <f>VLOOKUP(InputData[[#This Row],[CUSTOMER NAME]],Country[],2,0)</f>
        <v>India</v>
      </c>
      <c r="H35" s="1" t="str">
        <f>VLOOKUP(InputData[[#This Row],[CUSTOMER NAME]],Country[],3,0)</f>
        <v>North</v>
      </c>
      <c r="I35" s="1" t="str">
        <f>TEXT(InputData[[#This Row],[DATE]],"mmm")</f>
        <v>Jan</v>
      </c>
      <c r="J35" s="1">
        <f>WEEKNUM(InputData[[#This Row],[DATE]])</f>
        <v>3</v>
      </c>
    </row>
    <row r="36" spans="1:10" x14ac:dyDescent="0.25">
      <c r="A36" s="3">
        <v>44209</v>
      </c>
      <c r="B36" s="6" t="s">
        <v>65</v>
      </c>
      <c r="C36" s="4" t="s">
        <v>19</v>
      </c>
      <c r="D36" s="5">
        <v>210</v>
      </c>
      <c r="E36" s="1">
        <v>6</v>
      </c>
      <c r="F36" s="1">
        <f>InputData[[#This Row],[UNIT PRICE ($)]]*InputData[[#This Row],[QUANTITY]]</f>
        <v>1260</v>
      </c>
      <c r="G36" s="1" t="str">
        <f>VLOOKUP(InputData[[#This Row],[CUSTOMER NAME]],Country[],2,0)</f>
        <v>Pakistan</v>
      </c>
      <c r="H36" s="1" t="str">
        <f>VLOOKUP(InputData[[#This Row],[CUSTOMER NAME]],Country[],3,0)</f>
        <v>Export</v>
      </c>
      <c r="I36" s="1" t="str">
        <f>TEXT(InputData[[#This Row],[DATE]],"mmm")</f>
        <v>Jan</v>
      </c>
      <c r="J36" s="1">
        <f>WEEKNUM(InputData[[#This Row],[DATE]])</f>
        <v>3</v>
      </c>
    </row>
    <row r="37" spans="1:10" x14ac:dyDescent="0.25">
      <c r="A37" s="3">
        <v>44210</v>
      </c>
      <c r="B37" s="6" t="s">
        <v>115</v>
      </c>
      <c r="C37" s="4" t="s">
        <v>11</v>
      </c>
      <c r="D37" s="5">
        <v>48.4</v>
      </c>
      <c r="E37" s="1">
        <v>14</v>
      </c>
      <c r="F37" s="1">
        <f>InputData[[#This Row],[UNIT PRICE ($)]]*InputData[[#This Row],[QUANTITY]]</f>
        <v>677.6</v>
      </c>
      <c r="G37" s="1" t="str">
        <f>VLOOKUP(InputData[[#This Row],[CUSTOMER NAME]],Country[],2,0)</f>
        <v>India</v>
      </c>
      <c r="H37" s="1" t="str">
        <f>VLOOKUP(InputData[[#This Row],[CUSTOMER NAME]],Country[],3,0)</f>
        <v>Northeast</v>
      </c>
      <c r="I37" s="1" t="str">
        <f>TEXT(InputData[[#This Row],[DATE]],"mmm")</f>
        <v>Jan</v>
      </c>
      <c r="J37" s="1">
        <f>WEEKNUM(InputData[[#This Row],[DATE]])</f>
        <v>3</v>
      </c>
    </row>
    <row r="38" spans="1:10" x14ac:dyDescent="0.25">
      <c r="A38" s="3">
        <v>44211</v>
      </c>
      <c r="B38" s="6" t="s">
        <v>73</v>
      </c>
      <c r="C38" s="4" t="s">
        <v>7</v>
      </c>
      <c r="D38" s="5">
        <v>47.730000000000004</v>
      </c>
      <c r="E38" s="1">
        <v>15</v>
      </c>
      <c r="F38" s="1">
        <f>InputData[[#This Row],[UNIT PRICE ($)]]*InputData[[#This Row],[QUANTITY]]</f>
        <v>715.95</v>
      </c>
      <c r="G38" s="1" t="str">
        <f>VLOOKUP(InputData[[#This Row],[CUSTOMER NAME]],Country[],2,0)</f>
        <v>India</v>
      </c>
      <c r="H38" s="1" t="str">
        <f>VLOOKUP(InputData[[#This Row],[CUSTOMER NAME]],Country[],3,0)</f>
        <v>East</v>
      </c>
      <c r="I38" s="1" t="str">
        <f>TEXT(InputData[[#This Row],[DATE]],"mmm")</f>
        <v>Jan</v>
      </c>
      <c r="J38" s="1">
        <f>WEEKNUM(InputData[[#This Row],[DATE]])</f>
        <v>3</v>
      </c>
    </row>
    <row r="39" spans="1:10" x14ac:dyDescent="0.25">
      <c r="A39" s="3">
        <v>44211</v>
      </c>
      <c r="B39" s="6" t="s">
        <v>79</v>
      </c>
      <c r="C39" s="4" t="s">
        <v>22</v>
      </c>
      <c r="D39" s="5">
        <v>141.57</v>
      </c>
      <c r="E39" s="1">
        <v>10</v>
      </c>
      <c r="F39" s="1">
        <f>InputData[[#This Row],[UNIT PRICE ($)]]*InputData[[#This Row],[QUANTITY]]</f>
        <v>1415.6999999999998</v>
      </c>
      <c r="G39" s="1" t="str">
        <f>VLOOKUP(InputData[[#This Row],[CUSTOMER NAME]],Country[],2,0)</f>
        <v>United Kingdom</v>
      </c>
      <c r="H39" s="1" t="str">
        <f>VLOOKUP(InputData[[#This Row],[CUSTOMER NAME]],Country[],3,0)</f>
        <v>Export</v>
      </c>
      <c r="I39" s="1" t="str">
        <f>TEXT(InputData[[#This Row],[DATE]],"mmm")</f>
        <v>Jan</v>
      </c>
      <c r="J39" s="1">
        <f>WEEKNUM(InputData[[#This Row],[DATE]])</f>
        <v>3</v>
      </c>
    </row>
    <row r="40" spans="1:10" x14ac:dyDescent="0.25">
      <c r="A40" s="3">
        <v>44212</v>
      </c>
      <c r="B40" s="6" t="s">
        <v>109</v>
      </c>
      <c r="C40" s="4" t="s">
        <v>14</v>
      </c>
      <c r="D40" s="5">
        <v>146.72</v>
      </c>
      <c r="E40" s="1">
        <v>11</v>
      </c>
      <c r="F40" s="1">
        <f>InputData[[#This Row],[UNIT PRICE ($)]]*InputData[[#This Row],[QUANTITY]]</f>
        <v>1613.92</v>
      </c>
      <c r="G40" s="1" t="str">
        <f>VLOOKUP(InputData[[#This Row],[CUSTOMER NAME]],Country[],2,0)</f>
        <v>Pakistan</v>
      </c>
      <c r="H40" s="1" t="str">
        <f>VLOOKUP(InputData[[#This Row],[CUSTOMER NAME]],Country[],3,0)</f>
        <v>Export</v>
      </c>
      <c r="I40" s="1" t="str">
        <f>TEXT(InputData[[#This Row],[DATE]],"mmm")</f>
        <v>Jan</v>
      </c>
      <c r="J40" s="1">
        <f>WEEKNUM(InputData[[#This Row],[DATE]])</f>
        <v>3</v>
      </c>
    </row>
    <row r="41" spans="1:10" x14ac:dyDescent="0.25">
      <c r="A41" s="3">
        <v>44213</v>
      </c>
      <c r="B41" s="6" t="s">
        <v>67</v>
      </c>
      <c r="C41" s="4" t="s">
        <v>40</v>
      </c>
      <c r="D41" s="5">
        <v>115.2</v>
      </c>
      <c r="E41" s="1">
        <v>4</v>
      </c>
      <c r="F41" s="1">
        <f>InputData[[#This Row],[UNIT PRICE ($)]]*InputData[[#This Row],[QUANTITY]]</f>
        <v>460.8</v>
      </c>
      <c r="G41" s="1" t="str">
        <f>VLOOKUP(InputData[[#This Row],[CUSTOMER NAME]],Country[],2,0)</f>
        <v>United Kingdom</v>
      </c>
      <c r="H41" s="1" t="str">
        <f>VLOOKUP(InputData[[#This Row],[CUSTOMER NAME]],Country[],3,0)</f>
        <v>Export</v>
      </c>
      <c r="I41" s="1" t="str">
        <f>TEXT(InputData[[#This Row],[DATE]],"mmm")</f>
        <v>Jan</v>
      </c>
      <c r="J41" s="1">
        <f>WEEKNUM(InputData[[#This Row],[DATE]])</f>
        <v>4</v>
      </c>
    </row>
    <row r="42" spans="1:10" x14ac:dyDescent="0.25">
      <c r="A42" s="3">
        <v>44214</v>
      </c>
      <c r="B42" s="6" t="s">
        <v>65</v>
      </c>
      <c r="C42" s="4" t="s">
        <v>8</v>
      </c>
      <c r="D42" s="5">
        <v>94.62</v>
      </c>
      <c r="E42" s="1">
        <v>9</v>
      </c>
      <c r="F42" s="1">
        <f>InputData[[#This Row],[UNIT PRICE ($)]]*InputData[[#This Row],[QUANTITY]]</f>
        <v>851.58</v>
      </c>
      <c r="G42" s="1" t="str">
        <f>VLOOKUP(InputData[[#This Row],[CUSTOMER NAME]],Country[],2,0)</f>
        <v>Pakistan</v>
      </c>
      <c r="H42" s="1" t="str">
        <f>VLOOKUP(InputData[[#This Row],[CUSTOMER NAME]],Country[],3,0)</f>
        <v>Export</v>
      </c>
      <c r="I42" s="1" t="str">
        <f>TEXT(InputData[[#This Row],[DATE]],"mmm")</f>
        <v>Jan</v>
      </c>
      <c r="J42" s="1">
        <f>WEEKNUM(InputData[[#This Row],[DATE]])</f>
        <v>4</v>
      </c>
    </row>
    <row r="43" spans="1:10" x14ac:dyDescent="0.25">
      <c r="A43" s="3">
        <v>44214</v>
      </c>
      <c r="B43" s="6" t="s">
        <v>78</v>
      </c>
      <c r="C43" s="4" t="s">
        <v>23</v>
      </c>
      <c r="D43" s="5">
        <v>149.46</v>
      </c>
      <c r="E43" s="1">
        <v>3</v>
      </c>
      <c r="F43" s="1">
        <f>InputData[[#This Row],[UNIT PRICE ($)]]*InputData[[#This Row],[QUANTITY]]</f>
        <v>448.38</v>
      </c>
      <c r="G43" s="1" t="str">
        <f>VLOOKUP(InputData[[#This Row],[CUSTOMER NAME]],Country[],2,0)</f>
        <v>India</v>
      </c>
      <c r="H43" s="1" t="str">
        <f>VLOOKUP(InputData[[#This Row],[CUSTOMER NAME]],Country[],3,0)</f>
        <v>Central</v>
      </c>
      <c r="I43" s="1" t="str">
        <f>TEXT(InputData[[#This Row],[DATE]],"mmm")</f>
        <v>Jan</v>
      </c>
      <c r="J43" s="1">
        <f>WEEKNUM(InputData[[#This Row],[DATE]])</f>
        <v>4</v>
      </c>
    </row>
    <row r="44" spans="1:10" x14ac:dyDescent="0.25">
      <c r="A44" s="3">
        <v>44214</v>
      </c>
      <c r="B44" s="6" t="s">
        <v>83</v>
      </c>
      <c r="C44" s="4" t="s">
        <v>44</v>
      </c>
      <c r="D44" s="5">
        <v>82.08</v>
      </c>
      <c r="E44" s="1">
        <v>13</v>
      </c>
      <c r="F44" s="1">
        <f>InputData[[#This Row],[UNIT PRICE ($)]]*InputData[[#This Row],[QUANTITY]]</f>
        <v>1067.04</v>
      </c>
      <c r="G44" s="1" t="str">
        <f>VLOOKUP(InputData[[#This Row],[CUSTOMER NAME]],Country[],2,0)</f>
        <v>India</v>
      </c>
      <c r="H44" s="1" t="str">
        <f>VLOOKUP(InputData[[#This Row],[CUSTOMER NAME]],Country[],3,0)</f>
        <v>North</v>
      </c>
      <c r="I44" s="1" t="str">
        <f>TEXT(InputData[[#This Row],[DATE]],"mmm")</f>
        <v>Jan</v>
      </c>
      <c r="J44" s="1">
        <f>WEEKNUM(InputData[[#This Row],[DATE]])</f>
        <v>4</v>
      </c>
    </row>
    <row r="45" spans="1:10" x14ac:dyDescent="0.25">
      <c r="A45" s="3">
        <v>44215</v>
      </c>
      <c r="B45" s="6" t="s">
        <v>79</v>
      </c>
      <c r="C45" s="4" t="s">
        <v>35</v>
      </c>
      <c r="D45" s="5">
        <v>6.7</v>
      </c>
      <c r="E45" s="1">
        <v>6</v>
      </c>
      <c r="F45" s="1">
        <f>InputData[[#This Row],[UNIT PRICE ($)]]*InputData[[#This Row],[QUANTITY]]</f>
        <v>40.200000000000003</v>
      </c>
      <c r="G45" s="1" t="str">
        <f>VLOOKUP(InputData[[#This Row],[CUSTOMER NAME]],Country[],2,0)</f>
        <v>United Kingdom</v>
      </c>
      <c r="H45" s="1" t="str">
        <f>VLOOKUP(InputData[[#This Row],[CUSTOMER NAME]],Country[],3,0)</f>
        <v>Export</v>
      </c>
      <c r="I45" s="1" t="str">
        <f>TEXT(InputData[[#This Row],[DATE]],"mmm")</f>
        <v>Jan</v>
      </c>
      <c r="J45" s="1">
        <f>WEEKNUM(InputData[[#This Row],[DATE]])</f>
        <v>4</v>
      </c>
    </row>
    <row r="46" spans="1:10" x14ac:dyDescent="0.25">
      <c r="A46" s="3">
        <v>44216</v>
      </c>
      <c r="B46" s="6" t="s">
        <v>68</v>
      </c>
      <c r="C46" s="4" t="s">
        <v>34</v>
      </c>
      <c r="D46" s="5">
        <v>58.3</v>
      </c>
      <c r="E46" s="1">
        <v>4</v>
      </c>
      <c r="F46" s="1">
        <f>InputData[[#This Row],[UNIT PRICE ($)]]*InputData[[#This Row],[QUANTITY]]</f>
        <v>233.2</v>
      </c>
      <c r="G46" s="1" t="str">
        <f>VLOOKUP(InputData[[#This Row],[CUSTOMER NAME]],Country[],2,0)</f>
        <v>Russia</v>
      </c>
      <c r="H46" s="1" t="str">
        <f>VLOOKUP(InputData[[#This Row],[CUSTOMER NAME]],Country[],3,0)</f>
        <v>Export</v>
      </c>
      <c r="I46" s="1" t="str">
        <f>TEXT(InputData[[#This Row],[DATE]],"mmm")</f>
        <v>Jan</v>
      </c>
      <c r="J46" s="1">
        <f>WEEKNUM(InputData[[#This Row],[DATE]])</f>
        <v>4</v>
      </c>
    </row>
    <row r="47" spans="1:10" x14ac:dyDescent="0.25">
      <c r="A47" s="3">
        <v>44216</v>
      </c>
      <c r="B47" s="6" t="s">
        <v>112</v>
      </c>
      <c r="C47" s="4" t="s">
        <v>20</v>
      </c>
      <c r="D47" s="5">
        <v>76.25</v>
      </c>
      <c r="E47" s="1">
        <v>4</v>
      </c>
      <c r="F47" s="1">
        <f>InputData[[#This Row],[UNIT PRICE ($)]]*InputData[[#This Row],[QUANTITY]]</f>
        <v>305</v>
      </c>
      <c r="G47" s="1" t="str">
        <f>VLOOKUP(InputData[[#This Row],[CUSTOMER NAME]],Country[],2,0)</f>
        <v>India</v>
      </c>
      <c r="H47" s="1" t="str">
        <f>VLOOKUP(InputData[[#This Row],[CUSTOMER NAME]],Country[],3,0)</f>
        <v>North</v>
      </c>
      <c r="I47" s="1" t="str">
        <f>TEXT(InputData[[#This Row],[DATE]],"mmm")</f>
        <v>Jan</v>
      </c>
      <c r="J47" s="1">
        <f>WEEKNUM(InputData[[#This Row],[DATE]])</f>
        <v>4</v>
      </c>
    </row>
    <row r="48" spans="1:10" x14ac:dyDescent="0.25">
      <c r="A48" s="3">
        <v>44216</v>
      </c>
      <c r="B48" s="6" t="s">
        <v>77</v>
      </c>
      <c r="C48" s="4" t="s">
        <v>21</v>
      </c>
      <c r="D48" s="5">
        <v>162.54</v>
      </c>
      <c r="E48" s="1">
        <v>2</v>
      </c>
      <c r="F48" s="1">
        <f>InputData[[#This Row],[UNIT PRICE ($)]]*InputData[[#This Row],[QUANTITY]]</f>
        <v>325.08</v>
      </c>
      <c r="G48" s="1" t="str">
        <f>VLOOKUP(InputData[[#This Row],[CUSTOMER NAME]],Country[],2,0)</f>
        <v>India</v>
      </c>
      <c r="H48" s="1" t="str">
        <f>VLOOKUP(InputData[[#This Row],[CUSTOMER NAME]],Country[],3,0)</f>
        <v>Western</v>
      </c>
      <c r="I48" s="1" t="str">
        <f>TEXT(InputData[[#This Row],[DATE]],"mmm")</f>
        <v>Jan</v>
      </c>
      <c r="J48" s="1">
        <f>WEEKNUM(InputData[[#This Row],[DATE]])</f>
        <v>4</v>
      </c>
    </row>
    <row r="49" spans="1:10" x14ac:dyDescent="0.25">
      <c r="A49" s="3">
        <v>44216</v>
      </c>
      <c r="B49" s="6" t="s">
        <v>84</v>
      </c>
      <c r="C49" s="4" t="s">
        <v>14</v>
      </c>
      <c r="D49" s="5">
        <v>146.72</v>
      </c>
      <c r="E49" s="1">
        <v>7</v>
      </c>
      <c r="F49" s="1">
        <f>InputData[[#This Row],[UNIT PRICE ($)]]*InputData[[#This Row],[QUANTITY]]</f>
        <v>1027.04</v>
      </c>
      <c r="G49" s="1" t="str">
        <f>VLOOKUP(InputData[[#This Row],[CUSTOMER NAME]],Country[],2,0)</f>
        <v>Ethiopia</v>
      </c>
      <c r="H49" s="1" t="str">
        <f>VLOOKUP(InputData[[#This Row],[CUSTOMER NAME]],Country[],3,0)</f>
        <v>Export</v>
      </c>
      <c r="I49" s="1" t="str">
        <f>TEXT(InputData[[#This Row],[DATE]],"mmm")</f>
        <v>Jan</v>
      </c>
      <c r="J49" s="1">
        <f>WEEKNUM(InputData[[#This Row],[DATE]])</f>
        <v>4</v>
      </c>
    </row>
    <row r="50" spans="1:10" x14ac:dyDescent="0.25">
      <c r="A50" s="3">
        <v>44217</v>
      </c>
      <c r="B50" s="6" t="s">
        <v>113</v>
      </c>
      <c r="C50" s="4" t="s">
        <v>4</v>
      </c>
      <c r="D50" s="5">
        <v>48.84</v>
      </c>
      <c r="E50" s="1">
        <v>15</v>
      </c>
      <c r="F50" s="1">
        <f>InputData[[#This Row],[UNIT PRICE ($)]]*InputData[[#This Row],[QUANTITY]]</f>
        <v>732.6</v>
      </c>
      <c r="G50" s="1" t="str">
        <f>VLOOKUP(InputData[[#This Row],[CUSTOMER NAME]],Country[],2,0)</f>
        <v>Pakistan</v>
      </c>
      <c r="H50" s="1" t="str">
        <f>VLOOKUP(InputData[[#This Row],[CUSTOMER NAME]],Country[],3,0)</f>
        <v>Export</v>
      </c>
      <c r="I50" s="1" t="str">
        <f>TEXT(InputData[[#This Row],[DATE]],"mmm")</f>
        <v>Jan</v>
      </c>
      <c r="J50" s="1">
        <f>WEEKNUM(InputData[[#This Row],[DATE]])</f>
        <v>4</v>
      </c>
    </row>
    <row r="51" spans="1:10" x14ac:dyDescent="0.25">
      <c r="A51" s="3">
        <v>44217</v>
      </c>
      <c r="B51" s="6" t="s">
        <v>115</v>
      </c>
      <c r="C51" s="4" t="s">
        <v>42</v>
      </c>
      <c r="D51" s="5">
        <v>162</v>
      </c>
      <c r="E51" s="1">
        <v>6</v>
      </c>
      <c r="F51" s="1">
        <f>InputData[[#This Row],[UNIT PRICE ($)]]*InputData[[#This Row],[QUANTITY]]</f>
        <v>972</v>
      </c>
      <c r="G51" s="1" t="str">
        <f>VLOOKUP(InputData[[#This Row],[CUSTOMER NAME]],Country[],2,0)</f>
        <v>India</v>
      </c>
      <c r="H51" s="1" t="str">
        <f>VLOOKUP(InputData[[#This Row],[CUSTOMER NAME]],Country[],3,0)</f>
        <v>Northeast</v>
      </c>
      <c r="I51" s="1" t="str">
        <f>TEXT(InputData[[#This Row],[DATE]],"mmm")</f>
        <v>Jan</v>
      </c>
      <c r="J51" s="1">
        <f>WEEKNUM(InputData[[#This Row],[DATE]])</f>
        <v>4</v>
      </c>
    </row>
    <row r="52" spans="1:10" x14ac:dyDescent="0.25">
      <c r="A52" s="3">
        <v>44217</v>
      </c>
      <c r="B52" s="6" t="s">
        <v>88</v>
      </c>
      <c r="C52" s="4" t="s">
        <v>3</v>
      </c>
      <c r="D52" s="5">
        <v>80.94</v>
      </c>
      <c r="E52" s="1">
        <v>9</v>
      </c>
      <c r="F52" s="1">
        <f>InputData[[#This Row],[UNIT PRICE ($)]]*InputData[[#This Row],[QUANTITY]]</f>
        <v>728.46</v>
      </c>
      <c r="G52" s="1" t="str">
        <f>VLOOKUP(InputData[[#This Row],[CUSTOMER NAME]],Country[],2,0)</f>
        <v>India</v>
      </c>
      <c r="H52" s="1" t="str">
        <f>VLOOKUP(InputData[[#This Row],[CUSTOMER NAME]],Country[],3,0)</f>
        <v>South</v>
      </c>
      <c r="I52" s="1" t="str">
        <f>TEXT(InputData[[#This Row],[DATE]],"mmm")</f>
        <v>Jan</v>
      </c>
      <c r="J52" s="1">
        <f>WEEKNUM(InputData[[#This Row],[DATE]])</f>
        <v>4</v>
      </c>
    </row>
    <row r="53" spans="1:10" x14ac:dyDescent="0.25">
      <c r="A53" s="3">
        <v>44218</v>
      </c>
      <c r="B53" s="6" t="s">
        <v>86</v>
      </c>
      <c r="C53" s="4" t="s">
        <v>1</v>
      </c>
      <c r="D53" s="5">
        <v>103.88</v>
      </c>
      <c r="E53" s="1">
        <v>6</v>
      </c>
      <c r="F53" s="1">
        <f>InputData[[#This Row],[UNIT PRICE ($)]]*InputData[[#This Row],[QUANTITY]]</f>
        <v>623.28</v>
      </c>
      <c r="G53" s="1" t="str">
        <f>VLOOKUP(InputData[[#This Row],[CUSTOMER NAME]],Country[],2,0)</f>
        <v>India</v>
      </c>
      <c r="H53" s="1" t="str">
        <f>VLOOKUP(InputData[[#This Row],[CUSTOMER NAME]],Country[],3,0)</f>
        <v>South</v>
      </c>
      <c r="I53" s="1" t="str">
        <f>TEXT(InputData[[#This Row],[DATE]],"mmm")</f>
        <v>Jan</v>
      </c>
      <c r="J53" s="1">
        <f>WEEKNUM(InputData[[#This Row],[DATE]])</f>
        <v>4</v>
      </c>
    </row>
    <row r="54" spans="1:10" x14ac:dyDescent="0.25">
      <c r="A54" s="3">
        <v>44219</v>
      </c>
      <c r="B54" s="6" t="s">
        <v>70</v>
      </c>
      <c r="C54" s="4" t="s">
        <v>2</v>
      </c>
      <c r="D54" s="5">
        <v>142.80000000000001</v>
      </c>
      <c r="E54" s="1">
        <v>5</v>
      </c>
      <c r="F54" s="1">
        <f>InputData[[#This Row],[UNIT PRICE ($)]]*InputData[[#This Row],[QUANTITY]]</f>
        <v>714</v>
      </c>
      <c r="G54" s="1" t="str">
        <f>VLOOKUP(InputData[[#This Row],[CUSTOMER NAME]],Country[],2,0)</f>
        <v>Mexico</v>
      </c>
      <c r="H54" s="1" t="str">
        <f>VLOOKUP(InputData[[#This Row],[CUSTOMER NAME]],Country[],3,0)</f>
        <v>Export</v>
      </c>
      <c r="I54" s="1" t="str">
        <f>TEXT(InputData[[#This Row],[DATE]],"mmm")</f>
        <v>Jan</v>
      </c>
      <c r="J54" s="1">
        <f>WEEKNUM(InputData[[#This Row],[DATE]])</f>
        <v>4</v>
      </c>
    </row>
    <row r="55" spans="1:10" x14ac:dyDescent="0.25">
      <c r="A55" s="3">
        <v>44219</v>
      </c>
      <c r="B55" s="6" t="s">
        <v>77</v>
      </c>
      <c r="C55" s="4" t="s">
        <v>8</v>
      </c>
      <c r="D55" s="5">
        <v>94.62</v>
      </c>
      <c r="E55" s="1">
        <v>17</v>
      </c>
      <c r="F55" s="1">
        <f>InputData[[#This Row],[UNIT PRICE ($)]]*InputData[[#This Row],[QUANTITY]]</f>
        <v>1608.54</v>
      </c>
      <c r="G55" s="1" t="str">
        <f>VLOOKUP(InputData[[#This Row],[CUSTOMER NAME]],Country[],2,0)</f>
        <v>India</v>
      </c>
      <c r="H55" s="1" t="str">
        <f>VLOOKUP(InputData[[#This Row],[CUSTOMER NAME]],Country[],3,0)</f>
        <v>Western</v>
      </c>
      <c r="I55" s="1" t="str">
        <f>TEXT(InputData[[#This Row],[DATE]],"mmm")</f>
        <v>Jan</v>
      </c>
      <c r="J55" s="1">
        <f>WEEKNUM(InputData[[#This Row],[DATE]])</f>
        <v>4</v>
      </c>
    </row>
    <row r="56" spans="1:10" x14ac:dyDescent="0.25">
      <c r="A56" s="3">
        <v>44219</v>
      </c>
      <c r="B56" s="6" t="s">
        <v>78</v>
      </c>
      <c r="C56" s="4" t="s">
        <v>42</v>
      </c>
      <c r="D56" s="5">
        <v>162</v>
      </c>
      <c r="E56" s="1">
        <v>8</v>
      </c>
      <c r="F56" s="1">
        <f>InputData[[#This Row],[UNIT PRICE ($)]]*InputData[[#This Row],[QUANTITY]]</f>
        <v>1296</v>
      </c>
      <c r="G56" s="1" t="str">
        <f>VLOOKUP(InputData[[#This Row],[CUSTOMER NAME]],Country[],2,0)</f>
        <v>India</v>
      </c>
      <c r="H56" s="1" t="str">
        <f>VLOOKUP(InputData[[#This Row],[CUSTOMER NAME]],Country[],3,0)</f>
        <v>Central</v>
      </c>
      <c r="I56" s="1" t="str">
        <f>TEXT(InputData[[#This Row],[DATE]],"mmm")</f>
        <v>Jan</v>
      </c>
      <c r="J56" s="1">
        <f>WEEKNUM(InputData[[#This Row],[DATE]])</f>
        <v>4</v>
      </c>
    </row>
    <row r="57" spans="1:10" x14ac:dyDescent="0.25">
      <c r="A57" s="3">
        <v>44220</v>
      </c>
      <c r="B57" s="6" t="s">
        <v>85</v>
      </c>
      <c r="C57" s="4" t="s">
        <v>30</v>
      </c>
      <c r="D57" s="5">
        <v>201.28</v>
      </c>
      <c r="E57" s="1">
        <v>15</v>
      </c>
      <c r="F57" s="1">
        <f>InputData[[#This Row],[UNIT PRICE ($)]]*InputData[[#This Row],[QUANTITY]]</f>
        <v>3019.2</v>
      </c>
      <c r="G57" s="1" t="str">
        <f>VLOOKUP(InputData[[#This Row],[CUSTOMER NAME]],Country[],2,0)</f>
        <v>India</v>
      </c>
      <c r="H57" s="1" t="str">
        <f>VLOOKUP(InputData[[#This Row],[CUSTOMER NAME]],Country[],3,0)</f>
        <v>Northeast</v>
      </c>
      <c r="I57" s="1" t="str">
        <f>TEXT(InputData[[#This Row],[DATE]],"mmm")</f>
        <v>Jan</v>
      </c>
      <c r="J57" s="1">
        <f>WEEKNUM(InputData[[#This Row],[DATE]])</f>
        <v>5</v>
      </c>
    </row>
    <row r="58" spans="1:10" x14ac:dyDescent="0.25">
      <c r="A58" s="3">
        <v>44221</v>
      </c>
      <c r="B58" s="6" t="s">
        <v>60</v>
      </c>
      <c r="C58" s="4" t="s">
        <v>31</v>
      </c>
      <c r="D58" s="5">
        <v>104.16</v>
      </c>
      <c r="E58" s="1">
        <v>14</v>
      </c>
      <c r="F58" s="1">
        <f>InputData[[#This Row],[UNIT PRICE ($)]]*InputData[[#This Row],[QUANTITY]]</f>
        <v>1458.24</v>
      </c>
      <c r="G58" s="1" t="str">
        <f>VLOOKUP(InputData[[#This Row],[CUSTOMER NAME]],Country[],2,0)</f>
        <v>Nigeria</v>
      </c>
      <c r="H58" s="1" t="str">
        <f>VLOOKUP(InputData[[#This Row],[CUSTOMER NAME]],Country[],3,0)</f>
        <v>Export</v>
      </c>
      <c r="I58" s="1" t="str">
        <f>TEXT(InputData[[#This Row],[DATE]],"mmm")</f>
        <v>Jan</v>
      </c>
      <c r="J58" s="1">
        <f>WEEKNUM(InputData[[#This Row],[DATE]])</f>
        <v>5</v>
      </c>
    </row>
    <row r="59" spans="1:10" x14ac:dyDescent="0.25">
      <c r="A59" s="3">
        <v>44221</v>
      </c>
      <c r="B59" s="6" t="s">
        <v>108</v>
      </c>
      <c r="C59" s="4" t="s">
        <v>35</v>
      </c>
      <c r="D59" s="5">
        <v>6.7</v>
      </c>
      <c r="E59" s="1">
        <v>7</v>
      </c>
      <c r="F59" s="1">
        <f>InputData[[#This Row],[UNIT PRICE ($)]]*InputData[[#This Row],[QUANTITY]]</f>
        <v>46.9</v>
      </c>
      <c r="G59" s="1" t="str">
        <f>VLOOKUP(InputData[[#This Row],[CUSTOMER NAME]],Country[],2,0)</f>
        <v>India</v>
      </c>
      <c r="H59" s="1" t="str">
        <f>VLOOKUP(InputData[[#This Row],[CUSTOMER NAME]],Country[],3,0)</f>
        <v>North</v>
      </c>
      <c r="I59" s="1" t="str">
        <f>TEXT(InputData[[#This Row],[DATE]],"mmm")</f>
        <v>Jan</v>
      </c>
      <c r="J59" s="1">
        <f>WEEKNUM(InputData[[#This Row],[DATE]])</f>
        <v>5</v>
      </c>
    </row>
    <row r="60" spans="1:10" x14ac:dyDescent="0.25">
      <c r="A60" s="3">
        <v>44221</v>
      </c>
      <c r="B60" s="6" t="s">
        <v>67</v>
      </c>
      <c r="C60" s="4" t="s">
        <v>34</v>
      </c>
      <c r="D60" s="5">
        <v>58.3</v>
      </c>
      <c r="E60" s="1">
        <v>6</v>
      </c>
      <c r="F60" s="1">
        <f>InputData[[#This Row],[UNIT PRICE ($)]]*InputData[[#This Row],[QUANTITY]]</f>
        <v>349.79999999999995</v>
      </c>
      <c r="G60" s="1" t="str">
        <f>VLOOKUP(InputData[[#This Row],[CUSTOMER NAME]],Country[],2,0)</f>
        <v>United Kingdom</v>
      </c>
      <c r="H60" s="1" t="str">
        <f>VLOOKUP(InputData[[#This Row],[CUSTOMER NAME]],Country[],3,0)</f>
        <v>Export</v>
      </c>
      <c r="I60" s="1" t="str">
        <f>TEXT(InputData[[#This Row],[DATE]],"mmm")</f>
        <v>Jan</v>
      </c>
      <c r="J60" s="1">
        <f>WEEKNUM(InputData[[#This Row],[DATE]])</f>
        <v>5</v>
      </c>
    </row>
    <row r="61" spans="1:10" x14ac:dyDescent="0.25">
      <c r="A61" s="3">
        <v>44221</v>
      </c>
      <c r="B61" s="6" t="s">
        <v>80</v>
      </c>
      <c r="C61" s="4" t="s">
        <v>17</v>
      </c>
      <c r="D61" s="5">
        <v>156.78</v>
      </c>
      <c r="E61" s="1">
        <v>14</v>
      </c>
      <c r="F61" s="1">
        <f>InputData[[#This Row],[UNIT PRICE ($)]]*InputData[[#This Row],[QUANTITY]]</f>
        <v>2194.92</v>
      </c>
      <c r="G61" s="1" t="str">
        <f>VLOOKUP(InputData[[#This Row],[CUSTOMER NAME]],Country[],2,0)</f>
        <v>South Africa</v>
      </c>
      <c r="H61" s="1" t="str">
        <f>VLOOKUP(InputData[[#This Row],[CUSTOMER NAME]],Country[],3,0)</f>
        <v>Export</v>
      </c>
      <c r="I61" s="1" t="str">
        <f>TEXT(InputData[[#This Row],[DATE]],"mmm")</f>
        <v>Jan</v>
      </c>
      <c r="J61" s="1">
        <f>WEEKNUM(InputData[[#This Row],[DATE]])</f>
        <v>5</v>
      </c>
    </row>
    <row r="62" spans="1:10" x14ac:dyDescent="0.25">
      <c r="A62" s="3">
        <v>44222</v>
      </c>
      <c r="B62" s="6" t="s">
        <v>108</v>
      </c>
      <c r="C62" s="4" t="s">
        <v>24</v>
      </c>
      <c r="D62" s="5">
        <v>156.96</v>
      </c>
      <c r="E62" s="1">
        <v>29</v>
      </c>
      <c r="F62" s="1">
        <f>InputData[[#This Row],[UNIT PRICE ($)]]*InputData[[#This Row],[QUANTITY]]</f>
        <v>4551.84</v>
      </c>
      <c r="G62" s="1" t="str">
        <f>VLOOKUP(InputData[[#This Row],[CUSTOMER NAME]],Country[],2,0)</f>
        <v>India</v>
      </c>
      <c r="H62" s="1" t="str">
        <f>VLOOKUP(InputData[[#This Row],[CUSTOMER NAME]],Country[],3,0)</f>
        <v>North</v>
      </c>
      <c r="I62" s="1" t="str">
        <f>TEXT(InputData[[#This Row],[DATE]],"mmm")</f>
        <v>Jan</v>
      </c>
      <c r="J62" s="1">
        <f>WEEKNUM(InputData[[#This Row],[DATE]])</f>
        <v>5</v>
      </c>
    </row>
    <row r="63" spans="1:10" x14ac:dyDescent="0.25">
      <c r="A63" s="3">
        <v>44222</v>
      </c>
      <c r="B63" s="6" t="s">
        <v>65</v>
      </c>
      <c r="C63" s="4" t="s">
        <v>44</v>
      </c>
      <c r="D63" s="5">
        <v>82.08</v>
      </c>
      <c r="E63" s="1">
        <v>9</v>
      </c>
      <c r="F63" s="1">
        <f>InputData[[#This Row],[UNIT PRICE ($)]]*InputData[[#This Row],[QUANTITY]]</f>
        <v>738.72</v>
      </c>
      <c r="G63" s="1" t="str">
        <f>VLOOKUP(InputData[[#This Row],[CUSTOMER NAME]],Country[],2,0)</f>
        <v>Pakistan</v>
      </c>
      <c r="H63" s="1" t="str">
        <f>VLOOKUP(InputData[[#This Row],[CUSTOMER NAME]],Country[],3,0)</f>
        <v>Export</v>
      </c>
      <c r="I63" s="1" t="str">
        <f>TEXT(InputData[[#This Row],[DATE]],"mmm")</f>
        <v>Jan</v>
      </c>
      <c r="J63" s="1">
        <f>WEEKNUM(InputData[[#This Row],[DATE]])</f>
        <v>5</v>
      </c>
    </row>
    <row r="64" spans="1:10" x14ac:dyDescent="0.25">
      <c r="A64" s="3">
        <v>44222</v>
      </c>
      <c r="B64" s="6" t="s">
        <v>111</v>
      </c>
      <c r="C64" s="4" t="s">
        <v>1</v>
      </c>
      <c r="D64" s="5">
        <v>103.88</v>
      </c>
      <c r="E64" s="1">
        <v>7</v>
      </c>
      <c r="F64" s="1">
        <f>InputData[[#This Row],[UNIT PRICE ($)]]*InputData[[#This Row],[QUANTITY]]</f>
        <v>727.16</v>
      </c>
      <c r="G64" s="1" t="str">
        <f>VLOOKUP(InputData[[#This Row],[CUSTOMER NAME]],Country[],2,0)</f>
        <v>India</v>
      </c>
      <c r="H64" s="1" t="str">
        <f>VLOOKUP(InputData[[#This Row],[CUSTOMER NAME]],Country[],3,0)</f>
        <v>Northeast</v>
      </c>
      <c r="I64" s="1" t="str">
        <f>TEXT(InputData[[#This Row],[DATE]],"mmm")</f>
        <v>Jan</v>
      </c>
      <c r="J64" s="1">
        <f>WEEKNUM(InputData[[#This Row],[DATE]])</f>
        <v>5</v>
      </c>
    </row>
    <row r="65" spans="1:10" x14ac:dyDescent="0.25">
      <c r="A65" s="3">
        <v>44222</v>
      </c>
      <c r="B65" s="6" t="s">
        <v>76</v>
      </c>
      <c r="C65" s="4" t="s">
        <v>6</v>
      </c>
      <c r="D65" s="5">
        <v>85.5</v>
      </c>
      <c r="E65" s="1">
        <v>7</v>
      </c>
      <c r="F65" s="1">
        <f>InputData[[#This Row],[UNIT PRICE ($)]]*InputData[[#This Row],[QUANTITY]]</f>
        <v>598.5</v>
      </c>
      <c r="G65" s="1" t="str">
        <f>VLOOKUP(InputData[[#This Row],[CUSTOMER NAME]],Country[],2,0)</f>
        <v>Saudi Arabia</v>
      </c>
      <c r="H65" s="1" t="str">
        <f>VLOOKUP(InputData[[#This Row],[CUSTOMER NAME]],Country[],3,0)</f>
        <v>Export</v>
      </c>
      <c r="I65" s="1" t="str">
        <f>TEXT(InputData[[#This Row],[DATE]],"mmm")</f>
        <v>Jan</v>
      </c>
      <c r="J65" s="1">
        <f>WEEKNUM(InputData[[#This Row],[DATE]])</f>
        <v>5</v>
      </c>
    </row>
    <row r="66" spans="1:10" x14ac:dyDescent="0.25">
      <c r="A66" s="3">
        <v>44222</v>
      </c>
      <c r="B66" s="6" t="s">
        <v>77</v>
      </c>
      <c r="C66" s="4" t="s">
        <v>10</v>
      </c>
      <c r="D66" s="5">
        <v>164.28</v>
      </c>
      <c r="E66" s="1">
        <v>1</v>
      </c>
      <c r="F66" s="1">
        <f>InputData[[#This Row],[UNIT PRICE ($)]]*InputData[[#This Row],[QUANTITY]]</f>
        <v>164.28</v>
      </c>
      <c r="G66" s="1" t="str">
        <f>VLOOKUP(InputData[[#This Row],[CUSTOMER NAME]],Country[],2,0)</f>
        <v>India</v>
      </c>
      <c r="H66" s="1" t="str">
        <f>VLOOKUP(InputData[[#This Row],[CUSTOMER NAME]],Country[],3,0)</f>
        <v>Western</v>
      </c>
      <c r="I66" s="1" t="str">
        <f>TEXT(InputData[[#This Row],[DATE]],"mmm")</f>
        <v>Jan</v>
      </c>
      <c r="J66" s="1">
        <f>WEEKNUM(InputData[[#This Row],[DATE]])</f>
        <v>5</v>
      </c>
    </row>
    <row r="67" spans="1:10" x14ac:dyDescent="0.25">
      <c r="A67" s="3">
        <v>44223</v>
      </c>
      <c r="B67" s="6" t="s">
        <v>67</v>
      </c>
      <c r="C67" s="4" t="s">
        <v>32</v>
      </c>
      <c r="D67" s="5">
        <v>117.48</v>
      </c>
      <c r="E67" s="1">
        <v>3</v>
      </c>
      <c r="F67" s="1">
        <f>InputData[[#This Row],[UNIT PRICE ($)]]*InputData[[#This Row],[QUANTITY]]</f>
        <v>352.44</v>
      </c>
      <c r="G67" s="1" t="str">
        <f>VLOOKUP(InputData[[#This Row],[CUSTOMER NAME]],Country[],2,0)</f>
        <v>United Kingdom</v>
      </c>
      <c r="H67" s="1" t="str">
        <f>VLOOKUP(InputData[[#This Row],[CUSTOMER NAME]],Country[],3,0)</f>
        <v>Export</v>
      </c>
      <c r="I67" s="1" t="str">
        <f>TEXT(InputData[[#This Row],[DATE]],"mmm")</f>
        <v>Jan</v>
      </c>
      <c r="J67" s="1">
        <f>WEEKNUM(InputData[[#This Row],[DATE]])</f>
        <v>5</v>
      </c>
    </row>
    <row r="68" spans="1:10" x14ac:dyDescent="0.25">
      <c r="A68" s="3">
        <v>44223</v>
      </c>
      <c r="B68" s="6" t="s">
        <v>74</v>
      </c>
      <c r="C68" s="4" t="s">
        <v>40</v>
      </c>
      <c r="D68" s="5">
        <v>115.2</v>
      </c>
      <c r="E68" s="1">
        <v>7</v>
      </c>
      <c r="F68" s="1">
        <f>InputData[[#This Row],[UNIT PRICE ($)]]*InputData[[#This Row],[QUANTITY]]</f>
        <v>806.4</v>
      </c>
      <c r="G68" s="1" t="str">
        <f>VLOOKUP(InputData[[#This Row],[CUSTOMER NAME]],Country[],2,0)</f>
        <v>Brazil</v>
      </c>
      <c r="H68" s="1" t="str">
        <f>VLOOKUP(InputData[[#This Row],[CUSTOMER NAME]],Country[],3,0)</f>
        <v>Export</v>
      </c>
      <c r="I68" s="1" t="str">
        <f>TEXT(InputData[[#This Row],[DATE]],"mmm")</f>
        <v>Jan</v>
      </c>
      <c r="J68" s="1">
        <f>WEEKNUM(InputData[[#This Row],[DATE]])</f>
        <v>5</v>
      </c>
    </row>
    <row r="69" spans="1:10" x14ac:dyDescent="0.25">
      <c r="A69" s="3">
        <v>44223</v>
      </c>
      <c r="B69" s="6" t="s">
        <v>75</v>
      </c>
      <c r="C69" s="4" t="s">
        <v>5</v>
      </c>
      <c r="D69" s="5">
        <v>155.61000000000001</v>
      </c>
      <c r="E69" s="1">
        <v>37</v>
      </c>
      <c r="F69" s="1">
        <f>InputData[[#This Row],[UNIT PRICE ($)]]*InputData[[#This Row],[QUANTITY]]</f>
        <v>5757.5700000000006</v>
      </c>
      <c r="G69" s="1" t="str">
        <f>VLOOKUP(InputData[[#This Row],[CUSTOMER NAME]],Country[],2,0)</f>
        <v>Russia</v>
      </c>
      <c r="H69" s="1" t="str">
        <f>VLOOKUP(InputData[[#This Row],[CUSTOMER NAME]],Country[],3,0)</f>
        <v>Export</v>
      </c>
      <c r="I69" s="1" t="str">
        <f>TEXT(InputData[[#This Row],[DATE]],"mmm")</f>
        <v>Jan</v>
      </c>
      <c r="J69" s="1">
        <f>WEEKNUM(InputData[[#This Row],[DATE]])</f>
        <v>5</v>
      </c>
    </row>
    <row r="70" spans="1:10" x14ac:dyDescent="0.25">
      <c r="A70" s="3">
        <v>44223</v>
      </c>
      <c r="B70" s="6" t="s">
        <v>84</v>
      </c>
      <c r="C70" s="4" t="s">
        <v>19</v>
      </c>
      <c r="D70" s="5">
        <v>210</v>
      </c>
      <c r="E70" s="1">
        <v>21</v>
      </c>
      <c r="F70" s="1">
        <f>InputData[[#This Row],[UNIT PRICE ($)]]*InputData[[#This Row],[QUANTITY]]</f>
        <v>4410</v>
      </c>
      <c r="G70" s="1" t="str">
        <f>VLOOKUP(InputData[[#This Row],[CUSTOMER NAME]],Country[],2,0)</f>
        <v>Ethiopia</v>
      </c>
      <c r="H70" s="1" t="str">
        <f>VLOOKUP(InputData[[#This Row],[CUSTOMER NAME]],Country[],3,0)</f>
        <v>Export</v>
      </c>
      <c r="I70" s="1" t="str">
        <f>TEXT(InputData[[#This Row],[DATE]],"mmm")</f>
        <v>Jan</v>
      </c>
      <c r="J70" s="1">
        <f>WEEKNUM(InputData[[#This Row],[DATE]])</f>
        <v>5</v>
      </c>
    </row>
    <row r="71" spans="1:10" x14ac:dyDescent="0.25">
      <c r="A71" s="3">
        <v>44224</v>
      </c>
      <c r="B71" s="6" t="s">
        <v>108</v>
      </c>
      <c r="C71" s="4" t="s">
        <v>16</v>
      </c>
      <c r="D71" s="5">
        <v>16.64</v>
      </c>
      <c r="E71" s="1">
        <v>11</v>
      </c>
      <c r="F71" s="1">
        <f>InputData[[#This Row],[UNIT PRICE ($)]]*InputData[[#This Row],[QUANTITY]]</f>
        <v>183.04000000000002</v>
      </c>
      <c r="G71" s="1" t="str">
        <f>VLOOKUP(InputData[[#This Row],[CUSTOMER NAME]],Country[],2,0)</f>
        <v>India</v>
      </c>
      <c r="H71" s="1" t="str">
        <f>VLOOKUP(InputData[[#This Row],[CUSTOMER NAME]],Country[],3,0)</f>
        <v>North</v>
      </c>
      <c r="I71" s="1" t="str">
        <f>TEXT(InputData[[#This Row],[DATE]],"mmm")</f>
        <v>Jan</v>
      </c>
      <c r="J71" s="1">
        <f>WEEKNUM(InputData[[#This Row],[DATE]])</f>
        <v>5</v>
      </c>
    </row>
    <row r="72" spans="1:10" x14ac:dyDescent="0.25">
      <c r="A72" s="3">
        <v>44224</v>
      </c>
      <c r="B72" s="6" t="s">
        <v>62</v>
      </c>
      <c r="C72" s="4" t="s">
        <v>29</v>
      </c>
      <c r="D72" s="5">
        <v>53.11</v>
      </c>
      <c r="E72" s="1">
        <v>2</v>
      </c>
      <c r="F72" s="1">
        <f>InputData[[#This Row],[UNIT PRICE ($)]]*InputData[[#This Row],[QUANTITY]]</f>
        <v>106.22</v>
      </c>
      <c r="G72" s="1" t="str">
        <f>VLOOKUP(InputData[[#This Row],[CUSTOMER NAME]],Country[],2,0)</f>
        <v>India</v>
      </c>
      <c r="H72" s="1" t="str">
        <f>VLOOKUP(InputData[[#This Row],[CUSTOMER NAME]],Country[],3,0)</f>
        <v>Northeast</v>
      </c>
      <c r="I72" s="1" t="str">
        <f>TEXT(InputData[[#This Row],[DATE]],"mmm")</f>
        <v>Jan</v>
      </c>
      <c r="J72" s="1">
        <f>WEEKNUM(InputData[[#This Row],[DATE]])</f>
        <v>5</v>
      </c>
    </row>
    <row r="73" spans="1:10" x14ac:dyDescent="0.25">
      <c r="A73" s="3">
        <v>44224</v>
      </c>
      <c r="B73" s="6" t="s">
        <v>116</v>
      </c>
      <c r="C73" s="4" t="s">
        <v>4</v>
      </c>
      <c r="D73" s="5">
        <v>48.84</v>
      </c>
      <c r="E73" s="1">
        <v>10</v>
      </c>
      <c r="F73" s="1">
        <f>InputData[[#This Row],[UNIT PRICE ($)]]*InputData[[#This Row],[QUANTITY]]</f>
        <v>488.40000000000003</v>
      </c>
      <c r="G73" s="1" t="str">
        <f>VLOOKUP(InputData[[#This Row],[CUSTOMER NAME]],Country[],2,0)</f>
        <v>Germany</v>
      </c>
      <c r="H73" s="1" t="str">
        <f>VLOOKUP(InputData[[#This Row],[CUSTOMER NAME]],Country[],3,0)</f>
        <v>Export</v>
      </c>
      <c r="I73" s="1" t="str">
        <f>TEXT(InputData[[#This Row],[DATE]],"mmm")</f>
        <v>Jan</v>
      </c>
      <c r="J73" s="1">
        <f>WEEKNUM(InputData[[#This Row],[DATE]])</f>
        <v>5</v>
      </c>
    </row>
    <row r="74" spans="1:10" x14ac:dyDescent="0.25">
      <c r="A74" s="3">
        <v>44225</v>
      </c>
      <c r="B74" s="6" t="s">
        <v>110</v>
      </c>
      <c r="C74" s="4" t="s">
        <v>4</v>
      </c>
      <c r="D74" s="5">
        <v>48.84</v>
      </c>
      <c r="E74" s="1">
        <v>10</v>
      </c>
      <c r="F74" s="1">
        <f>InputData[[#This Row],[UNIT PRICE ($)]]*InputData[[#This Row],[QUANTITY]]</f>
        <v>488.40000000000003</v>
      </c>
      <c r="G74" s="1" t="str">
        <f>VLOOKUP(InputData[[#This Row],[CUSTOMER NAME]],Country[],2,0)</f>
        <v>India</v>
      </c>
      <c r="H74" s="1" t="str">
        <f>VLOOKUP(InputData[[#This Row],[CUSTOMER NAME]],Country[],3,0)</f>
        <v>Western</v>
      </c>
      <c r="I74" s="1" t="str">
        <f>TEXT(InputData[[#This Row],[DATE]],"mmm")</f>
        <v>Jan</v>
      </c>
      <c r="J74" s="1">
        <f>WEEKNUM(InputData[[#This Row],[DATE]])</f>
        <v>5</v>
      </c>
    </row>
    <row r="75" spans="1:10" x14ac:dyDescent="0.25">
      <c r="A75" s="3">
        <v>44225</v>
      </c>
      <c r="B75" s="6" t="s">
        <v>78</v>
      </c>
      <c r="C75" s="4" t="s">
        <v>24</v>
      </c>
      <c r="D75" s="5">
        <v>156.96</v>
      </c>
      <c r="E75" s="1">
        <v>25</v>
      </c>
      <c r="F75" s="1">
        <f>InputData[[#This Row],[UNIT PRICE ($)]]*InputData[[#This Row],[QUANTITY]]</f>
        <v>3924</v>
      </c>
      <c r="G75" s="1" t="str">
        <f>VLOOKUP(InputData[[#This Row],[CUSTOMER NAME]],Country[],2,0)</f>
        <v>India</v>
      </c>
      <c r="H75" s="1" t="str">
        <f>VLOOKUP(InputData[[#This Row],[CUSTOMER NAME]],Country[],3,0)</f>
        <v>Central</v>
      </c>
      <c r="I75" s="1" t="str">
        <f>TEXT(InputData[[#This Row],[DATE]],"mmm")</f>
        <v>Jan</v>
      </c>
      <c r="J75" s="1">
        <f>WEEKNUM(InputData[[#This Row],[DATE]])</f>
        <v>5</v>
      </c>
    </row>
    <row r="76" spans="1:10" x14ac:dyDescent="0.25">
      <c r="A76" s="3">
        <v>44225</v>
      </c>
      <c r="B76" s="6" t="s">
        <v>113</v>
      </c>
      <c r="C76" s="4" t="s">
        <v>14</v>
      </c>
      <c r="D76" s="5">
        <v>146.72</v>
      </c>
      <c r="E76" s="1">
        <v>21</v>
      </c>
      <c r="F76" s="1">
        <f>InputData[[#This Row],[UNIT PRICE ($)]]*InputData[[#This Row],[QUANTITY]]</f>
        <v>3081.12</v>
      </c>
      <c r="G76" s="1" t="str">
        <f>VLOOKUP(InputData[[#This Row],[CUSTOMER NAME]],Country[],2,0)</f>
        <v>Pakistan</v>
      </c>
      <c r="H76" s="1" t="str">
        <f>VLOOKUP(InputData[[#This Row],[CUSTOMER NAME]],Country[],3,0)</f>
        <v>Export</v>
      </c>
      <c r="I76" s="1" t="str">
        <f>TEXT(InputData[[#This Row],[DATE]],"mmm")</f>
        <v>Jan</v>
      </c>
      <c r="J76" s="1">
        <f>WEEKNUM(InputData[[#This Row],[DATE]])</f>
        <v>5</v>
      </c>
    </row>
    <row r="77" spans="1:10" x14ac:dyDescent="0.25">
      <c r="A77" s="3">
        <v>44226</v>
      </c>
      <c r="B77" s="6" t="s">
        <v>112</v>
      </c>
      <c r="C77" s="4" t="s">
        <v>43</v>
      </c>
      <c r="D77" s="5">
        <v>83.08</v>
      </c>
      <c r="E77" s="1">
        <v>2</v>
      </c>
      <c r="F77" s="1">
        <f>InputData[[#This Row],[UNIT PRICE ($)]]*InputData[[#This Row],[QUANTITY]]</f>
        <v>166.16</v>
      </c>
      <c r="G77" s="1" t="str">
        <f>VLOOKUP(InputData[[#This Row],[CUSTOMER NAME]],Country[],2,0)</f>
        <v>India</v>
      </c>
      <c r="H77" s="1" t="str">
        <f>VLOOKUP(InputData[[#This Row],[CUSTOMER NAME]],Country[],3,0)</f>
        <v>North</v>
      </c>
      <c r="I77" s="1" t="str">
        <f>TEXT(InputData[[#This Row],[DATE]],"mmm")</f>
        <v>Jan</v>
      </c>
      <c r="J77" s="1">
        <f>WEEKNUM(InputData[[#This Row],[DATE]])</f>
        <v>5</v>
      </c>
    </row>
    <row r="78" spans="1:10" x14ac:dyDescent="0.25">
      <c r="A78" s="3">
        <v>44226</v>
      </c>
      <c r="B78" s="6" t="s">
        <v>80</v>
      </c>
      <c r="C78" s="4" t="s">
        <v>27</v>
      </c>
      <c r="D78" s="5">
        <v>57.120000000000005</v>
      </c>
      <c r="E78" s="1">
        <v>2</v>
      </c>
      <c r="F78" s="1">
        <f>InputData[[#This Row],[UNIT PRICE ($)]]*InputData[[#This Row],[QUANTITY]]</f>
        <v>114.24000000000001</v>
      </c>
      <c r="G78" s="1" t="str">
        <f>VLOOKUP(InputData[[#This Row],[CUSTOMER NAME]],Country[],2,0)</f>
        <v>South Africa</v>
      </c>
      <c r="H78" s="1" t="str">
        <f>VLOOKUP(InputData[[#This Row],[CUSTOMER NAME]],Country[],3,0)</f>
        <v>Export</v>
      </c>
      <c r="I78" s="1" t="str">
        <f>TEXT(InputData[[#This Row],[DATE]],"mmm")</f>
        <v>Jan</v>
      </c>
      <c r="J78" s="1">
        <f>WEEKNUM(InputData[[#This Row],[DATE]])</f>
        <v>5</v>
      </c>
    </row>
    <row r="79" spans="1:10" x14ac:dyDescent="0.25">
      <c r="A79" s="3">
        <v>44227</v>
      </c>
      <c r="B79" s="6" t="s">
        <v>110</v>
      </c>
      <c r="C79" s="4" t="s">
        <v>27</v>
      </c>
      <c r="D79" s="5">
        <v>57.120000000000005</v>
      </c>
      <c r="E79" s="1">
        <v>20</v>
      </c>
      <c r="F79" s="1">
        <f>InputData[[#This Row],[UNIT PRICE ($)]]*InputData[[#This Row],[QUANTITY]]</f>
        <v>1142.4000000000001</v>
      </c>
      <c r="G79" s="1" t="str">
        <f>VLOOKUP(InputData[[#This Row],[CUSTOMER NAME]],Country[],2,0)</f>
        <v>India</v>
      </c>
      <c r="H79" s="1" t="str">
        <f>VLOOKUP(InputData[[#This Row],[CUSTOMER NAME]],Country[],3,0)</f>
        <v>Western</v>
      </c>
      <c r="I79" s="1" t="str">
        <f>TEXT(InputData[[#This Row],[DATE]],"mmm")</f>
        <v>Jan</v>
      </c>
      <c r="J79" s="1">
        <f>WEEKNUM(InputData[[#This Row],[DATE]])</f>
        <v>6</v>
      </c>
    </row>
    <row r="80" spans="1:10" x14ac:dyDescent="0.25">
      <c r="A80" s="3">
        <v>44227</v>
      </c>
      <c r="B80" s="6" t="s">
        <v>110</v>
      </c>
      <c r="C80" s="4" t="s">
        <v>28</v>
      </c>
      <c r="D80" s="5">
        <v>41.81</v>
      </c>
      <c r="E80" s="1">
        <v>3</v>
      </c>
      <c r="F80" s="1">
        <f>InputData[[#This Row],[UNIT PRICE ($)]]*InputData[[#This Row],[QUANTITY]]</f>
        <v>125.43</v>
      </c>
      <c r="G80" s="1" t="str">
        <f>VLOOKUP(InputData[[#This Row],[CUSTOMER NAME]],Country[],2,0)</f>
        <v>India</v>
      </c>
      <c r="H80" s="1" t="str">
        <f>VLOOKUP(InputData[[#This Row],[CUSTOMER NAME]],Country[],3,0)</f>
        <v>Western</v>
      </c>
      <c r="I80" s="1" t="str">
        <f>TEXT(InputData[[#This Row],[DATE]],"mmm")</f>
        <v>Jan</v>
      </c>
      <c r="J80" s="1">
        <f>WEEKNUM(InputData[[#This Row],[DATE]])</f>
        <v>6</v>
      </c>
    </row>
    <row r="81" spans="1:10" x14ac:dyDescent="0.25">
      <c r="A81" s="3">
        <v>44227</v>
      </c>
      <c r="B81" s="6" t="s">
        <v>81</v>
      </c>
      <c r="C81" s="4" t="s">
        <v>41</v>
      </c>
      <c r="D81" s="5">
        <v>173.88</v>
      </c>
      <c r="E81" s="1">
        <v>9</v>
      </c>
      <c r="F81" s="1">
        <f>InputData[[#This Row],[UNIT PRICE ($)]]*InputData[[#This Row],[QUANTITY]]</f>
        <v>1564.92</v>
      </c>
      <c r="G81" s="1" t="str">
        <f>VLOOKUP(InputData[[#This Row],[CUSTOMER NAME]],Country[],2,0)</f>
        <v>India</v>
      </c>
      <c r="H81" s="1" t="str">
        <f>VLOOKUP(InputData[[#This Row],[CUSTOMER NAME]],Country[],3,0)</f>
        <v>East</v>
      </c>
      <c r="I81" s="1" t="str">
        <f>TEXT(InputData[[#This Row],[DATE]],"mmm")</f>
        <v>Jan</v>
      </c>
      <c r="J81" s="1">
        <f>WEEKNUM(InputData[[#This Row],[DATE]])</f>
        <v>6</v>
      </c>
    </row>
    <row r="82" spans="1:10" x14ac:dyDescent="0.25">
      <c r="A82" s="3">
        <v>44227</v>
      </c>
      <c r="B82" s="6" t="s">
        <v>116</v>
      </c>
      <c r="C82" s="4" t="s">
        <v>3</v>
      </c>
      <c r="D82" s="5">
        <v>80.94</v>
      </c>
      <c r="E82" s="1">
        <v>33</v>
      </c>
      <c r="F82" s="1">
        <f>InputData[[#This Row],[UNIT PRICE ($)]]*InputData[[#This Row],[QUANTITY]]</f>
        <v>2671.02</v>
      </c>
      <c r="G82" s="1" t="str">
        <f>VLOOKUP(InputData[[#This Row],[CUSTOMER NAME]],Country[],2,0)</f>
        <v>Germany</v>
      </c>
      <c r="H82" s="1" t="str">
        <f>VLOOKUP(InputData[[#This Row],[CUSTOMER NAME]],Country[],3,0)</f>
        <v>Export</v>
      </c>
      <c r="I82" s="1" t="str">
        <f>TEXT(InputData[[#This Row],[DATE]],"mmm")</f>
        <v>Jan</v>
      </c>
      <c r="J82" s="1">
        <f>WEEKNUM(InputData[[#This Row],[DATE]])</f>
        <v>6</v>
      </c>
    </row>
    <row r="83" spans="1:10" x14ac:dyDescent="0.25">
      <c r="A83" s="3">
        <v>44227</v>
      </c>
      <c r="B83" s="6" t="s">
        <v>89</v>
      </c>
      <c r="C83" s="4" t="s">
        <v>23</v>
      </c>
      <c r="D83" s="5">
        <v>149.46</v>
      </c>
      <c r="E83" s="1">
        <v>6</v>
      </c>
      <c r="F83" s="1">
        <f>InputData[[#This Row],[UNIT PRICE ($)]]*InputData[[#This Row],[QUANTITY]]</f>
        <v>896.76</v>
      </c>
      <c r="G83" s="1" t="str">
        <f>VLOOKUP(InputData[[#This Row],[CUSTOMER NAME]],Country[],2,0)</f>
        <v>Mexico</v>
      </c>
      <c r="H83" s="1" t="str">
        <f>VLOOKUP(InputData[[#This Row],[CUSTOMER NAME]],Country[],3,0)</f>
        <v>Export</v>
      </c>
      <c r="I83" s="1" t="str">
        <f>TEXT(InputData[[#This Row],[DATE]],"mmm")</f>
        <v>Jan</v>
      </c>
      <c r="J83" s="1">
        <f>WEEKNUM(InputData[[#This Row],[DATE]])</f>
        <v>6</v>
      </c>
    </row>
    <row r="84" spans="1:10" x14ac:dyDescent="0.25">
      <c r="A84" s="3">
        <v>44228</v>
      </c>
      <c r="B84" s="6" t="s">
        <v>60</v>
      </c>
      <c r="C84" s="4" t="s">
        <v>5</v>
      </c>
      <c r="D84" s="5">
        <v>155.61000000000001</v>
      </c>
      <c r="E84" s="1">
        <v>9</v>
      </c>
      <c r="F84" s="1">
        <f>InputData[[#This Row],[UNIT PRICE ($)]]*InputData[[#This Row],[QUANTITY]]</f>
        <v>1400.4900000000002</v>
      </c>
      <c r="G84" s="1" t="str">
        <f>VLOOKUP(InputData[[#This Row],[CUSTOMER NAME]],Country[],2,0)</f>
        <v>Nigeria</v>
      </c>
      <c r="H84" s="1" t="str">
        <f>VLOOKUP(InputData[[#This Row],[CUSTOMER NAME]],Country[],3,0)</f>
        <v>Export</v>
      </c>
      <c r="I84" s="1" t="str">
        <f>TEXT(InputData[[#This Row],[DATE]],"mmm")</f>
        <v>Feb</v>
      </c>
      <c r="J84" s="1">
        <f>WEEKNUM(InputData[[#This Row],[DATE]])</f>
        <v>6</v>
      </c>
    </row>
    <row r="85" spans="1:10" x14ac:dyDescent="0.25">
      <c r="A85" s="3">
        <v>44229</v>
      </c>
      <c r="B85" s="6" t="s">
        <v>112</v>
      </c>
      <c r="C85" s="4" t="s">
        <v>10</v>
      </c>
      <c r="D85" s="5">
        <v>164.28</v>
      </c>
      <c r="E85" s="1">
        <v>7</v>
      </c>
      <c r="F85" s="1">
        <f>InputData[[#This Row],[UNIT PRICE ($)]]*InputData[[#This Row],[QUANTITY]]</f>
        <v>1149.96</v>
      </c>
      <c r="G85" s="1" t="str">
        <f>VLOOKUP(InputData[[#This Row],[CUSTOMER NAME]],Country[],2,0)</f>
        <v>India</v>
      </c>
      <c r="H85" s="1" t="str">
        <f>VLOOKUP(InputData[[#This Row],[CUSTOMER NAME]],Country[],3,0)</f>
        <v>North</v>
      </c>
      <c r="I85" s="1" t="str">
        <f>TEXT(InputData[[#This Row],[DATE]],"mmm")</f>
        <v>Feb</v>
      </c>
      <c r="J85" s="1">
        <f>WEEKNUM(InputData[[#This Row],[DATE]])</f>
        <v>6</v>
      </c>
    </row>
    <row r="86" spans="1:10" x14ac:dyDescent="0.25">
      <c r="A86" s="3">
        <v>44230</v>
      </c>
      <c r="B86" s="6" t="s">
        <v>108</v>
      </c>
      <c r="C86" s="4" t="s">
        <v>22</v>
      </c>
      <c r="D86" s="5">
        <v>141.57</v>
      </c>
      <c r="E86" s="1">
        <v>2</v>
      </c>
      <c r="F86" s="1">
        <f>InputData[[#This Row],[UNIT PRICE ($)]]*InputData[[#This Row],[QUANTITY]]</f>
        <v>283.14</v>
      </c>
      <c r="G86" s="1" t="str">
        <f>VLOOKUP(InputData[[#This Row],[CUSTOMER NAME]],Country[],2,0)</f>
        <v>India</v>
      </c>
      <c r="H86" s="1" t="str">
        <f>VLOOKUP(InputData[[#This Row],[CUSTOMER NAME]],Country[],3,0)</f>
        <v>North</v>
      </c>
      <c r="I86" s="1" t="str">
        <f>TEXT(InputData[[#This Row],[DATE]],"mmm")</f>
        <v>Feb</v>
      </c>
      <c r="J86" s="1">
        <f>WEEKNUM(InputData[[#This Row],[DATE]])</f>
        <v>6</v>
      </c>
    </row>
    <row r="87" spans="1:10" x14ac:dyDescent="0.25">
      <c r="A87" s="3">
        <v>44230</v>
      </c>
      <c r="B87" s="6" t="s">
        <v>110</v>
      </c>
      <c r="C87" s="4" t="s">
        <v>19</v>
      </c>
      <c r="D87" s="5">
        <v>210</v>
      </c>
      <c r="E87" s="1">
        <v>39</v>
      </c>
      <c r="F87" s="1">
        <f>InputData[[#This Row],[UNIT PRICE ($)]]*InputData[[#This Row],[QUANTITY]]</f>
        <v>8190</v>
      </c>
      <c r="G87" s="1" t="str">
        <f>VLOOKUP(InputData[[#This Row],[CUSTOMER NAME]],Country[],2,0)</f>
        <v>India</v>
      </c>
      <c r="H87" s="1" t="str">
        <f>VLOOKUP(InputData[[#This Row],[CUSTOMER NAME]],Country[],3,0)</f>
        <v>Western</v>
      </c>
      <c r="I87" s="1" t="str">
        <f>TEXT(InputData[[#This Row],[DATE]],"mmm")</f>
        <v>Feb</v>
      </c>
      <c r="J87" s="1">
        <f>WEEKNUM(InputData[[#This Row],[DATE]])</f>
        <v>6</v>
      </c>
    </row>
    <row r="88" spans="1:10" x14ac:dyDescent="0.25">
      <c r="A88" s="3">
        <v>44230</v>
      </c>
      <c r="B88" s="6" t="s">
        <v>84</v>
      </c>
      <c r="C88" s="4" t="s">
        <v>38</v>
      </c>
      <c r="D88" s="5">
        <v>79.92</v>
      </c>
      <c r="E88" s="1">
        <v>27</v>
      </c>
      <c r="F88" s="1">
        <f>InputData[[#This Row],[UNIT PRICE ($)]]*InputData[[#This Row],[QUANTITY]]</f>
        <v>2157.84</v>
      </c>
      <c r="G88" s="1" t="str">
        <f>VLOOKUP(InputData[[#This Row],[CUSTOMER NAME]],Country[],2,0)</f>
        <v>Ethiopia</v>
      </c>
      <c r="H88" s="1" t="str">
        <f>VLOOKUP(InputData[[#This Row],[CUSTOMER NAME]],Country[],3,0)</f>
        <v>Export</v>
      </c>
      <c r="I88" s="1" t="str">
        <f>TEXT(InputData[[#This Row],[DATE]],"mmm")</f>
        <v>Feb</v>
      </c>
      <c r="J88" s="1">
        <f>WEEKNUM(InputData[[#This Row],[DATE]])</f>
        <v>6</v>
      </c>
    </row>
    <row r="89" spans="1:10" x14ac:dyDescent="0.25">
      <c r="A89" s="3">
        <v>44230</v>
      </c>
      <c r="B89" s="6" t="s">
        <v>86</v>
      </c>
      <c r="C89" s="4" t="s">
        <v>14</v>
      </c>
      <c r="D89" s="5">
        <v>146.72</v>
      </c>
      <c r="E89" s="1">
        <v>8</v>
      </c>
      <c r="F89" s="1">
        <f>InputData[[#This Row],[UNIT PRICE ($)]]*InputData[[#This Row],[QUANTITY]]</f>
        <v>1173.76</v>
      </c>
      <c r="G89" s="1" t="str">
        <f>VLOOKUP(InputData[[#This Row],[CUSTOMER NAME]],Country[],2,0)</f>
        <v>India</v>
      </c>
      <c r="H89" s="1" t="str">
        <f>VLOOKUP(InputData[[#This Row],[CUSTOMER NAME]],Country[],3,0)</f>
        <v>South</v>
      </c>
      <c r="I89" s="1" t="str">
        <f>TEXT(InputData[[#This Row],[DATE]],"mmm")</f>
        <v>Feb</v>
      </c>
      <c r="J89" s="1">
        <f>WEEKNUM(InputData[[#This Row],[DATE]])</f>
        <v>6</v>
      </c>
    </row>
    <row r="90" spans="1:10" x14ac:dyDescent="0.25">
      <c r="A90" s="3">
        <v>44230</v>
      </c>
      <c r="B90" s="6" t="s">
        <v>88</v>
      </c>
      <c r="C90" s="4" t="s">
        <v>16</v>
      </c>
      <c r="D90" s="5">
        <v>16.64</v>
      </c>
      <c r="E90" s="1">
        <v>13</v>
      </c>
      <c r="F90" s="1">
        <f>InputData[[#This Row],[UNIT PRICE ($)]]*InputData[[#This Row],[QUANTITY]]</f>
        <v>216.32</v>
      </c>
      <c r="G90" s="1" t="str">
        <f>VLOOKUP(InputData[[#This Row],[CUSTOMER NAME]],Country[],2,0)</f>
        <v>India</v>
      </c>
      <c r="H90" s="1" t="str">
        <f>VLOOKUP(InputData[[#This Row],[CUSTOMER NAME]],Country[],3,0)</f>
        <v>South</v>
      </c>
      <c r="I90" s="1" t="str">
        <f>TEXT(InputData[[#This Row],[DATE]],"mmm")</f>
        <v>Feb</v>
      </c>
      <c r="J90" s="1">
        <f>WEEKNUM(InputData[[#This Row],[DATE]])</f>
        <v>6</v>
      </c>
    </row>
    <row r="91" spans="1:10" x14ac:dyDescent="0.25">
      <c r="A91" s="3">
        <v>44231</v>
      </c>
      <c r="B91" s="6" t="s">
        <v>113</v>
      </c>
      <c r="C91" s="4" t="s">
        <v>44</v>
      </c>
      <c r="D91" s="5">
        <v>82.08</v>
      </c>
      <c r="E91" s="1">
        <v>39</v>
      </c>
      <c r="F91" s="1">
        <f>InputData[[#This Row],[UNIT PRICE ($)]]*InputData[[#This Row],[QUANTITY]]</f>
        <v>3201.12</v>
      </c>
      <c r="G91" s="1" t="str">
        <f>VLOOKUP(InputData[[#This Row],[CUSTOMER NAME]],Country[],2,0)</f>
        <v>Pakistan</v>
      </c>
      <c r="H91" s="1" t="str">
        <f>VLOOKUP(InputData[[#This Row],[CUSTOMER NAME]],Country[],3,0)</f>
        <v>Export</v>
      </c>
      <c r="I91" s="1" t="str">
        <f>TEXT(InputData[[#This Row],[DATE]],"mmm")</f>
        <v>Feb</v>
      </c>
      <c r="J91" s="1">
        <f>WEEKNUM(InputData[[#This Row],[DATE]])</f>
        <v>6</v>
      </c>
    </row>
    <row r="92" spans="1:10" x14ac:dyDescent="0.25">
      <c r="A92" s="3">
        <v>44231</v>
      </c>
      <c r="B92" s="6" t="s">
        <v>84</v>
      </c>
      <c r="C92" s="4" t="s">
        <v>37</v>
      </c>
      <c r="D92" s="5">
        <v>85.76</v>
      </c>
      <c r="E92" s="1">
        <v>4</v>
      </c>
      <c r="F92" s="1">
        <f>InputData[[#This Row],[UNIT PRICE ($)]]*InputData[[#This Row],[QUANTITY]]</f>
        <v>343.04</v>
      </c>
      <c r="G92" s="1" t="str">
        <f>VLOOKUP(InputData[[#This Row],[CUSTOMER NAME]],Country[],2,0)</f>
        <v>Ethiopia</v>
      </c>
      <c r="H92" s="1" t="str">
        <f>VLOOKUP(InputData[[#This Row],[CUSTOMER NAME]],Country[],3,0)</f>
        <v>Export</v>
      </c>
      <c r="I92" s="1" t="str">
        <f>TEXT(InputData[[#This Row],[DATE]],"mmm")</f>
        <v>Feb</v>
      </c>
      <c r="J92" s="1">
        <f>WEEKNUM(InputData[[#This Row],[DATE]])</f>
        <v>6</v>
      </c>
    </row>
    <row r="93" spans="1:10" x14ac:dyDescent="0.25">
      <c r="A93" s="3">
        <v>44231</v>
      </c>
      <c r="B93" s="6" t="s">
        <v>85</v>
      </c>
      <c r="C93" s="4" t="s">
        <v>14</v>
      </c>
      <c r="D93" s="5">
        <v>146.72</v>
      </c>
      <c r="E93" s="1">
        <v>26</v>
      </c>
      <c r="F93" s="1">
        <f>InputData[[#This Row],[UNIT PRICE ($)]]*InputData[[#This Row],[QUANTITY]]</f>
        <v>3814.72</v>
      </c>
      <c r="G93" s="1" t="str">
        <f>VLOOKUP(InputData[[#This Row],[CUSTOMER NAME]],Country[],2,0)</f>
        <v>India</v>
      </c>
      <c r="H93" s="1" t="str">
        <f>VLOOKUP(InputData[[#This Row],[CUSTOMER NAME]],Country[],3,0)</f>
        <v>Northeast</v>
      </c>
      <c r="I93" s="1" t="str">
        <f>TEXT(InputData[[#This Row],[DATE]],"mmm")</f>
        <v>Feb</v>
      </c>
      <c r="J93" s="1">
        <f>WEEKNUM(InputData[[#This Row],[DATE]])</f>
        <v>6</v>
      </c>
    </row>
    <row r="94" spans="1:10" x14ac:dyDescent="0.25">
      <c r="A94" s="3">
        <v>44231</v>
      </c>
      <c r="B94" s="6" t="s">
        <v>86</v>
      </c>
      <c r="C94" s="4" t="s">
        <v>25</v>
      </c>
      <c r="D94" s="5">
        <v>8.33</v>
      </c>
      <c r="E94" s="1">
        <v>3</v>
      </c>
      <c r="F94" s="1">
        <f>InputData[[#This Row],[UNIT PRICE ($)]]*InputData[[#This Row],[QUANTITY]]</f>
        <v>24.990000000000002</v>
      </c>
      <c r="G94" s="1" t="str">
        <f>VLOOKUP(InputData[[#This Row],[CUSTOMER NAME]],Country[],2,0)</f>
        <v>India</v>
      </c>
      <c r="H94" s="1" t="str">
        <f>VLOOKUP(InputData[[#This Row],[CUSTOMER NAME]],Country[],3,0)</f>
        <v>South</v>
      </c>
      <c r="I94" s="1" t="str">
        <f>TEXT(InputData[[#This Row],[DATE]],"mmm")</f>
        <v>Feb</v>
      </c>
      <c r="J94" s="1">
        <f>WEEKNUM(InputData[[#This Row],[DATE]])</f>
        <v>6</v>
      </c>
    </row>
    <row r="95" spans="1:10" x14ac:dyDescent="0.25">
      <c r="A95" s="3">
        <v>44232</v>
      </c>
      <c r="B95" s="6" t="s">
        <v>60</v>
      </c>
      <c r="C95" s="4" t="s">
        <v>3</v>
      </c>
      <c r="D95" s="5">
        <v>80.94</v>
      </c>
      <c r="E95" s="1">
        <v>24</v>
      </c>
      <c r="F95" s="1">
        <f>InputData[[#This Row],[UNIT PRICE ($)]]*InputData[[#This Row],[QUANTITY]]</f>
        <v>1942.56</v>
      </c>
      <c r="G95" s="1" t="str">
        <f>VLOOKUP(InputData[[#This Row],[CUSTOMER NAME]],Country[],2,0)</f>
        <v>Nigeria</v>
      </c>
      <c r="H95" s="1" t="str">
        <f>VLOOKUP(InputData[[#This Row],[CUSTOMER NAME]],Country[],3,0)</f>
        <v>Export</v>
      </c>
      <c r="I95" s="1" t="str">
        <f>TEXT(InputData[[#This Row],[DATE]],"mmm")</f>
        <v>Feb</v>
      </c>
      <c r="J95" s="1">
        <f>WEEKNUM(InputData[[#This Row],[DATE]])</f>
        <v>6</v>
      </c>
    </row>
    <row r="96" spans="1:10" x14ac:dyDescent="0.25">
      <c r="A96" s="3">
        <v>44232</v>
      </c>
      <c r="B96" s="6" t="s">
        <v>109</v>
      </c>
      <c r="C96" s="4" t="s">
        <v>39</v>
      </c>
      <c r="D96" s="5">
        <v>42.55</v>
      </c>
      <c r="E96" s="1">
        <v>38</v>
      </c>
      <c r="F96" s="1">
        <f>InputData[[#This Row],[UNIT PRICE ($)]]*InputData[[#This Row],[QUANTITY]]</f>
        <v>1616.8999999999999</v>
      </c>
      <c r="G96" s="1" t="str">
        <f>VLOOKUP(InputData[[#This Row],[CUSTOMER NAME]],Country[],2,0)</f>
        <v>Pakistan</v>
      </c>
      <c r="H96" s="1" t="str">
        <f>VLOOKUP(InputData[[#This Row],[CUSTOMER NAME]],Country[],3,0)</f>
        <v>Export</v>
      </c>
      <c r="I96" s="1" t="str">
        <f>TEXT(InputData[[#This Row],[DATE]],"mmm")</f>
        <v>Feb</v>
      </c>
      <c r="J96" s="1">
        <f>WEEKNUM(InputData[[#This Row],[DATE]])</f>
        <v>6</v>
      </c>
    </row>
    <row r="97" spans="1:10" x14ac:dyDescent="0.25">
      <c r="A97" s="3">
        <v>44232</v>
      </c>
      <c r="B97" s="6" t="s">
        <v>70</v>
      </c>
      <c r="C97" s="4" t="s">
        <v>5</v>
      </c>
      <c r="D97" s="5">
        <v>155.61000000000001</v>
      </c>
      <c r="E97" s="1">
        <v>1</v>
      </c>
      <c r="F97" s="1">
        <f>InputData[[#This Row],[UNIT PRICE ($)]]*InputData[[#This Row],[QUANTITY]]</f>
        <v>155.61000000000001</v>
      </c>
      <c r="G97" s="1" t="str">
        <f>VLOOKUP(InputData[[#This Row],[CUSTOMER NAME]],Country[],2,0)</f>
        <v>Mexico</v>
      </c>
      <c r="H97" s="1" t="str">
        <f>VLOOKUP(InputData[[#This Row],[CUSTOMER NAME]],Country[],3,0)</f>
        <v>Export</v>
      </c>
      <c r="I97" s="1" t="str">
        <f>TEXT(InputData[[#This Row],[DATE]],"mmm")</f>
        <v>Feb</v>
      </c>
      <c r="J97" s="1">
        <f>WEEKNUM(InputData[[#This Row],[DATE]])</f>
        <v>6</v>
      </c>
    </row>
    <row r="98" spans="1:10" x14ac:dyDescent="0.25">
      <c r="A98" s="3">
        <v>44232</v>
      </c>
      <c r="B98" s="6" t="s">
        <v>75</v>
      </c>
      <c r="C98" s="4" t="s">
        <v>43</v>
      </c>
      <c r="D98" s="5">
        <v>83.08</v>
      </c>
      <c r="E98" s="1">
        <v>7</v>
      </c>
      <c r="F98" s="1">
        <f>InputData[[#This Row],[UNIT PRICE ($)]]*InputData[[#This Row],[QUANTITY]]</f>
        <v>581.55999999999995</v>
      </c>
      <c r="G98" s="1" t="str">
        <f>VLOOKUP(InputData[[#This Row],[CUSTOMER NAME]],Country[],2,0)</f>
        <v>Russia</v>
      </c>
      <c r="H98" s="1" t="str">
        <f>VLOOKUP(InputData[[#This Row],[CUSTOMER NAME]],Country[],3,0)</f>
        <v>Export</v>
      </c>
      <c r="I98" s="1" t="str">
        <f>TEXT(InputData[[#This Row],[DATE]],"mmm")</f>
        <v>Feb</v>
      </c>
      <c r="J98" s="1">
        <f>WEEKNUM(InputData[[#This Row],[DATE]])</f>
        <v>6</v>
      </c>
    </row>
    <row r="99" spans="1:10" x14ac:dyDescent="0.25">
      <c r="A99" s="3">
        <v>44232</v>
      </c>
      <c r="B99" s="6" t="s">
        <v>79</v>
      </c>
      <c r="C99" s="4" t="s">
        <v>43</v>
      </c>
      <c r="D99" s="5">
        <v>83.08</v>
      </c>
      <c r="E99" s="1">
        <v>9</v>
      </c>
      <c r="F99" s="1">
        <f>InputData[[#This Row],[UNIT PRICE ($)]]*InputData[[#This Row],[QUANTITY]]</f>
        <v>747.72</v>
      </c>
      <c r="G99" s="1" t="str">
        <f>VLOOKUP(InputData[[#This Row],[CUSTOMER NAME]],Country[],2,0)</f>
        <v>United Kingdom</v>
      </c>
      <c r="H99" s="1" t="str">
        <f>VLOOKUP(InputData[[#This Row],[CUSTOMER NAME]],Country[],3,0)</f>
        <v>Export</v>
      </c>
      <c r="I99" s="1" t="str">
        <f>TEXT(InputData[[#This Row],[DATE]],"mmm")</f>
        <v>Feb</v>
      </c>
      <c r="J99" s="1">
        <f>WEEKNUM(InputData[[#This Row],[DATE]])</f>
        <v>6</v>
      </c>
    </row>
    <row r="100" spans="1:10" x14ac:dyDescent="0.25">
      <c r="A100" s="3">
        <v>44232</v>
      </c>
      <c r="B100" s="6" t="s">
        <v>89</v>
      </c>
      <c r="C100" s="4" t="s">
        <v>18</v>
      </c>
      <c r="D100" s="5">
        <v>49.21</v>
      </c>
      <c r="E100" s="1">
        <v>6</v>
      </c>
      <c r="F100" s="1">
        <f>InputData[[#This Row],[UNIT PRICE ($)]]*InputData[[#This Row],[QUANTITY]]</f>
        <v>295.26</v>
      </c>
      <c r="G100" s="1" t="str">
        <f>VLOOKUP(InputData[[#This Row],[CUSTOMER NAME]],Country[],2,0)</f>
        <v>Mexico</v>
      </c>
      <c r="H100" s="1" t="str">
        <f>VLOOKUP(InputData[[#This Row],[CUSTOMER NAME]],Country[],3,0)</f>
        <v>Export</v>
      </c>
      <c r="I100" s="1" t="str">
        <f>TEXT(InputData[[#This Row],[DATE]],"mmm")</f>
        <v>Feb</v>
      </c>
      <c r="J100" s="1">
        <f>WEEKNUM(InputData[[#This Row],[DATE]])</f>
        <v>6</v>
      </c>
    </row>
    <row r="101" spans="1:10" x14ac:dyDescent="0.25">
      <c r="A101" s="3">
        <v>44233</v>
      </c>
      <c r="B101" s="6" t="s">
        <v>108</v>
      </c>
      <c r="C101" s="4" t="s">
        <v>9</v>
      </c>
      <c r="D101" s="5">
        <v>7.8599999999999994</v>
      </c>
      <c r="E101" s="1">
        <v>30</v>
      </c>
      <c r="F101" s="1">
        <f>InputData[[#This Row],[UNIT PRICE ($)]]*InputData[[#This Row],[QUANTITY]]</f>
        <v>235.79999999999998</v>
      </c>
      <c r="G101" s="1" t="str">
        <f>VLOOKUP(InputData[[#This Row],[CUSTOMER NAME]],Country[],2,0)</f>
        <v>India</v>
      </c>
      <c r="H101" s="1" t="str">
        <f>VLOOKUP(InputData[[#This Row],[CUSTOMER NAME]],Country[],3,0)</f>
        <v>North</v>
      </c>
      <c r="I101" s="1" t="str">
        <f>TEXT(InputData[[#This Row],[DATE]],"mmm")</f>
        <v>Feb</v>
      </c>
      <c r="J101" s="1">
        <f>WEEKNUM(InputData[[#This Row],[DATE]])</f>
        <v>6</v>
      </c>
    </row>
    <row r="102" spans="1:10" x14ac:dyDescent="0.25">
      <c r="A102" s="3">
        <v>44233</v>
      </c>
      <c r="B102" s="6" t="s">
        <v>81</v>
      </c>
      <c r="C102" s="4" t="s">
        <v>2</v>
      </c>
      <c r="D102" s="5">
        <v>142.80000000000001</v>
      </c>
      <c r="E102" s="1">
        <v>6</v>
      </c>
      <c r="F102" s="1">
        <f>InputData[[#This Row],[UNIT PRICE ($)]]*InputData[[#This Row],[QUANTITY]]</f>
        <v>856.80000000000007</v>
      </c>
      <c r="G102" s="1" t="str">
        <f>VLOOKUP(InputData[[#This Row],[CUSTOMER NAME]],Country[],2,0)</f>
        <v>India</v>
      </c>
      <c r="H102" s="1" t="str">
        <f>VLOOKUP(InputData[[#This Row],[CUSTOMER NAME]],Country[],3,0)</f>
        <v>East</v>
      </c>
      <c r="I102" s="1" t="str">
        <f>TEXT(InputData[[#This Row],[DATE]],"mmm")</f>
        <v>Feb</v>
      </c>
      <c r="J102" s="1">
        <f>WEEKNUM(InputData[[#This Row],[DATE]])</f>
        <v>6</v>
      </c>
    </row>
    <row r="103" spans="1:10" x14ac:dyDescent="0.25">
      <c r="A103" s="3">
        <v>44233</v>
      </c>
      <c r="B103" s="6" t="s">
        <v>88</v>
      </c>
      <c r="C103" s="4" t="s">
        <v>35</v>
      </c>
      <c r="D103" s="5">
        <v>6.7</v>
      </c>
      <c r="E103" s="1">
        <v>1</v>
      </c>
      <c r="F103" s="1">
        <f>InputData[[#This Row],[UNIT PRICE ($)]]*InputData[[#This Row],[QUANTITY]]</f>
        <v>6.7</v>
      </c>
      <c r="G103" s="1" t="str">
        <f>VLOOKUP(InputData[[#This Row],[CUSTOMER NAME]],Country[],2,0)</f>
        <v>India</v>
      </c>
      <c r="H103" s="1" t="str">
        <f>VLOOKUP(InputData[[#This Row],[CUSTOMER NAME]],Country[],3,0)</f>
        <v>South</v>
      </c>
      <c r="I103" s="1" t="str">
        <f>TEXT(InputData[[#This Row],[DATE]],"mmm")</f>
        <v>Feb</v>
      </c>
      <c r="J103" s="1">
        <f>WEEKNUM(InputData[[#This Row],[DATE]])</f>
        <v>6</v>
      </c>
    </row>
    <row r="104" spans="1:10" x14ac:dyDescent="0.25">
      <c r="A104" s="3">
        <v>44234</v>
      </c>
      <c r="B104" s="6" t="s">
        <v>67</v>
      </c>
      <c r="C104" s="4" t="s">
        <v>35</v>
      </c>
      <c r="D104" s="5">
        <v>6.7</v>
      </c>
      <c r="E104" s="1">
        <v>29</v>
      </c>
      <c r="F104" s="1">
        <f>InputData[[#This Row],[UNIT PRICE ($)]]*InputData[[#This Row],[QUANTITY]]</f>
        <v>194.3</v>
      </c>
      <c r="G104" s="1" t="str">
        <f>VLOOKUP(InputData[[#This Row],[CUSTOMER NAME]],Country[],2,0)</f>
        <v>United Kingdom</v>
      </c>
      <c r="H104" s="1" t="str">
        <f>VLOOKUP(InputData[[#This Row],[CUSTOMER NAME]],Country[],3,0)</f>
        <v>Export</v>
      </c>
      <c r="I104" s="1" t="str">
        <f>TEXT(InputData[[#This Row],[DATE]],"mmm")</f>
        <v>Feb</v>
      </c>
      <c r="J104" s="1">
        <f>WEEKNUM(InputData[[#This Row],[DATE]])</f>
        <v>7</v>
      </c>
    </row>
    <row r="105" spans="1:10" x14ac:dyDescent="0.25">
      <c r="A105" s="3">
        <v>44234</v>
      </c>
      <c r="B105" s="6" t="s">
        <v>84</v>
      </c>
      <c r="C105" s="4" t="s">
        <v>16</v>
      </c>
      <c r="D105" s="5">
        <v>16.64</v>
      </c>
      <c r="E105" s="1">
        <v>5</v>
      </c>
      <c r="F105" s="1">
        <f>InputData[[#This Row],[UNIT PRICE ($)]]*InputData[[#This Row],[QUANTITY]]</f>
        <v>83.2</v>
      </c>
      <c r="G105" s="1" t="str">
        <f>VLOOKUP(InputData[[#This Row],[CUSTOMER NAME]],Country[],2,0)</f>
        <v>Ethiopia</v>
      </c>
      <c r="H105" s="1" t="str">
        <f>VLOOKUP(InputData[[#This Row],[CUSTOMER NAME]],Country[],3,0)</f>
        <v>Export</v>
      </c>
      <c r="I105" s="1" t="str">
        <f>TEXT(InputData[[#This Row],[DATE]],"mmm")</f>
        <v>Feb</v>
      </c>
      <c r="J105" s="1">
        <f>WEEKNUM(InputData[[#This Row],[DATE]])</f>
        <v>7</v>
      </c>
    </row>
    <row r="106" spans="1:10" x14ac:dyDescent="0.25">
      <c r="A106" s="3">
        <v>44235</v>
      </c>
      <c r="B106" s="6" t="s">
        <v>62</v>
      </c>
      <c r="C106" s="4" t="s">
        <v>4</v>
      </c>
      <c r="D106" s="5">
        <v>48.84</v>
      </c>
      <c r="E106" s="1">
        <v>3</v>
      </c>
      <c r="F106" s="1">
        <f>InputData[[#This Row],[UNIT PRICE ($)]]*InputData[[#This Row],[QUANTITY]]</f>
        <v>146.52000000000001</v>
      </c>
      <c r="G106" s="1" t="str">
        <f>VLOOKUP(InputData[[#This Row],[CUSTOMER NAME]],Country[],2,0)</f>
        <v>India</v>
      </c>
      <c r="H106" s="1" t="str">
        <f>VLOOKUP(InputData[[#This Row],[CUSTOMER NAME]],Country[],3,0)</f>
        <v>Northeast</v>
      </c>
      <c r="I106" s="1" t="str">
        <f>TEXT(InputData[[#This Row],[DATE]],"mmm")</f>
        <v>Feb</v>
      </c>
      <c r="J106" s="1">
        <f>WEEKNUM(InputData[[#This Row],[DATE]])</f>
        <v>7</v>
      </c>
    </row>
    <row r="107" spans="1:10" x14ac:dyDescent="0.25">
      <c r="A107" s="3">
        <v>44235</v>
      </c>
      <c r="B107" s="6" t="s">
        <v>109</v>
      </c>
      <c r="C107" s="4" t="s">
        <v>5</v>
      </c>
      <c r="D107" s="5">
        <v>155.61000000000001</v>
      </c>
      <c r="E107" s="1">
        <v>11</v>
      </c>
      <c r="F107" s="1">
        <f>InputData[[#This Row],[UNIT PRICE ($)]]*InputData[[#This Row],[QUANTITY]]</f>
        <v>1711.71</v>
      </c>
      <c r="G107" s="1" t="str">
        <f>VLOOKUP(InputData[[#This Row],[CUSTOMER NAME]],Country[],2,0)</f>
        <v>Pakistan</v>
      </c>
      <c r="H107" s="1" t="str">
        <f>VLOOKUP(InputData[[#This Row],[CUSTOMER NAME]],Country[],3,0)</f>
        <v>Export</v>
      </c>
      <c r="I107" s="1" t="str">
        <f>TEXT(InputData[[#This Row],[DATE]],"mmm")</f>
        <v>Feb</v>
      </c>
      <c r="J107" s="1">
        <f>WEEKNUM(InputData[[#This Row],[DATE]])</f>
        <v>7</v>
      </c>
    </row>
    <row r="108" spans="1:10" x14ac:dyDescent="0.25">
      <c r="A108" s="3">
        <v>44235</v>
      </c>
      <c r="B108" s="6" t="s">
        <v>65</v>
      </c>
      <c r="C108" s="4" t="s">
        <v>40</v>
      </c>
      <c r="D108" s="5">
        <v>115.2</v>
      </c>
      <c r="E108" s="1">
        <v>39</v>
      </c>
      <c r="F108" s="1">
        <f>InputData[[#This Row],[UNIT PRICE ($)]]*InputData[[#This Row],[QUANTITY]]</f>
        <v>4492.8</v>
      </c>
      <c r="G108" s="1" t="str">
        <f>VLOOKUP(InputData[[#This Row],[CUSTOMER NAME]],Country[],2,0)</f>
        <v>Pakistan</v>
      </c>
      <c r="H108" s="1" t="str">
        <f>VLOOKUP(InputData[[#This Row],[CUSTOMER NAME]],Country[],3,0)</f>
        <v>Export</v>
      </c>
      <c r="I108" s="1" t="str">
        <f>TEXT(InputData[[#This Row],[DATE]],"mmm")</f>
        <v>Feb</v>
      </c>
      <c r="J108" s="1">
        <f>WEEKNUM(InputData[[#This Row],[DATE]])</f>
        <v>7</v>
      </c>
    </row>
    <row r="109" spans="1:10" x14ac:dyDescent="0.25">
      <c r="A109" s="3">
        <v>44235</v>
      </c>
      <c r="B109" s="6" t="s">
        <v>65</v>
      </c>
      <c r="C109" s="4" t="s">
        <v>30</v>
      </c>
      <c r="D109" s="5">
        <v>201.28</v>
      </c>
      <c r="E109" s="1">
        <v>12</v>
      </c>
      <c r="F109" s="1">
        <f>InputData[[#This Row],[UNIT PRICE ($)]]*InputData[[#This Row],[QUANTITY]]</f>
        <v>2415.36</v>
      </c>
      <c r="G109" s="1" t="str">
        <f>VLOOKUP(InputData[[#This Row],[CUSTOMER NAME]],Country[],2,0)</f>
        <v>Pakistan</v>
      </c>
      <c r="H109" s="1" t="str">
        <f>VLOOKUP(InputData[[#This Row],[CUSTOMER NAME]],Country[],3,0)</f>
        <v>Export</v>
      </c>
      <c r="I109" s="1" t="str">
        <f>TEXT(InputData[[#This Row],[DATE]],"mmm")</f>
        <v>Feb</v>
      </c>
      <c r="J109" s="1">
        <f>WEEKNUM(InputData[[#This Row],[DATE]])</f>
        <v>7</v>
      </c>
    </row>
    <row r="110" spans="1:10" x14ac:dyDescent="0.25">
      <c r="A110" s="3">
        <v>44236</v>
      </c>
      <c r="B110" s="6" t="s">
        <v>75</v>
      </c>
      <c r="C110" s="4" t="s">
        <v>34</v>
      </c>
      <c r="D110" s="5">
        <v>58.3</v>
      </c>
      <c r="E110" s="1">
        <v>14</v>
      </c>
      <c r="F110" s="1">
        <f>InputData[[#This Row],[UNIT PRICE ($)]]*InputData[[#This Row],[QUANTITY]]</f>
        <v>816.19999999999993</v>
      </c>
      <c r="G110" s="1" t="str">
        <f>VLOOKUP(InputData[[#This Row],[CUSTOMER NAME]],Country[],2,0)</f>
        <v>Russia</v>
      </c>
      <c r="H110" s="1" t="str">
        <f>VLOOKUP(InputData[[#This Row],[CUSTOMER NAME]],Country[],3,0)</f>
        <v>Export</v>
      </c>
      <c r="I110" s="1" t="str">
        <f>TEXT(InputData[[#This Row],[DATE]],"mmm")</f>
        <v>Feb</v>
      </c>
      <c r="J110" s="1">
        <f>WEEKNUM(InputData[[#This Row],[DATE]])</f>
        <v>7</v>
      </c>
    </row>
    <row r="111" spans="1:10" x14ac:dyDescent="0.25">
      <c r="A111" s="3">
        <v>44236</v>
      </c>
      <c r="B111" s="6" t="s">
        <v>75</v>
      </c>
      <c r="C111" s="4" t="s">
        <v>21</v>
      </c>
      <c r="D111" s="5">
        <v>162.54</v>
      </c>
      <c r="E111" s="1">
        <v>32</v>
      </c>
      <c r="F111" s="1">
        <f>InputData[[#This Row],[UNIT PRICE ($)]]*InputData[[#This Row],[QUANTITY]]</f>
        <v>5201.28</v>
      </c>
      <c r="G111" s="1" t="str">
        <f>VLOOKUP(InputData[[#This Row],[CUSTOMER NAME]],Country[],2,0)</f>
        <v>Russia</v>
      </c>
      <c r="H111" s="1" t="str">
        <f>VLOOKUP(InputData[[#This Row],[CUSTOMER NAME]],Country[],3,0)</f>
        <v>Export</v>
      </c>
      <c r="I111" s="1" t="str">
        <f>TEXT(InputData[[#This Row],[DATE]],"mmm")</f>
        <v>Feb</v>
      </c>
      <c r="J111" s="1">
        <f>WEEKNUM(InputData[[#This Row],[DATE]])</f>
        <v>7</v>
      </c>
    </row>
    <row r="112" spans="1:10" x14ac:dyDescent="0.25">
      <c r="A112" s="3">
        <v>44236</v>
      </c>
      <c r="B112" s="6" t="s">
        <v>89</v>
      </c>
      <c r="C112" s="4" t="s">
        <v>32</v>
      </c>
      <c r="D112" s="5">
        <v>117.48</v>
      </c>
      <c r="E112" s="1">
        <v>14</v>
      </c>
      <c r="F112" s="1">
        <f>InputData[[#This Row],[UNIT PRICE ($)]]*InputData[[#This Row],[QUANTITY]]</f>
        <v>1644.72</v>
      </c>
      <c r="G112" s="1" t="str">
        <f>VLOOKUP(InputData[[#This Row],[CUSTOMER NAME]],Country[],2,0)</f>
        <v>Mexico</v>
      </c>
      <c r="H112" s="1" t="str">
        <f>VLOOKUP(InputData[[#This Row],[CUSTOMER NAME]],Country[],3,0)</f>
        <v>Export</v>
      </c>
      <c r="I112" s="1" t="str">
        <f>TEXT(InputData[[#This Row],[DATE]],"mmm")</f>
        <v>Feb</v>
      </c>
      <c r="J112" s="1">
        <f>WEEKNUM(InputData[[#This Row],[DATE]])</f>
        <v>7</v>
      </c>
    </row>
    <row r="113" spans="1:10" x14ac:dyDescent="0.25">
      <c r="A113" s="3">
        <v>44237</v>
      </c>
      <c r="B113" s="6" t="s">
        <v>63</v>
      </c>
      <c r="C113" s="4" t="s">
        <v>19</v>
      </c>
      <c r="D113" s="5">
        <v>210</v>
      </c>
      <c r="E113" s="1">
        <v>4</v>
      </c>
      <c r="F113" s="1">
        <f>InputData[[#This Row],[UNIT PRICE ($)]]*InputData[[#This Row],[QUANTITY]]</f>
        <v>840</v>
      </c>
      <c r="G113" s="1" t="str">
        <f>VLOOKUP(InputData[[#This Row],[CUSTOMER NAME]],Country[],2,0)</f>
        <v>Saudi Arabia</v>
      </c>
      <c r="H113" s="1" t="str">
        <f>VLOOKUP(InputData[[#This Row],[CUSTOMER NAME]],Country[],3,0)</f>
        <v>Export</v>
      </c>
      <c r="I113" s="1" t="str">
        <f>TEXT(InputData[[#This Row],[DATE]],"mmm")</f>
        <v>Feb</v>
      </c>
      <c r="J113" s="1">
        <f>WEEKNUM(InputData[[#This Row],[DATE]])</f>
        <v>7</v>
      </c>
    </row>
    <row r="114" spans="1:10" x14ac:dyDescent="0.25">
      <c r="A114" s="3">
        <v>44237</v>
      </c>
      <c r="B114" s="6" t="s">
        <v>78</v>
      </c>
      <c r="C114" s="4" t="s">
        <v>8</v>
      </c>
      <c r="D114" s="5">
        <v>94.62</v>
      </c>
      <c r="E114" s="1">
        <v>38</v>
      </c>
      <c r="F114" s="1">
        <f>InputData[[#This Row],[UNIT PRICE ($)]]*InputData[[#This Row],[QUANTITY]]</f>
        <v>3595.5600000000004</v>
      </c>
      <c r="G114" s="1" t="str">
        <f>VLOOKUP(InputData[[#This Row],[CUSTOMER NAME]],Country[],2,0)</f>
        <v>India</v>
      </c>
      <c r="H114" s="1" t="str">
        <f>VLOOKUP(InputData[[#This Row],[CUSTOMER NAME]],Country[],3,0)</f>
        <v>Central</v>
      </c>
      <c r="I114" s="1" t="str">
        <f>TEXT(InputData[[#This Row],[DATE]],"mmm")</f>
        <v>Feb</v>
      </c>
      <c r="J114" s="1">
        <f>WEEKNUM(InputData[[#This Row],[DATE]])</f>
        <v>7</v>
      </c>
    </row>
    <row r="115" spans="1:10" x14ac:dyDescent="0.25">
      <c r="A115" s="3">
        <v>44239</v>
      </c>
      <c r="B115" s="6" t="s">
        <v>60</v>
      </c>
      <c r="C115" s="4" t="s">
        <v>23</v>
      </c>
      <c r="D115" s="5">
        <v>149.46</v>
      </c>
      <c r="E115" s="1">
        <v>9</v>
      </c>
      <c r="F115" s="1">
        <f>InputData[[#This Row],[UNIT PRICE ($)]]*InputData[[#This Row],[QUANTITY]]</f>
        <v>1345.14</v>
      </c>
      <c r="G115" s="1" t="str">
        <f>VLOOKUP(InputData[[#This Row],[CUSTOMER NAME]],Country[],2,0)</f>
        <v>Nigeria</v>
      </c>
      <c r="H115" s="1" t="str">
        <f>VLOOKUP(InputData[[#This Row],[CUSTOMER NAME]],Country[],3,0)</f>
        <v>Export</v>
      </c>
      <c r="I115" s="1" t="str">
        <f>TEXT(InputData[[#This Row],[DATE]],"mmm")</f>
        <v>Feb</v>
      </c>
      <c r="J115" s="1">
        <f>WEEKNUM(InputData[[#This Row],[DATE]])</f>
        <v>7</v>
      </c>
    </row>
    <row r="116" spans="1:10" x14ac:dyDescent="0.25">
      <c r="A116" s="3">
        <v>44239</v>
      </c>
      <c r="B116" s="6" t="s">
        <v>110</v>
      </c>
      <c r="C116" s="4" t="s">
        <v>10</v>
      </c>
      <c r="D116" s="5">
        <v>164.28</v>
      </c>
      <c r="E116" s="1">
        <v>13</v>
      </c>
      <c r="F116" s="1">
        <f>InputData[[#This Row],[UNIT PRICE ($)]]*InputData[[#This Row],[QUANTITY]]</f>
        <v>2135.64</v>
      </c>
      <c r="G116" s="1" t="str">
        <f>VLOOKUP(InputData[[#This Row],[CUSTOMER NAME]],Country[],2,0)</f>
        <v>India</v>
      </c>
      <c r="H116" s="1" t="str">
        <f>VLOOKUP(InputData[[#This Row],[CUSTOMER NAME]],Country[],3,0)</f>
        <v>Western</v>
      </c>
      <c r="I116" s="1" t="str">
        <f>TEXT(InputData[[#This Row],[DATE]],"mmm")</f>
        <v>Feb</v>
      </c>
      <c r="J116" s="1">
        <f>WEEKNUM(InputData[[#This Row],[DATE]])</f>
        <v>7</v>
      </c>
    </row>
    <row r="117" spans="1:10" x14ac:dyDescent="0.25">
      <c r="A117" s="3">
        <v>44239</v>
      </c>
      <c r="B117" s="6" t="s">
        <v>74</v>
      </c>
      <c r="C117" s="4" t="s">
        <v>8</v>
      </c>
      <c r="D117" s="5">
        <v>94.62</v>
      </c>
      <c r="E117" s="1">
        <v>7</v>
      </c>
      <c r="F117" s="1">
        <f>InputData[[#This Row],[UNIT PRICE ($)]]*InputData[[#This Row],[QUANTITY]]</f>
        <v>662.34</v>
      </c>
      <c r="G117" s="1" t="str">
        <f>VLOOKUP(InputData[[#This Row],[CUSTOMER NAME]],Country[],2,0)</f>
        <v>Brazil</v>
      </c>
      <c r="H117" s="1" t="str">
        <f>VLOOKUP(InputData[[#This Row],[CUSTOMER NAME]],Country[],3,0)</f>
        <v>Export</v>
      </c>
      <c r="I117" s="1" t="str">
        <f>TEXT(InputData[[#This Row],[DATE]],"mmm")</f>
        <v>Feb</v>
      </c>
      <c r="J117" s="1">
        <f>WEEKNUM(InputData[[#This Row],[DATE]])</f>
        <v>7</v>
      </c>
    </row>
    <row r="118" spans="1:10" x14ac:dyDescent="0.25">
      <c r="A118" s="3">
        <v>44240</v>
      </c>
      <c r="B118" s="6" t="s">
        <v>110</v>
      </c>
      <c r="C118" s="4" t="s">
        <v>3</v>
      </c>
      <c r="D118" s="5">
        <v>80.94</v>
      </c>
      <c r="E118" s="1">
        <v>17</v>
      </c>
      <c r="F118" s="1">
        <f>InputData[[#This Row],[UNIT PRICE ($)]]*InputData[[#This Row],[QUANTITY]]</f>
        <v>1375.98</v>
      </c>
      <c r="G118" s="1" t="str">
        <f>VLOOKUP(InputData[[#This Row],[CUSTOMER NAME]],Country[],2,0)</f>
        <v>India</v>
      </c>
      <c r="H118" s="1" t="str">
        <f>VLOOKUP(InputData[[#This Row],[CUSTOMER NAME]],Country[],3,0)</f>
        <v>Western</v>
      </c>
      <c r="I118" s="1" t="str">
        <f>TEXT(InputData[[#This Row],[DATE]],"mmm")</f>
        <v>Feb</v>
      </c>
      <c r="J118" s="1">
        <f>WEEKNUM(InputData[[#This Row],[DATE]])</f>
        <v>7</v>
      </c>
    </row>
    <row r="119" spans="1:10" x14ac:dyDescent="0.25">
      <c r="A119" s="3">
        <v>44240</v>
      </c>
      <c r="B119" s="6" t="s">
        <v>113</v>
      </c>
      <c r="C119" s="4" t="s">
        <v>5</v>
      </c>
      <c r="D119" s="5">
        <v>155.61000000000001</v>
      </c>
      <c r="E119" s="1">
        <v>35</v>
      </c>
      <c r="F119" s="1">
        <f>InputData[[#This Row],[UNIT PRICE ($)]]*InputData[[#This Row],[QUANTITY]]</f>
        <v>5446.35</v>
      </c>
      <c r="G119" s="1" t="str">
        <f>VLOOKUP(InputData[[#This Row],[CUSTOMER NAME]],Country[],2,0)</f>
        <v>Pakistan</v>
      </c>
      <c r="H119" s="1" t="str">
        <f>VLOOKUP(InputData[[#This Row],[CUSTOMER NAME]],Country[],3,0)</f>
        <v>Export</v>
      </c>
      <c r="I119" s="1" t="str">
        <f>TEXT(InputData[[#This Row],[DATE]],"mmm")</f>
        <v>Feb</v>
      </c>
      <c r="J119" s="1">
        <f>WEEKNUM(InputData[[#This Row],[DATE]])</f>
        <v>7</v>
      </c>
    </row>
    <row r="120" spans="1:10" x14ac:dyDescent="0.25">
      <c r="A120" s="3">
        <v>44241</v>
      </c>
      <c r="B120" s="6" t="s">
        <v>60</v>
      </c>
      <c r="C120" s="4" t="s">
        <v>28</v>
      </c>
      <c r="D120" s="5">
        <v>41.81</v>
      </c>
      <c r="E120" s="1">
        <v>3</v>
      </c>
      <c r="F120" s="1">
        <f>InputData[[#This Row],[UNIT PRICE ($)]]*InputData[[#This Row],[QUANTITY]]</f>
        <v>125.43</v>
      </c>
      <c r="G120" s="1" t="str">
        <f>VLOOKUP(InputData[[#This Row],[CUSTOMER NAME]],Country[],2,0)</f>
        <v>Nigeria</v>
      </c>
      <c r="H120" s="1" t="str">
        <f>VLOOKUP(InputData[[#This Row],[CUSTOMER NAME]],Country[],3,0)</f>
        <v>Export</v>
      </c>
      <c r="I120" s="1" t="str">
        <f>TEXT(InputData[[#This Row],[DATE]],"mmm")</f>
        <v>Feb</v>
      </c>
      <c r="J120" s="1">
        <f>WEEKNUM(InputData[[#This Row],[DATE]])</f>
        <v>8</v>
      </c>
    </row>
    <row r="121" spans="1:10" x14ac:dyDescent="0.25">
      <c r="A121" s="3">
        <v>44241</v>
      </c>
      <c r="B121" s="6" t="s">
        <v>80</v>
      </c>
      <c r="C121" s="4" t="s">
        <v>34</v>
      </c>
      <c r="D121" s="5">
        <v>58.3</v>
      </c>
      <c r="E121" s="1">
        <v>8</v>
      </c>
      <c r="F121" s="1">
        <f>InputData[[#This Row],[UNIT PRICE ($)]]*InputData[[#This Row],[QUANTITY]]</f>
        <v>466.4</v>
      </c>
      <c r="G121" s="1" t="str">
        <f>VLOOKUP(InputData[[#This Row],[CUSTOMER NAME]],Country[],2,0)</f>
        <v>South Africa</v>
      </c>
      <c r="H121" s="1" t="str">
        <f>VLOOKUP(InputData[[#This Row],[CUSTOMER NAME]],Country[],3,0)</f>
        <v>Export</v>
      </c>
      <c r="I121" s="1" t="str">
        <f>TEXT(InputData[[#This Row],[DATE]],"mmm")</f>
        <v>Feb</v>
      </c>
      <c r="J121" s="1">
        <f>WEEKNUM(InputData[[#This Row],[DATE]])</f>
        <v>8</v>
      </c>
    </row>
    <row r="122" spans="1:10" x14ac:dyDescent="0.25">
      <c r="A122" s="3">
        <v>44241</v>
      </c>
      <c r="B122" s="6" t="s">
        <v>89</v>
      </c>
      <c r="C122" s="4" t="s">
        <v>26</v>
      </c>
      <c r="D122" s="5">
        <v>24.66</v>
      </c>
      <c r="E122" s="1">
        <v>8</v>
      </c>
      <c r="F122" s="1">
        <f>InputData[[#This Row],[UNIT PRICE ($)]]*InputData[[#This Row],[QUANTITY]]</f>
        <v>197.28</v>
      </c>
      <c r="G122" s="1" t="str">
        <f>VLOOKUP(InputData[[#This Row],[CUSTOMER NAME]],Country[],2,0)</f>
        <v>Mexico</v>
      </c>
      <c r="H122" s="1" t="str">
        <f>VLOOKUP(InputData[[#This Row],[CUSTOMER NAME]],Country[],3,0)</f>
        <v>Export</v>
      </c>
      <c r="I122" s="1" t="str">
        <f>TEXT(InputData[[#This Row],[DATE]],"mmm")</f>
        <v>Feb</v>
      </c>
      <c r="J122" s="1">
        <f>WEEKNUM(InputData[[#This Row],[DATE]])</f>
        <v>8</v>
      </c>
    </row>
    <row r="123" spans="1:10" x14ac:dyDescent="0.25">
      <c r="A123" s="3">
        <v>44242</v>
      </c>
      <c r="B123" s="6" t="s">
        <v>60</v>
      </c>
      <c r="C123" s="4" t="s">
        <v>29</v>
      </c>
      <c r="D123" s="5">
        <v>53.11</v>
      </c>
      <c r="E123" s="1">
        <v>28</v>
      </c>
      <c r="F123" s="1">
        <f>InputData[[#This Row],[UNIT PRICE ($)]]*InputData[[#This Row],[QUANTITY]]</f>
        <v>1487.08</v>
      </c>
      <c r="G123" s="1" t="str">
        <f>VLOOKUP(InputData[[#This Row],[CUSTOMER NAME]],Country[],2,0)</f>
        <v>Nigeria</v>
      </c>
      <c r="H123" s="1" t="str">
        <f>VLOOKUP(InputData[[#This Row],[CUSTOMER NAME]],Country[],3,0)</f>
        <v>Export</v>
      </c>
      <c r="I123" s="1" t="str">
        <f>TEXT(InputData[[#This Row],[DATE]],"mmm")</f>
        <v>Feb</v>
      </c>
      <c r="J123" s="1">
        <f>WEEKNUM(InputData[[#This Row],[DATE]])</f>
        <v>8</v>
      </c>
    </row>
    <row r="124" spans="1:10" x14ac:dyDescent="0.25">
      <c r="A124" s="3">
        <v>44242</v>
      </c>
      <c r="B124" s="6" t="s">
        <v>65</v>
      </c>
      <c r="C124" s="4" t="s">
        <v>27</v>
      </c>
      <c r="D124" s="5">
        <v>57.120000000000005</v>
      </c>
      <c r="E124" s="1">
        <v>4</v>
      </c>
      <c r="F124" s="1">
        <f>InputData[[#This Row],[UNIT PRICE ($)]]*InputData[[#This Row],[QUANTITY]]</f>
        <v>228.48000000000002</v>
      </c>
      <c r="G124" s="1" t="str">
        <f>VLOOKUP(InputData[[#This Row],[CUSTOMER NAME]],Country[],2,0)</f>
        <v>Pakistan</v>
      </c>
      <c r="H124" s="1" t="str">
        <f>VLOOKUP(InputData[[#This Row],[CUSTOMER NAME]],Country[],3,0)</f>
        <v>Export</v>
      </c>
      <c r="I124" s="1" t="str">
        <f>TEXT(InputData[[#This Row],[DATE]],"mmm")</f>
        <v>Feb</v>
      </c>
      <c r="J124" s="1">
        <f>WEEKNUM(InputData[[#This Row],[DATE]])</f>
        <v>8</v>
      </c>
    </row>
    <row r="125" spans="1:10" x14ac:dyDescent="0.25">
      <c r="A125" s="3">
        <v>44243</v>
      </c>
      <c r="B125" s="6" t="s">
        <v>110</v>
      </c>
      <c r="C125" s="4" t="s">
        <v>15</v>
      </c>
      <c r="D125" s="5">
        <v>15.719999999999999</v>
      </c>
      <c r="E125" s="1">
        <v>26</v>
      </c>
      <c r="F125" s="1">
        <f>InputData[[#This Row],[UNIT PRICE ($)]]*InputData[[#This Row],[QUANTITY]]</f>
        <v>408.71999999999997</v>
      </c>
      <c r="G125" s="1" t="str">
        <f>VLOOKUP(InputData[[#This Row],[CUSTOMER NAME]],Country[],2,0)</f>
        <v>India</v>
      </c>
      <c r="H125" s="1" t="str">
        <f>VLOOKUP(InputData[[#This Row],[CUSTOMER NAME]],Country[],3,0)</f>
        <v>Western</v>
      </c>
      <c r="I125" s="1" t="str">
        <f>TEXT(InputData[[#This Row],[DATE]],"mmm")</f>
        <v>Feb</v>
      </c>
      <c r="J125" s="1">
        <f>WEEKNUM(InputData[[#This Row],[DATE]])</f>
        <v>8</v>
      </c>
    </row>
    <row r="126" spans="1:10" x14ac:dyDescent="0.25">
      <c r="A126" s="3">
        <v>44243</v>
      </c>
      <c r="B126" s="6" t="s">
        <v>116</v>
      </c>
      <c r="C126" s="4" t="s">
        <v>32</v>
      </c>
      <c r="D126" s="5">
        <v>117.48</v>
      </c>
      <c r="E126" s="1">
        <v>1</v>
      </c>
      <c r="F126" s="1">
        <f>InputData[[#This Row],[UNIT PRICE ($)]]*InputData[[#This Row],[QUANTITY]]</f>
        <v>117.48</v>
      </c>
      <c r="G126" s="1" t="str">
        <f>VLOOKUP(InputData[[#This Row],[CUSTOMER NAME]],Country[],2,0)</f>
        <v>Germany</v>
      </c>
      <c r="H126" s="1" t="str">
        <f>VLOOKUP(InputData[[#This Row],[CUSTOMER NAME]],Country[],3,0)</f>
        <v>Export</v>
      </c>
      <c r="I126" s="1" t="str">
        <f>TEXT(InputData[[#This Row],[DATE]],"mmm")</f>
        <v>Feb</v>
      </c>
      <c r="J126" s="1">
        <f>WEEKNUM(InputData[[#This Row],[DATE]])</f>
        <v>8</v>
      </c>
    </row>
    <row r="127" spans="1:10" x14ac:dyDescent="0.25">
      <c r="A127" s="3">
        <v>44244</v>
      </c>
      <c r="B127" s="6" t="s">
        <v>74</v>
      </c>
      <c r="C127" s="4" t="s">
        <v>43</v>
      </c>
      <c r="D127" s="5">
        <v>83.08</v>
      </c>
      <c r="E127" s="1">
        <v>19</v>
      </c>
      <c r="F127" s="1">
        <f>InputData[[#This Row],[UNIT PRICE ($)]]*InputData[[#This Row],[QUANTITY]]</f>
        <v>1578.52</v>
      </c>
      <c r="G127" s="1" t="str">
        <f>VLOOKUP(InputData[[#This Row],[CUSTOMER NAME]],Country[],2,0)</f>
        <v>Brazil</v>
      </c>
      <c r="H127" s="1" t="str">
        <f>VLOOKUP(InputData[[#This Row],[CUSTOMER NAME]],Country[],3,0)</f>
        <v>Export</v>
      </c>
      <c r="I127" s="1" t="str">
        <f>TEXT(InputData[[#This Row],[DATE]],"mmm")</f>
        <v>Feb</v>
      </c>
      <c r="J127" s="1">
        <f>WEEKNUM(InputData[[#This Row],[DATE]])</f>
        <v>8</v>
      </c>
    </row>
    <row r="128" spans="1:10" x14ac:dyDescent="0.25">
      <c r="A128" s="3">
        <v>44244</v>
      </c>
      <c r="B128" s="6" t="s">
        <v>74</v>
      </c>
      <c r="C128" s="4" t="s">
        <v>33</v>
      </c>
      <c r="D128" s="5">
        <v>119.7</v>
      </c>
      <c r="E128" s="1">
        <v>19</v>
      </c>
      <c r="F128" s="1">
        <f>InputData[[#This Row],[UNIT PRICE ($)]]*InputData[[#This Row],[QUANTITY]]</f>
        <v>2274.3000000000002</v>
      </c>
      <c r="G128" s="1" t="str">
        <f>VLOOKUP(InputData[[#This Row],[CUSTOMER NAME]],Country[],2,0)</f>
        <v>Brazil</v>
      </c>
      <c r="H128" s="1" t="str">
        <f>VLOOKUP(InputData[[#This Row],[CUSTOMER NAME]],Country[],3,0)</f>
        <v>Export</v>
      </c>
      <c r="I128" s="1" t="str">
        <f>TEXT(InputData[[#This Row],[DATE]],"mmm")</f>
        <v>Feb</v>
      </c>
      <c r="J128" s="1">
        <f>WEEKNUM(InputData[[#This Row],[DATE]])</f>
        <v>8</v>
      </c>
    </row>
    <row r="129" spans="1:10" x14ac:dyDescent="0.25">
      <c r="A129" s="3">
        <v>44244</v>
      </c>
      <c r="B129" s="6" t="s">
        <v>83</v>
      </c>
      <c r="C129" s="4" t="s">
        <v>44</v>
      </c>
      <c r="D129" s="5">
        <v>82.08</v>
      </c>
      <c r="E129" s="1">
        <v>2</v>
      </c>
      <c r="F129" s="1">
        <f>InputData[[#This Row],[UNIT PRICE ($)]]*InputData[[#This Row],[QUANTITY]]</f>
        <v>164.16</v>
      </c>
      <c r="G129" s="1" t="str">
        <f>VLOOKUP(InputData[[#This Row],[CUSTOMER NAME]],Country[],2,0)</f>
        <v>India</v>
      </c>
      <c r="H129" s="1" t="str">
        <f>VLOOKUP(InputData[[#This Row],[CUSTOMER NAME]],Country[],3,0)</f>
        <v>North</v>
      </c>
      <c r="I129" s="1" t="str">
        <f>TEXT(InputData[[#This Row],[DATE]],"mmm")</f>
        <v>Feb</v>
      </c>
      <c r="J129" s="1">
        <f>WEEKNUM(InputData[[#This Row],[DATE]])</f>
        <v>8</v>
      </c>
    </row>
    <row r="130" spans="1:10" x14ac:dyDescent="0.25">
      <c r="A130" s="3">
        <v>44245</v>
      </c>
      <c r="B130" s="6" t="s">
        <v>74</v>
      </c>
      <c r="C130" s="4" t="s">
        <v>15</v>
      </c>
      <c r="D130" s="5">
        <v>15.719999999999999</v>
      </c>
      <c r="E130" s="1">
        <v>6</v>
      </c>
      <c r="F130" s="1">
        <f>InputData[[#This Row],[UNIT PRICE ($)]]*InputData[[#This Row],[QUANTITY]]</f>
        <v>94.32</v>
      </c>
      <c r="G130" s="1" t="str">
        <f>VLOOKUP(InputData[[#This Row],[CUSTOMER NAME]],Country[],2,0)</f>
        <v>Brazil</v>
      </c>
      <c r="H130" s="1" t="str">
        <f>VLOOKUP(InputData[[#This Row],[CUSTOMER NAME]],Country[],3,0)</f>
        <v>Export</v>
      </c>
      <c r="I130" s="1" t="str">
        <f>TEXT(InputData[[#This Row],[DATE]],"mmm")</f>
        <v>Feb</v>
      </c>
      <c r="J130" s="1">
        <f>WEEKNUM(InputData[[#This Row],[DATE]])</f>
        <v>8</v>
      </c>
    </row>
    <row r="131" spans="1:10" x14ac:dyDescent="0.25">
      <c r="A131" s="3">
        <v>44246</v>
      </c>
      <c r="B131" s="6" t="s">
        <v>110</v>
      </c>
      <c r="C131" s="4" t="s">
        <v>2</v>
      </c>
      <c r="D131" s="5">
        <v>142.80000000000001</v>
      </c>
      <c r="E131" s="1">
        <v>13</v>
      </c>
      <c r="F131" s="1">
        <f>InputData[[#This Row],[UNIT PRICE ($)]]*InputData[[#This Row],[QUANTITY]]</f>
        <v>1856.4</v>
      </c>
      <c r="G131" s="1" t="str">
        <f>VLOOKUP(InputData[[#This Row],[CUSTOMER NAME]],Country[],2,0)</f>
        <v>India</v>
      </c>
      <c r="H131" s="1" t="str">
        <f>VLOOKUP(InputData[[#This Row],[CUSTOMER NAME]],Country[],3,0)</f>
        <v>Western</v>
      </c>
      <c r="I131" s="1" t="str">
        <f>TEXT(InputData[[#This Row],[DATE]],"mmm")</f>
        <v>Feb</v>
      </c>
      <c r="J131" s="1">
        <f>WEEKNUM(InputData[[#This Row],[DATE]])</f>
        <v>8</v>
      </c>
    </row>
    <row r="132" spans="1:10" x14ac:dyDescent="0.25">
      <c r="A132" s="3">
        <v>44247</v>
      </c>
      <c r="B132" s="6" t="s">
        <v>81</v>
      </c>
      <c r="C132" s="4" t="s">
        <v>12</v>
      </c>
      <c r="D132" s="5">
        <v>94.17</v>
      </c>
      <c r="E132" s="1">
        <v>6</v>
      </c>
      <c r="F132" s="1">
        <f>InputData[[#This Row],[UNIT PRICE ($)]]*InputData[[#This Row],[QUANTITY]]</f>
        <v>565.02</v>
      </c>
      <c r="G132" s="1" t="str">
        <f>VLOOKUP(InputData[[#This Row],[CUSTOMER NAME]],Country[],2,0)</f>
        <v>India</v>
      </c>
      <c r="H132" s="1" t="str">
        <f>VLOOKUP(InputData[[#This Row],[CUSTOMER NAME]],Country[],3,0)</f>
        <v>East</v>
      </c>
      <c r="I132" s="1" t="str">
        <f>TEXT(InputData[[#This Row],[DATE]],"mmm")</f>
        <v>Feb</v>
      </c>
      <c r="J132" s="1">
        <f>WEEKNUM(InputData[[#This Row],[DATE]])</f>
        <v>8</v>
      </c>
    </row>
    <row r="133" spans="1:10" x14ac:dyDescent="0.25">
      <c r="A133" s="3">
        <v>44247</v>
      </c>
      <c r="B133" s="6" t="s">
        <v>113</v>
      </c>
      <c r="C133" s="4" t="s">
        <v>30</v>
      </c>
      <c r="D133" s="5">
        <v>201.28</v>
      </c>
      <c r="E133" s="1">
        <v>11</v>
      </c>
      <c r="F133" s="1">
        <f>InputData[[#This Row],[UNIT PRICE ($)]]*InputData[[#This Row],[QUANTITY]]</f>
        <v>2214.08</v>
      </c>
      <c r="G133" s="1" t="str">
        <f>VLOOKUP(InputData[[#This Row],[CUSTOMER NAME]],Country[],2,0)</f>
        <v>Pakistan</v>
      </c>
      <c r="H133" s="1" t="str">
        <f>VLOOKUP(InputData[[#This Row],[CUSTOMER NAME]],Country[],3,0)</f>
        <v>Export</v>
      </c>
      <c r="I133" s="1" t="str">
        <f>TEXT(InputData[[#This Row],[DATE]],"mmm")</f>
        <v>Feb</v>
      </c>
      <c r="J133" s="1">
        <f>WEEKNUM(InputData[[#This Row],[DATE]])</f>
        <v>8</v>
      </c>
    </row>
    <row r="134" spans="1:10" x14ac:dyDescent="0.25">
      <c r="A134" s="3">
        <v>44248</v>
      </c>
      <c r="B134" s="6" t="s">
        <v>63</v>
      </c>
      <c r="C134" s="4" t="s">
        <v>18</v>
      </c>
      <c r="D134" s="5">
        <v>49.21</v>
      </c>
      <c r="E134" s="1">
        <v>30</v>
      </c>
      <c r="F134" s="1">
        <f>InputData[[#This Row],[UNIT PRICE ($)]]*InputData[[#This Row],[QUANTITY]]</f>
        <v>1476.3</v>
      </c>
      <c r="G134" s="1" t="str">
        <f>VLOOKUP(InputData[[#This Row],[CUSTOMER NAME]],Country[],2,0)</f>
        <v>Saudi Arabia</v>
      </c>
      <c r="H134" s="1" t="str">
        <f>VLOOKUP(InputData[[#This Row],[CUSTOMER NAME]],Country[],3,0)</f>
        <v>Export</v>
      </c>
      <c r="I134" s="1" t="str">
        <f>TEXT(InputData[[#This Row],[DATE]],"mmm")</f>
        <v>Feb</v>
      </c>
      <c r="J134" s="1">
        <f>WEEKNUM(InputData[[#This Row],[DATE]])</f>
        <v>9</v>
      </c>
    </row>
    <row r="135" spans="1:10" x14ac:dyDescent="0.25">
      <c r="A135" s="3">
        <v>44249</v>
      </c>
      <c r="B135" s="6" t="s">
        <v>79</v>
      </c>
      <c r="C135" s="4" t="s">
        <v>13</v>
      </c>
      <c r="D135" s="5">
        <v>122.08</v>
      </c>
      <c r="E135" s="1">
        <v>5</v>
      </c>
      <c r="F135" s="1">
        <f>InputData[[#This Row],[UNIT PRICE ($)]]*InputData[[#This Row],[QUANTITY]]</f>
        <v>610.4</v>
      </c>
      <c r="G135" s="1" t="str">
        <f>VLOOKUP(InputData[[#This Row],[CUSTOMER NAME]],Country[],2,0)</f>
        <v>United Kingdom</v>
      </c>
      <c r="H135" s="1" t="str">
        <f>VLOOKUP(InputData[[#This Row],[CUSTOMER NAME]],Country[],3,0)</f>
        <v>Export</v>
      </c>
      <c r="I135" s="1" t="str">
        <f>TEXT(InputData[[#This Row],[DATE]],"mmm")</f>
        <v>Feb</v>
      </c>
      <c r="J135" s="1">
        <f>WEEKNUM(InputData[[#This Row],[DATE]])</f>
        <v>9</v>
      </c>
    </row>
    <row r="136" spans="1:10" x14ac:dyDescent="0.25">
      <c r="A136" s="3">
        <v>44250</v>
      </c>
      <c r="B136" s="6" t="s">
        <v>60</v>
      </c>
      <c r="C136" s="4" t="s">
        <v>13</v>
      </c>
      <c r="D136" s="5">
        <v>122.08</v>
      </c>
      <c r="E136" s="1">
        <v>6</v>
      </c>
      <c r="F136" s="1">
        <f>InputData[[#This Row],[UNIT PRICE ($)]]*InputData[[#This Row],[QUANTITY]]</f>
        <v>732.48</v>
      </c>
      <c r="G136" s="1" t="str">
        <f>VLOOKUP(InputData[[#This Row],[CUSTOMER NAME]],Country[],2,0)</f>
        <v>Nigeria</v>
      </c>
      <c r="H136" s="1" t="str">
        <f>VLOOKUP(InputData[[#This Row],[CUSTOMER NAME]],Country[],3,0)</f>
        <v>Export</v>
      </c>
      <c r="I136" s="1" t="str">
        <f>TEXT(InputData[[#This Row],[DATE]],"mmm")</f>
        <v>Feb</v>
      </c>
      <c r="J136" s="1">
        <f>WEEKNUM(InputData[[#This Row],[DATE]])</f>
        <v>9</v>
      </c>
    </row>
    <row r="137" spans="1:10" x14ac:dyDescent="0.25">
      <c r="A137" s="3">
        <v>44250</v>
      </c>
      <c r="B137" s="6" t="s">
        <v>68</v>
      </c>
      <c r="C137" s="4" t="s">
        <v>25</v>
      </c>
      <c r="D137" s="5">
        <v>8.33</v>
      </c>
      <c r="E137" s="1">
        <v>3</v>
      </c>
      <c r="F137" s="1">
        <f>InputData[[#This Row],[UNIT PRICE ($)]]*InputData[[#This Row],[QUANTITY]]</f>
        <v>24.990000000000002</v>
      </c>
      <c r="G137" s="1" t="str">
        <f>VLOOKUP(InputData[[#This Row],[CUSTOMER NAME]],Country[],2,0)</f>
        <v>Russia</v>
      </c>
      <c r="H137" s="1" t="str">
        <f>VLOOKUP(InputData[[#This Row],[CUSTOMER NAME]],Country[],3,0)</f>
        <v>Export</v>
      </c>
      <c r="I137" s="1" t="str">
        <f>TEXT(InputData[[#This Row],[DATE]],"mmm")</f>
        <v>Feb</v>
      </c>
      <c r="J137" s="1">
        <f>WEEKNUM(InputData[[#This Row],[DATE]])</f>
        <v>9</v>
      </c>
    </row>
    <row r="138" spans="1:10" x14ac:dyDescent="0.25">
      <c r="A138" s="3">
        <v>44250</v>
      </c>
      <c r="B138" s="6" t="s">
        <v>112</v>
      </c>
      <c r="C138" s="4" t="s">
        <v>16</v>
      </c>
      <c r="D138" s="5">
        <v>16.64</v>
      </c>
      <c r="E138" s="1">
        <v>15</v>
      </c>
      <c r="F138" s="1">
        <f>InputData[[#This Row],[UNIT PRICE ($)]]*InputData[[#This Row],[QUANTITY]]</f>
        <v>249.60000000000002</v>
      </c>
      <c r="G138" s="1" t="str">
        <f>VLOOKUP(InputData[[#This Row],[CUSTOMER NAME]],Country[],2,0)</f>
        <v>India</v>
      </c>
      <c r="H138" s="1" t="str">
        <f>VLOOKUP(InputData[[#This Row],[CUSTOMER NAME]],Country[],3,0)</f>
        <v>North</v>
      </c>
      <c r="I138" s="1" t="str">
        <f>TEXT(InputData[[#This Row],[DATE]],"mmm")</f>
        <v>Feb</v>
      </c>
      <c r="J138" s="1">
        <f>WEEKNUM(InputData[[#This Row],[DATE]])</f>
        <v>9</v>
      </c>
    </row>
    <row r="139" spans="1:10" x14ac:dyDescent="0.25">
      <c r="A139" s="3">
        <v>44250</v>
      </c>
      <c r="B139" s="6" t="s">
        <v>73</v>
      </c>
      <c r="C139" s="4" t="s">
        <v>5</v>
      </c>
      <c r="D139" s="5">
        <v>155.61000000000001</v>
      </c>
      <c r="E139" s="1">
        <v>2</v>
      </c>
      <c r="F139" s="1">
        <f>InputData[[#This Row],[UNIT PRICE ($)]]*InputData[[#This Row],[QUANTITY]]</f>
        <v>311.22000000000003</v>
      </c>
      <c r="G139" s="1" t="str">
        <f>VLOOKUP(InputData[[#This Row],[CUSTOMER NAME]],Country[],2,0)</f>
        <v>India</v>
      </c>
      <c r="H139" s="1" t="str">
        <f>VLOOKUP(InputData[[#This Row],[CUSTOMER NAME]],Country[],3,0)</f>
        <v>East</v>
      </c>
      <c r="I139" s="1" t="str">
        <f>TEXT(InputData[[#This Row],[DATE]],"mmm")</f>
        <v>Feb</v>
      </c>
      <c r="J139" s="1">
        <f>WEEKNUM(InputData[[#This Row],[DATE]])</f>
        <v>9</v>
      </c>
    </row>
    <row r="140" spans="1:10" x14ac:dyDescent="0.25">
      <c r="A140" s="3">
        <v>44250</v>
      </c>
      <c r="B140" s="6" t="s">
        <v>113</v>
      </c>
      <c r="C140" s="4" t="s">
        <v>36</v>
      </c>
      <c r="D140" s="5">
        <v>96.3</v>
      </c>
      <c r="E140" s="1">
        <v>8</v>
      </c>
      <c r="F140" s="1">
        <f>InputData[[#This Row],[UNIT PRICE ($)]]*InputData[[#This Row],[QUANTITY]]</f>
        <v>770.4</v>
      </c>
      <c r="G140" s="1" t="str">
        <f>VLOOKUP(InputData[[#This Row],[CUSTOMER NAME]],Country[],2,0)</f>
        <v>Pakistan</v>
      </c>
      <c r="H140" s="1" t="str">
        <f>VLOOKUP(InputData[[#This Row],[CUSTOMER NAME]],Country[],3,0)</f>
        <v>Export</v>
      </c>
      <c r="I140" s="1" t="str">
        <f>TEXT(InputData[[#This Row],[DATE]],"mmm")</f>
        <v>Feb</v>
      </c>
      <c r="J140" s="1">
        <f>WEEKNUM(InputData[[#This Row],[DATE]])</f>
        <v>9</v>
      </c>
    </row>
    <row r="141" spans="1:10" x14ac:dyDescent="0.25">
      <c r="A141" s="3">
        <v>44252</v>
      </c>
      <c r="B141" s="6" t="s">
        <v>73</v>
      </c>
      <c r="C141" s="4" t="s">
        <v>13</v>
      </c>
      <c r="D141" s="5">
        <v>122.08</v>
      </c>
      <c r="E141" s="1">
        <v>10</v>
      </c>
      <c r="F141" s="1">
        <f>InputData[[#This Row],[UNIT PRICE ($)]]*InputData[[#This Row],[QUANTITY]]</f>
        <v>1220.8</v>
      </c>
      <c r="G141" s="1" t="str">
        <f>VLOOKUP(InputData[[#This Row],[CUSTOMER NAME]],Country[],2,0)</f>
        <v>India</v>
      </c>
      <c r="H141" s="1" t="str">
        <f>VLOOKUP(InputData[[#This Row],[CUSTOMER NAME]],Country[],3,0)</f>
        <v>East</v>
      </c>
      <c r="I141" s="1" t="str">
        <f>TEXT(InputData[[#This Row],[DATE]],"mmm")</f>
        <v>Feb</v>
      </c>
      <c r="J141" s="1">
        <f>WEEKNUM(InputData[[#This Row],[DATE]])</f>
        <v>9</v>
      </c>
    </row>
    <row r="142" spans="1:10" x14ac:dyDescent="0.25">
      <c r="A142" s="3">
        <v>44252</v>
      </c>
      <c r="B142" s="6" t="s">
        <v>81</v>
      </c>
      <c r="C142" s="4" t="s">
        <v>39</v>
      </c>
      <c r="D142" s="5">
        <v>42.55</v>
      </c>
      <c r="E142" s="1">
        <v>38</v>
      </c>
      <c r="F142" s="1">
        <f>InputData[[#This Row],[UNIT PRICE ($)]]*InputData[[#This Row],[QUANTITY]]</f>
        <v>1616.8999999999999</v>
      </c>
      <c r="G142" s="1" t="str">
        <f>VLOOKUP(InputData[[#This Row],[CUSTOMER NAME]],Country[],2,0)</f>
        <v>India</v>
      </c>
      <c r="H142" s="1" t="str">
        <f>VLOOKUP(InputData[[#This Row],[CUSTOMER NAME]],Country[],3,0)</f>
        <v>East</v>
      </c>
      <c r="I142" s="1" t="str">
        <f>TEXT(InputData[[#This Row],[DATE]],"mmm")</f>
        <v>Feb</v>
      </c>
      <c r="J142" s="1">
        <f>WEEKNUM(InputData[[#This Row],[DATE]])</f>
        <v>9</v>
      </c>
    </row>
    <row r="143" spans="1:10" x14ac:dyDescent="0.25">
      <c r="A143" s="3">
        <v>44252</v>
      </c>
      <c r="B143" s="6" t="s">
        <v>84</v>
      </c>
      <c r="C143" s="4" t="s">
        <v>32</v>
      </c>
      <c r="D143" s="5">
        <v>117.48</v>
      </c>
      <c r="E143" s="1">
        <v>11</v>
      </c>
      <c r="F143" s="1">
        <f>InputData[[#This Row],[UNIT PRICE ($)]]*InputData[[#This Row],[QUANTITY]]</f>
        <v>1292.28</v>
      </c>
      <c r="G143" s="1" t="str">
        <f>VLOOKUP(InputData[[#This Row],[CUSTOMER NAME]],Country[],2,0)</f>
        <v>Ethiopia</v>
      </c>
      <c r="H143" s="1" t="str">
        <f>VLOOKUP(InputData[[#This Row],[CUSTOMER NAME]],Country[],3,0)</f>
        <v>Export</v>
      </c>
      <c r="I143" s="1" t="str">
        <f>TEXT(InputData[[#This Row],[DATE]],"mmm")</f>
        <v>Feb</v>
      </c>
      <c r="J143" s="1">
        <f>WEEKNUM(InputData[[#This Row],[DATE]])</f>
        <v>9</v>
      </c>
    </row>
    <row r="144" spans="1:10" x14ac:dyDescent="0.25">
      <c r="A144" s="3">
        <v>44252</v>
      </c>
      <c r="B144" s="6" t="s">
        <v>86</v>
      </c>
      <c r="C144" s="4" t="s">
        <v>30</v>
      </c>
      <c r="D144" s="5">
        <v>201.28</v>
      </c>
      <c r="E144" s="1">
        <v>2</v>
      </c>
      <c r="F144" s="1">
        <f>InputData[[#This Row],[UNIT PRICE ($)]]*InputData[[#This Row],[QUANTITY]]</f>
        <v>402.56</v>
      </c>
      <c r="G144" s="1" t="str">
        <f>VLOOKUP(InputData[[#This Row],[CUSTOMER NAME]],Country[],2,0)</f>
        <v>India</v>
      </c>
      <c r="H144" s="1" t="str">
        <f>VLOOKUP(InputData[[#This Row],[CUSTOMER NAME]],Country[],3,0)</f>
        <v>South</v>
      </c>
      <c r="I144" s="1" t="str">
        <f>TEXT(InputData[[#This Row],[DATE]],"mmm")</f>
        <v>Feb</v>
      </c>
      <c r="J144" s="1">
        <f>WEEKNUM(InputData[[#This Row],[DATE]])</f>
        <v>9</v>
      </c>
    </row>
    <row r="145" spans="1:10" x14ac:dyDescent="0.25">
      <c r="A145" s="3">
        <v>44252</v>
      </c>
      <c r="B145" s="6" t="s">
        <v>88</v>
      </c>
      <c r="C145" s="4" t="s">
        <v>2</v>
      </c>
      <c r="D145" s="5">
        <v>142.80000000000001</v>
      </c>
      <c r="E145" s="1">
        <v>4</v>
      </c>
      <c r="F145" s="1">
        <f>InputData[[#This Row],[UNIT PRICE ($)]]*InputData[[#This Row],[QUANTITY]]</f>
        <v>571.20000000000005</v>
      </c>
      <c r="G145" s="1" t="str">
        <f>VLOOKUP(InputData[[#This Row],[CUSTOMER NAME]],Country[],2,0)</f>
        <v>India</v>
      </c>
      <c r="H145" s="1" t="str">
        <f>VLOOKUP(InputData[[#This Row],[CUSTOMER NAME]],Country[],3,0)</f>
        <v>South</v>
      </c>
      <c r="I145" s="1" t="str">
        <f>TEXT(InputData[[#This Row],[DATE]],"mmm")</f>
        <v>Feb</v>
      </c>
      <c r="J145" s="1">
        <f>WEEKNUM(InputData[[#This Row],[DATE]])</f>
        <v>9</v>
      </c>
    </row>
    <row r="146" spans="1:10" x14ac:dyDescent="0.25">
      <c r="A146" s="3">
        <v>44253</v>
      </c>
      <c r="B146" s="6" t="s">
        <v>74</v>
      </c>
      <c r="C146" s="4" t="s">
        <v>24</v>
      </c>
      <c r="D146" s="5">
        <v>156.96</v>
      </c>
      <c r="E146" s="1">
        <v>28</v>
      </c>
      <c r="F146" s="1">
        <f>InputData[[#This Row],[UNIT PRICE ($)]]*InputData[[#This Row],[QUANTITY]]</f>
        <v>4394.88</v>
      </c>
      <c r="G146" s="1" t="str">
        <f>VLOOKUP(InputData[[#This Row],[CUSTOMER NAME]],Country[],2,0)</f>
        <v>Brazil</v>
      </c>
      <c r="H146" s="1" t="str">
        <f>VLOOKUP(InputData[[#This Row],[CUSTOMER NAME]],Country[],3,0)</f>
        <v>Export</v>
      </c>
      <c r="I146" s="1" t="str">
        <f>TEXT(InputData[[#This Row],[DATE]],"mmm")</f>
        <v>Feb</v>
      </c>
      <c r="J146" s="1">
        <f>WEEKNUM(InputData[[#This Row],[DATE]])</f>
        <v>9</v>
      </c>
    </row>
    <row r="147" spans="1:10" x14ac:dyDescent="0.25">
      <c r="A147" s="3">
        <v>44253</v>
      </c>
      <c r="B147" s="6" t="s">
        <v>79</v>
      </c>
      <c r="C147" s="4" t="s">
        <v>9</v>
      </c>
      <c r="D147" s="5">
        <v>7.8599999999999994</v>
      </c>
      <c r="E147" s="1">
        <v>2</v>
      </c>
      <c r="F147" s="1">
        <f>InputData[[#This Row],[UNIT PRICE ($)]]*InputData[[#This Row],[QUANTITY]]</f>
        <v>15.719999999999999</v>
      </c>
      <c r="G147" s="1" t="str">
        <f>VLOOKUP(InputData[[#This Row],[CUSTOMER NAME]],Country[],2,0)</f>
        <v>United Kingdom</v>
      </c>
      <c r="H147" s="1" t="str">
        <f>VLOOKUP(InputData[[#This Row],[CUSTOMER NAME]],Country[],3,0)</f>
        <v>Export</v>
      </c>
      <c r="I147" s="1" t="str">
        <f>TEXT(InputData[[#This Row],[DATE]],"mmm")</f>
        <v>Feb</v>
      </c>
      <c r="J147" s="1">
        <f>WEEKNUM(InputData[[#This Row],[DATE]])</f>
        <v>9</v>
      </c>
    </row>
    <row r="148" spans="1:10" x14ac:dyDescent="0.25">
      <c r="A148" s="3">
        <v>44254</v>
      </c>
      <c r="B148" s="6" t="s">
        <v>71</v>
      </c>
      <c r="C148" s="4" t="s">
        <v>25</v>
      </c>
      <c r="D148" s="5">
        <v>8.33</v>
      </c>
      <c r="E148" s="1">
        <v>7</v>
      </c>
      <c r="F148" s="1">
        <f>InputData[[#This Row],[UNIT PRICE ($)]]*InputData[[#This Row],[QUANTITY]]</f>
        <v>58.31</v>
      </c>
      <c r="G148" s="1" t="str">
        <f>VLOOKUP(InputData[[#This Row],[CUSTOMER NAME]],Country[],2,0)</f>
        <v>India</v>
      </c>
      <c r="H148" s="1" t="str">
        <f>VLOOKUP(InputData[[#This Row],[CUSTOMER NAME]],Country[],3,0)</f>
        <v>Central</v>
      </c>
      <c r="I148" s="1" t="str">
        <f>TEXT(InputData[[#This Row],[DATE]],"mmm")</f>
        <v>Feb</v>
      </c>
      <c r="J148" s="1">
        <f>WEEKNUM(InputData[[#This Row],[DATE]])</f>
        <v>9</v>
      </c>
    </row>
    <row r="149" spans="1:10" x14ac:dyDescent="0.25">
      <c r="A149" s="3">
        <v>44254</v>
      </c>
      <c r="B149" s="6" t="s">
        <v>112</v>
      </c>
      <c r="C149" s="4" t="s">
        <v>36</v>
      </c>
      <c r="D149" s="5">
        <v>96.3</v>
      </c>
      <c r="E149" s="1">
        <v>3</v>
      </c>
      <c r="F149" s="1">
        <f>InputData[[#This Row],[UNIT PRICE ($)]]*InputData[[#This Row],[QUANTITY]]</f>
        <v>288.89999999999998</v>
      </c>
      <c r="G149" s="1" t="str">
        <f>VLOOKUP(InputData[[#This Row],[CUSTOMER NAME]],Country[],2,0)</f>
        <v>India</v>
      </c>
      <c r="H149" s="1" t="str">
        <f>VLOOKUP(InputData[[#This Row],[CUSTOMER NAME]],Country[],3,0)</f>
        <v>North</v>
      </c>
      <c r="I149" s="1" t="str">
        <f>TEXT(InputData[[#This Row],[DATE]],"mmm")</f>
        <v>Feb</v>
      </c>
      <c r="J149" s="1">
        <f>WEEKNUM(InputData[[#This Row],[DATE]])</f>
        <v>9</v>
      </c>
    </row>
    <row r="150" spans="1:10" x14ac:dyDescent="0.25">
      <c r="A150" s="3">
        <v>44254</v>
      </c>
      <c r="B150" s="6" t="s">
        <v>81</v>
      </c>
      <c r="C150" s="4" t="s">
        <v>18</v>
      </c>
      <c r="D150" s="5">
        <v>49.21</v>
      </c>
      <c r="E150" s="1">
        <v>11</v>
      </c>
      <c r="F150" s="1">
        <f>InputData[[#This Row],[UNIT PRICE ($)]]*InputData[[#This Row],[QUANTITY]]</f>
        <v>541.31000000000006</v>
      </c>
      <c r="G150" s="1" t="str">
        <f>VLOOKUP(InputData[[#This Row],[CUSTOMER NAME]],Country[],2,0)</f>
        <v>India</v>
      </c>
      <c r="H150" s="1" t="str">
        <f>VLOOKUP(InputData[[#This Row],[CUSTOMER NAME]],Country[],3,0)</f>
        <v>East</v>
      </c>
      <c r="I150" s="1" t="str">
        <f>TEXT(InputData[[#This Row],[DATE]],"mmm")</f>
        <v>Feb</v>
      </c>
      <c r="J150" s="1">
        <f>WEEKNUM(InputData[[#This Row],[DATE]])</f>
        <v>9</v>
      </c>
    </row>
    <row r="151" spans="1:10" x14ac:dyDescent="0.25">
      <c r="A151" s="3">
        <v>44254</v>
      </c>
      <c r="B151" s="6" t="s">
        <v>113</v>
      </c>
      <c r="C151" s="4" t="s">
        <v>5</v>
      </c>
      <c r="D151" s="5">
        <v>155.61000000000001</v>
      </c>
      <c r="E151" s="1">
        <v>15</v>
      </c>
      <c r="F151" s="1">
        <f>InputData[[#This Row],[UNIT PRICE ($)]]*InputData[[#This Row],[QUANTITY]]</f>
        <v>2334.15</v>
      </c>
      <c r="G151" s="1" t="str">
        <f>VLOOKUP(InputData[[#This Row],[CUSTOMER NAME]],Country[],2,0)</f>
        <v>Pakistan</v>
      </c>
      <c r="H151" s="1" t="str">
        <f>VLOOKUP(InputData[[#This Row],[CUSTOMER NAME]],Country[],3,0)</f>
        <v>Export</v>
      </c>
      <c r="I151" s="1" t="str">
        <f>TEXT(InputData[[#This Row],[DATE]],"mmm")</f>
        <v>Feb</v>
      </c>
      <c r="J151" s="1">
        <f>WEEKNUM(InputData[[#This Row],[DATE]])</f>
        <v>9</v>
      </c>
    </row>
    <row r="152" spans="1:10" x14ac:dyDescent="0.25">
      <c r="A152" s="3">
        <v>44254</v>
      </c>
      <c r="B152" s="6" t="s">
        <v>89</v>
      </c>
      <c r="C152" s="4" t="s">
        <v>12</v>
      </c>
      <c r="D152" s="5">
        <v>94.17</v>
      </c>
      <c r="E152" s="1">
        <v>7</v>
      </c>
      <c r="F152" s="1">
        <f>InputData[[#This Row],[UNIT PRICE ($)]]*InputData[[#This Row],[QUANTITY]]</f>
        <v>659.19</v>
      </c>
      <c r="G152" s="1" t="str">
        <f>VLOOKUP(InputData[[#This Row],[CUSTOMER NAME]],Country[],2,0)</f>
        <v>Mexico</v>
      </c>
      <c r="H152" s="1" t="str">
        <f>VLOOKUP(InputData[[#This Row],[CUSTOMER NAME]],Country[],3,0)</f>
        <v>Export</v>
      </c>
      <c r="I152" s="1" t="str">
        <f>TEXT(InputData[[#This Row],[DATE]],"mmm")</f>
        <v>Feb</v>
      </c>
      <c r="J152" s="1">
        <f>WEEKNUM(InputData[[#This Row],[DATE]])</f>
        <v>9</v>
      </c>
    </row>
    <row r="153" spans="1:10" x14ac:dyDescent="0.25">
      <c r="A153" s="3">
        <v>44255</v>
      </c>
      <c r="B153" s="6" t="s">
        <v>116</v>
      </c>
      <c r="C153" s="4" t="s">
        <v>37</v>
      </c>
      <c r="D153" s="5">
        <v>85.76</v>
      </c>
      <c r="E153" s="1">
        <v>15</v>
      </c>
      <c r="F153" s="1">
        <f>InputData[[#This Row],[UNIT PRICE ($)]]*InputData[[#This Row],[QUANTITY]]</f>
        <v>1286.4000000000001</v>
      </c>
      <c r="G153" s="1" t="str">
        <f>VLOOKUP(InputData[[#This Row],[CUSTOMER NAME]],Country[],2,0)</f>
        <v>Germany</v>
      </c>
      <c r="H153" s="1" t="str">
        <f>VLOOKUP(InputData[[#This Row],[CUSTOMER NAME]],Country[],3,0)</f>
        <v>Export</v>
      </c>
      <c r="I153" s="1" t="str">
        <f>TEXT(InputData[[#This Row],[DATE]],"mmm")</f>
        <v>Feb</v>
      </c>
      <c r="J153" s="1">
        <f>WEEKNUM(InputData[[#This Row],[DATE]])</f>
        <v>10</v>
      </c>
    </row>
    <row r="154" spans="1:10" x14ac:dyDescent="0.25">
      <c r="A154" s="3">
        <v>44256</v>
      </c>
      <c r="B154" s="6" t="s">
        <v>83</v>
      </c>
      <c r="C154" s="4" t="s">
        <v>28</v>
      </c>
      <c r="D154" s="5">
        <v>41.81</v>
      </c>
      <c r="E154" s="1">
        <v>28</v>
      </c>
      <c r="F154" s="1">
        <f>InputData[[#This Row],[UNIT PRICE ($)]]*InputData[[#This Row],[QUANTITY]]</f>
        <v>1170.68</v>
      </c>
      <c r="G154" s="1" t="str">
        <f>VLOOKUP(InputData[[#This Row],[CUSTOMER NAME]],Country[],2,0)</f>
        <v>India</v>
      </c>
      <c r="H154" s="1" t="str">
        <f>VLOOKUP(InputData[[#This Row],[CUSTOMER NAME]],Country[],3,0)</f>
        <v>North</v>
      </c>
      <c r="I154" s="1" t="str">
        <f>TEXT(InputData[[#This Row],[DATE]],"mmm")</f>
        <v>Mar</v>
      </c>
      <c r="J154" s="1">
        <f>WEEKNUM(InputData[[#This Row],[DATE]])</f>
        <v>10</v>
      </c>
    </row>
    <row r="155" spans="1:10" x14ac:dyDescent="0.25">
      <c r="A155" s="3">
        <v>44257</v>
      </c>
      <c r="B155" s="6" t="s">
        <v>74</v>
      </c>
      <c r="C155" s="4" t="s">
        <v>24</v>
      </c>
      <c r="D155" s="5">
        <v>156.96</v>
      </c>
      <c r="E155" s="1">
        <v>21</v>
      </c>
      <c r="F155" s="1">
        <f>InputData[[#This Row],[UNIT PRICE ($)]]*InputData[[#This Row],[QUANTITY]]</f>
        <v>3296.1600000000003</v>
      </c>
      <c r="G155" s="1" t="str">
        <f>VLOOKUP(InputData[[#This Row],[CUSTOMER NAME]],Country[],2,0)</f>
        <v>Brazil</v>
      </c>
      <c r="H155" s="1" t="str">
        <f>VLOOKUP(InputData[[#This Row],[CUSTOMER NAME]],Country[],3,0)</f>
        <v>Export</v>
      </c>
      <c r="I155" s="1" t="str">
        <f>TEXT(InputData[[#This Row],[DATE]],"mmm")</f>
        <v>Mar</v>
      </c>
      <c r="J155" s="1">
        <f>WEEKNUM(InputData[[#This Row],[DATE]])</f>
        <v>10</v>
      </c>
    </row>
    <row r="156" spans="1:10" x14ac:dyDescent="0.25">
      <c r="A156" s="3">
        <v>44257</v>
      </c>
      <c r="B156" s="6" t="s">
        <v>77</v>
      </c>
      <c r="C156" s="4" t="s">
        <v>2</v>
      </c>
      <c r="D156" s="5">
        <v>142.80000000000001</v>
      </c>
      <c r="E156" s="1">
        <v>1</v>
      </c>
      <c r="F156" s="1">
        <f>InputData[[#This Row],[UNIT PRICE ($)]]*InputData[[#This Row],[QUANTITY]]</f>
        <v>142.80000000000001</v>
      </c>
      <c r="G156" s="1" t="str">
        <f>VLOOKUP(InputData[[#This Row],[CUSTOMER NAME]],Country[],2,0)</f>
        <v>India</v>
      </c>
      <c r="H156" s="1" t="str">
        <f>VLOOKUP(InputData[[#This Row],[CUSTOMER NAME]],Country[],3,0)</f>
        <v>Western</v>
      </c>
      <c r="I156" s="1" t="str">
        <f>TEXT(InputData[[#This Row],[DATE]],"mmm")</f>
        <v>Mar</v>
      </c>
      <c r="J156" s="1">
        <f>WEEKNUM(InputData[[#This Row],[DATE]])</f>
        <v>10</v>
      </c>
    </row>
    <row r="157" spans="1:10" x14ac:dyDescent="0.25">
      <c r="A157" s="3">
        <v>44257</v>
      </c>
      <c r="B157" s="6" t="s">
        <v>81</v>
      </c>
      <c r="C157" s="4" t="s">
        <v>1</v>
      </c>
      <c r="D157" s="5">
        <v>103.88</v>
      </c>
      <c r="E157" s="1">
        <v>30</v>
      </c>
      <c r="F157" s="1">
        <f>InputData[[#This Row],[UNIT PRICE ($)]]*InputData[[#This Row],[QUANTITY]]</f>
        <v>3116.3999999999996</v>
      </c>
      <c r="G157" s="1" t="str">
        <f>VLOOKUP(InputData[[#This Row],[CUSTOMER NAME]],Country[],2,0)</f>
        <v>India</v>
      </c>
      <c r="H157" s="1" t="str">
        <f>VLOOKUP(InputData[[#This Row],[CUSTOMER NAME]],Country[],3,0)</f>
        <v>East</v>
      </c>
      <c r="I157" s="1" t="str">
        <f>TEXT(InputData[[#This Row],[DATE]],"mmm")</f>
        <v>Mar</v>
      </c>
      <c r="J157" s="1">
        <f>WEEKNUM(InputData[[#This Row],[DATE]])</f>
        <v>10</v>
      </c>
    </row>
    <row r="158" spans="1:10" x14ac:dyDescent="0.25">
      <c r="A158" s="3">
        <v>44258</v>
      </c>
      <c r="B158" s="6" t="s">
        <v>68</v>
      </c>
      <c r="C158" s="4" t="s">
        <v>11</v>
      </c>
      <c r="D158" s="5">
        <v>48.4</v>
      </c>
      <c r="E158" s="1">
        <v>1</v>
      </c>
      <c r="F158" s="1">
        <f>InputData[[#This Row],[UNIT PRICE ($)]]*InputData[[#This Row],[QUANTITY]]</f>
        <v>48.4</v>
      </c>
      <c r="G158" s="1" t="str">
        <f>VLOOKUP(InputData[[#This Row],[CUSTOMER NAME]],Country[],2,0)</f>
        <v>Russia</v>
      </c>
      <c r="H158" s="1" t="str">
        <f>VLOOKUP(InputData[[#This Row],[CUSTOMER NAME]],Country[],3,0)</f>
        <v>Export</v>
      </c>
      <c r="I158" s="1" t="str">
        <f>TEXT(InputData[[#This Row],[DATE]],"mmm")</f>
        <v>Mar</v>
      </c>
      <c r="J158" s="1">
        <f>WEEKNUM(InputData[[#This Row],[DATE]])</f>
        <v>10</v>
      </c>
    </row>
    <row r="159" spans="1:10" x14ac:dyDescent="0.25">
      <c r="A159" s="3">
        <v>44258</v>
      </c>
      <c r="B159" s="6" t="s">
        <v>71</v>
      </c>
      <c r="C159" s="4" t="s">
        <v>36</v>
      </c>
      <c r="D159" s="5">
        <v>96.3</v>
      </c>
      <c r="E159" s="1">
        <v>29</v>
      </c>
      <c r="F159" s="1">
        <f>InputData[[#This Row],[UNIT PRICE ($)]]*InputData[[#This Row],[QUANTITY]]</f>
        <v>2792.7</v>
      </c>
      <c r="G159" s="1" t="str">
        <f>VLOOKUP(InputData[[#This Row],[CUSTOMER NAME]],Country[],2,0)</f>
        <v>India</v>
      </c>
      <c r="H159" s="1" t="str">
        <f>VLOOKUP(InputData[[#This Row],[CUSTOMER NAME]],Country[],3,0)</f>
        <v>Central</v>
      </c>
      <c r="I159" s="1" t="str">
        <f>TEXT(InputData[[#This Row],[DATE]],"mmm")</f>
        <v>Mar</v>
      </c>
      <c r="J159" s="1">
        <f>WEEKNUM(InputData[[#This Row],[DATE]])</f>
        <v>10</v>
      </c>
    </row>
    <row r="160" spans="1:10" x14ac:dyDescent="0.25">
      <c r="A160" s="3">
        <v>44259</v>
      </c>
      <c r="B160" s="6" t="s">
        <v>77</v>
      </c>
      <c r="C160" s="4" t="s">
        <v>26</v>
      </c>
      <c r="D160" s="5">
        <v>24.66</v>
      </c>
      <c r="E160" s="1">
        <v>13</v>
      </c>
      <c r="F160" s="1">
        <f>InputData[[#This Row],[UNIT PRICE ($)]]*InputData[[#This Row],[QUANTITY]]</f>
        <v>320.58</v>
      </c>
      <c r="G160" s="1" t="str">
        <f>VLOOKUP(InputData[[#This Row],[CUSTOMER NAME]],Country[],2,0)</f>
        <v>India</v>
      </c>
      <c r="H160" s="1" t="str">
        <f>VLOOKUP(InputData[[#This Row],[CUSTOMER NAME]],Country[],3,0)</f>
        <v>Western</v>
      </c>
      <c r="I160" s="1" t="str">
        <f>TEXT(InputData[[#This Row],[DATE]],"mmm")</f>
        <v>Mar</v>
      </c>
      <c r="J160" s="1">
        <f>WEEKNUM(InputData[[#This Row],[DATE]])</f>
        <v>10</v>
      </c>
    </row>
    <row r="161" spans="1:10" x14ac:dyDescent="0.25">
      <c r="A161" s="3">
        <v>44259</v>
      </c>
      <c r="B161" s="6" t="s">
        <v>83</v>
      </c>
      <c r="C161" s="4" t="s">
        <v>4</v>
      </c>
      <c r="D161" s="5">
        <v>48.84</v>
      </c>
      <c r="E161" s="1">
        <v>23</v>
      </c>
      <c r="F161" s="1">
        <f>InputData[[#This Row],[UNIT PRICE ($)]]*InputData[[#This Row],[QUANTITY]]</f>
        <v>1123.3200000000002</v>
      </c>
      <c r="G161" s="1" t="str">
        <f>VLOOKUP(InputData[[#This Row],[CUSTOMER NAME]],Country[],2,0)</f>
        <v>India</v>
      </c>
      <c r="H161" s="1" t="str">
        <f>VLOOKUP(InputData[[#This Row],[CUSTOMER NAME]],Country[],3,0)</f>
        <v>North</v>
      </c>
      <c r="I161" s="1" t="str">
        <f>TEXT(InputData[[#This Row],[DATE]],"mmm")</f>
        <v>Mar</v>
      </c>
      <c r="J161" s="1">
        <f>WEEKNUM(InputData[[#This Row],[DATE]])</f>
        <v>10</v>
      </c>
    </row>
    <row r="162" spans="1:10" x14ac:dyDescent="0.25">
      <c r="A162" s="3">
        <v>44259</v>
      </c>
      <c r="B162" s="6" t="s">
        <v>84</v>
      </c>
      <c r="C162" s="4" t="s">
        <v>25</v>
      </c>
      <c r="D162" s="5">
        <v>8.33</v>
      </c>
      <c r="E162" s="1">
        <v>26</v>
      </c>
      <c r="F162" s="1">
        <f>InputData[[#This Row],[UNIT PRICE ($)]]*InputData[[#This Row],[QUANTITY]]</f>
        <v>216.58</v>
      </c>
      <c r="G162" s="1" t="str">
        <f>VLOOKUP(InputData[[#This Row],[CUSTOMER NAME]],Country[],2,0)</f>
        <v>Ethiopia</v>
      </c>
      <c r="H162" s="1" t="str">
        <f>VLOOKUP(InputData[[#This Row],[CUSTOMER NAME]],Country[],3,0)</f>
        <v>Export</v>
      </c>
      <c r="I162" s="1" t="str">
        <f>TEXT(InputData[[#This Row],[DATE]],"mmm")</f>
        <v>Mar</v>
      </c>
      <c r="J162" s="1">
        <f>WEEKNUM(InputData[[#This Row],[DATE]])</f>
        <v>10</v>
      </c>
    </row>
    <row r="163" spans="1:10" x14ac:dyDescent="0.25">
      <c r="A163" s="3">
        <v>44260</v>
      </c>
      <c r="B163" s="6" t="s">
        <v>81</v>
      </c>
      <c r="C163" s="4" t="s">
        <v>40</v>
      </c>
      <c r="D163" s="5">
        <v>115.2</v>
      </c>
      <c r="E163" s="1">
        <v>33</v>
      </c>
      <c r="F163" s="1">
        <f>InputData[[#This Row],[UNIT PRICE ($)]]*InputData[[#This Row],[QUANTITY]]</f>
        <v>3801.6</v>
      </c>
      <c r="G163" s="1" t="str">
        <f>VLOOKUP(InputData[[#This Row],[CUSTOMER NAME]],Country[],2,0)</f>
        <v>India</v>
      </c>
      <c r="H163" s="1" t="str">
        <f>VLOOKUP(InputData[[#This Row],[CUSTOMER NAME]],Country[],3,0)</f>
        <v>East</v>
      </c>
      <c r="I163" s="1" t="str">
        <f>TEXT(InputData[[#This Row],[DATE]],"mmm")</f>
        <v>Mar</v>
      </c>
      <c r="J163" s="1">
        <f>WEEKNUM(InputData[[#This Row],[DATE]])</f>
        <v>10</v>
      </c>
    </row>
    <row r="164" spans="1:10" x14ac:dyDescent="0.25">
      <c r="A164" s="3">
        <v>44261</v>
      </c>
      <c r="B164" s="6" t="s">
        <v>77</v>
      </c>
      <c r="C164" s="4" t="s">
        <v>4</v>
      </c>
      <c r="D164" s="5">
        <v>48.84</v>
      </c>
      <c r="E164" s="1">
        <v>2</v>
      </c>
      <c r="F164" s="1">
        <f>InputData[[#This Row],[UNIT PRICE ($)]]*InputData[[#This Row],[QUANTITY]]</f>
        <v>97.68</v>
      </c>
      <c r="G164" s="1" t="str">
        <f>VLOOKUP(InputData[[#This Row],[CUSTOMER NAME]],Country[],2,0)</f>
        <v>India</v>
      </c>
      <c r="H164" s="1" t="str">
        <f>VLOOKUP(InputData[[#This Row],[CUSTOMER NAME]],Country[],3,0)</f>
        <v>Western</v>
      </c>
      <c r="I164" s="1" t="str">
        <f>TEXT(InputData[[#This Row],[DATE]],"mmm")</f>
        <v>Mar</v>
      </c>
      <c r="J164" s="1">
        <f>WEEKNUM(InputData[[#This Row],[DATE]])</f>
        <v>10</v>
      </c>
    </row>
    <row r="165" spans="1:10" x14ac:dyDescent="0.25">
      <c r="A165" s="3">
        <v>44262</v>
      </c>
      <c r="B165" s="6" t="s">
        <v>60</v>
      </c>
      <c r="C165" s="4" t="s">
        <v>3</v>
      </c>
      <c r="D165" s="5">
        <v>80.94</v>
      </c>
      <c r="E165" s="1">
        <v>1</v>
      </c>
      <c r="F165" s="1">
        <f>InputData[[#This Row],[UNIT PRICE ($)]]*InputData[[#This Row],[QUANTITY]]</f>
        <v>80.94</v>
      </c>
      <c r="G165" s="1" t="str">
        <f>VLOOKUP(InputData[[#This Row],[CUSTOMER NAME]],Country[],2,0)</f>
        <v>Nigeria</v>
      </c>
      <c r="H165" s="1" t="str">
        <f>VLOOKUP(InputData[[#This Row],[CUSTOMER NAME]],Country[],3,0)</f>
        <v>Export</v>
      </c>
      <c r="I165" s="1" t="str">
        <f>TEXT(InputData[[#This Row],[DATE]],"mmm")</f>
        <v>Mar</v>
      </c>
      <c r="J165" s="1">
        <f>WEEKNUM(InputData[[#This Row],[DATE]])</f>
        <v>11</v>
      </c>
    </row>
    <row r="166" spans="1:10" x14ac:dyDescent="0.25">
      <c r="A166" s="3">
        <v>44262</v>
      </c>
      <c r="B166" s="6" t="s">
        <v>110</v>
      </c>
      <c r="C166" s="4" t="s">
        <v>21</v>
      </c>
      <c r="D166" s="5">
        <v>162.54</v>
      </c>
      <c r="E166" s="1">
        <v>9</v>
      </c>
      <c r="F166" s="1">
        <f>InputData[[#This Row],[UNIT PRICE ($)]]*InputData[[#This Row],[QUANTITY]]</f>
        <v>1462.86</v>
      </c>
      <c r="G166" s="1" t="str">
        <f>VLOOKUP(InputData[[#This Row],[CUSTOMER NAME]],Country[],2,0)</f>
        <v>India</v>
      </c>
      <c r="H166" s="1" t="str">
        <f>VLOOKUP(InputData[[#This Row],[CUSTOMER NAME]],Country[],3,0)</f>
        <v>Western</v>
      </c>
      <c r="I166" s="1" t="str">
        <f>TEXT(InputData[[#This Row],[DATE]],"mmm")</f>
        <v>Mar</v>
      </c>
      <c r="J166" s="1">
        <f>WEEKNUM(InputData[[#This Row],[DATE]])</f>
        <v>11</v>
      </c>
    </row>
    <row r="167" spans="1:10" x14ac:dyDescent="0.25">
      <c r="A167" s="3">
        <v>44262</v>
      </c>
      <c r="B167" s="6" t="s">
        <v>71</v>
      </c>
      <c r="C167" s="4" t="s">
        <v>17</v>
      </c>
      <c r="D167" s="5">
        <v>156.78</v>
      </c>
      <c r="E167" s="1">
        <v>25</v>
      </c>
      <c r="F167" s="1">
        <f>InputData[[#This Row],[UNIT PRICE ($)]]*InputData[[#This Row],[QUANTITY]]</f>
        <v>3919.5</v>
      </c>
      <c r="G167" s="1" t="str">
        <f>VLOOKUP(InputData[[#This Row],[CUSTOMER NAME]],Country[],2,0)</f>
        <v>India</v>
      </c>
      <c r="H167" s="1" t="str">
        <f>VLOOKUP(InputData[[#This Row],[CUSTOMER NAME]],Country[],3,0)</f>
        <v>Central</v>
      </c>
      <c r="I167" s="1" t="str">
        <f>TEXT(InputData[[#This Row],[DATE]],"mmm")</f>
        <v>Mar</v>
      </c>
      <c r="J167" s="1">
        <f>WEEKNUM(InputData[[#This Row],[DATE]])</f>
        <v>11</v>
      </c>
    </row>
    <row r="168" spans="1:10" x14ac:dyDescent="0.25">
      <c r="A168" s="3">
        <v>44263</v>
      </c>
      <c r="B168" s="6" t="s">
        <v>108</v>
      </c>
      <c r="C168" s="4" t="s">
        <v>22</v>
      </c>
      <c r="D168" s="5">
        <v>141.57</v>
      </c>
      <c r="E168" s="1">
        <v>22</v>
      </c>
      <c r="F168" s="1">
        <f>InputData[[#This Row],[UNIT PRICE ($)]]*InputData[[#This Row],[QUANTITY]]</f>
        <v>3114.54</v>
      </c>
      <c r="G168" s="1" t="str">
        <f>VLOOKUP(InputData[[#This Row],[CUSTOMER NAME]],Country[],2,0)</f>
        <v>India</v>
      </c>
      <c r="H168" s="1" t="str">
        <f>VLOOKUP(InputData[[#This Row],[CUSTOMER NAME]],Country[],3,0)</f>
        <v>North</v>
      </c>
      <c r="I168" s="1" t="str">
        <f>TEXT(InputData[[#This Row],[DATE]],"mmm")</f>
        <v>Mar</v>
      </c>
      <c r="J168" s="1">
        <f>WEEKNUM(InputData[[#This Row],[DATE]])</f>
        <v>11</v>
      </c>
    </row>
    <row r="169" spans="1:10" x14ac:dyDescent="0.25">
      <c r="A169" s="3">
        <v>44263</v>
      </c>
      <c r="B169" s="6" t="s">
        <v>77</v>
      </c>
      <c r="C169" s="4" t="s">
        <v>44</v>
      </c>
      <c r="D169" s="5">
        <v>82.08</v>
      </c>
      <c r="E169" s="1">
        <v>9</v>
      </c>
      <c r="F169" s="1">
        <f>InputData[[#This Row],[UNIT PRICE ($)]]*InputData[[#This Row],[QUANTITY]]</f>
        <v>738.72</v>
      </c>
      <c r="G169" s="1" t="str">
        <f>VLOOKUP(InputData[[#This Row],[CUSTOMER NAME]],Country[],2,0)</f>
        <v>India</v>
      </c>
      <c r="H169" s="1" t="str">
        <f>VLOOKUP(InputData[[#This Row],[CUSTOMER NAME]],Country[],3,0)</f>
        <v>Western</v>
      </c>
      <c r="I169" s="1" t="str">
        <f>TEXT(InputData[[#This Row],[DATE]],"mmm")</f>
        <v>Mar</v>
      </c>
      <c r="J169" s="1">
        <f>WEEKNUM(InputData[[#This Row],[DATE]])</f>
        <v>11</v>
      </c>
    </row>
    <row r="170" spans="1:10" x14ac:dyDescent="0.25">
      <c r="A170" s="3">
        <v>44263</v>
      </c>
      <c r="B170" s="6" t="s">
        <v>84</v>
      </c>
      <c r="C170" s="4" t="s">
        <v>27</v>
      </c>
      <c r="D170" s="5">
        <v>57.120000000000005</v>
      </c>
      <c r="E170" s="1">
        <v>6</v>
      </c>
      <c r="F170" s="1">
        <f>InputData[[#This Row],[UNIT PRICE ($)]]*InputData[[#This Row],[QUANTITY]]</f>
        <v>342.72</v>
      </c>
      <c r="G170" s="1" t="str">
        <f>VLOOKUP(InputData[[#This Row],[CUSTOMER NAME]],Country[],2,0)</f>
        <v>Ethiopia</v>
      </c>
      <c r="H170" s="1" t="str">
        <f>VLOOKUP(InputData[[#This Row],[CUSTOMER NAME]],Country[],3,0)</f>
        <v>Export</v>
      </c>
      <c r="I170" s="1" t="str">
        <f>TEXT(InputData[[#This Row],[DATE]],"mmm")</f>
        <v>Mar</v>
      </c>
      <c r="J170" s="1">
        <f>WEEKNUM(InputData[[#This Row],[DATE]])</f>
        <v>11</v>
      </c>
    </row>
    <row r="171" spans="1:10" x14ac:dyDescent="0.25">
      <c r="A171" s="3">
        <v>44263</v>
      </c>
      <c r="B171" s="6" t="s">
        <v>89</v>
      </c>
      <c r="C171" s="4" t="s">
        <v>44</v>
      </c>
      <c r="D171" s="5">
        <v>82.08</v>
      </c>
      <c r="E171" s="1">
        <v>6</v>
      </c>
      <c r="F171" s="1">
        <f>InputData[[#This Row],[UNIT PRICE ($)]]*InputData[[#This Row],[QUANTITY]]</f>
        <v>492.48</v>
      </c>
      <c r="G171" s="1" t="str">
        <f>VLOOKUP(InputData[[#This Row],[CUSTOMER NAME]],Country[],2,0)</f>
        <v>Mexico</v>
      </c>
      <c r="H171" s="1" t="str">
        <f>VLOOKUP(InputData[[#This Row],[CUSTOMER NAME]],Country[],3,0)</f>
        <v>Export</v>
      </c>
      <c r="I171" s="1" t="str">
        <f>TEXT(InputData[[#This Row],[DATE]],"mmm")</f>
        <v>Mar</v>
      </c>
      <c r="J171" s="1">
        <f>WEEKNUM(InputData[[#This Row],[DATE]])</f>
        <v>11</v>
      </c>
    </row>
    <row r="172" spans="1:10" x14ac:dyDescent="0.25">
      <c r="A172" s="3">
        <v>44264</v>
      </c>
      <c r="B172" s="6" t="s">
        <v>63</v>
      </c>
      <c r="C172" s="4" t="s">
        <v>30</v>
      </c>
      <c r="D172" s="5">
        <v>201.28</v>
      </c>
      <c r="E172" s="1">
        <v>3</v>
      </c>
      <c r="F172" s="1">
        <f>InputData[[#This Row],[UNIT PRICE ($)]]*InputData[[#This Row],[QUANTITY]]</f>
        <v>603.84</v>
      </c>
      <c r="G172" s="1" t="str">
        <f>VLOOKUP(InputData[[#This Row],[CUSTOMER NAME]],Country[],2,0)</f>
        <v>Saudi Arabia</v>
      </c>
      <c r="H172" s="1" t="str">
        <f>VLOOKUP(InputData[[#This Row],[CUSTOMER NAME]],Country[],3,0)</f>
        <v>Export</v>
      </c>
      <c r="I172" s="1" t="str">
        <f>TEXT(InputData[[#This Row],[DATE]],"mmm")</f>
        <v>Mar</v>
      </c>
      <c r="J172" s="1">
        <f>WEEKNUM(InputData[[#This Row],[DATE]])</f>
        <v>11</v>
      </c>
    </row>
    <row r="173" spans="1:10" x14ac:dyDescent="0.25">
      <c r="A173" s="3">
        <v>44264</v>
      </c>
      <c r="B173" s="6" t="s">
        <v>75</v>
      </c>
      <c r="C173" s="4" t="s">
        <v>4</v>
      </c>
      <c r="D173" s="5">
        <v>48.84</v>
      </c>
      <c r="E173" s="1">
        <v>11</v>
      </c>
      <c r="F173" s="1">
        <f>InputData[[#This Row],[UNIT PRICE ($)]]*InputData[[#This Row],[QUANTITY]]</f>
        <v>537.24</v>
      </c>
      <c r="G173" s="1" t="str">
        <f>VLOOKUP(InputData[[#This Row],[CUSTOMER NAME]],Country[],2,0)</f>
        <v>Russia</v>
      </c>
      <c r="H173" s="1" t="str">
        <f>VLOOKUP(InputData[[#This Row],[CUSTOMER NAME]],Country[],3,0)</f>
        <v>Export</v>
      </c>
      <c r="I173" s="1" t="str">
        <f>TEXT(InputData[[#This Row],[DATE]],"mmm")</f>
        <v>Mar</v>
      </c>
      <c r="J173" s="1">
        <f>WEEKNUM(InputData[[#This Row],[DATE]])</f>
        <v>11</v>
      </c>
    </row>
    <row r="174" spans="1:10" x14ac:dyDescent="0.25">
      <c r="A174" s="3">
        <v>44264</v>
      </c>
      <c r="B174" s="6" t="s">
        <v>77</v>
      </c>
      <c r="C174" s="4" t="s">
        <v>29</v>
      </c>
      <c r="D174" s="5">
        <v>53.11</v>
      </c>
      <c r="E174" s="1">
        <v>6</v>
      </c>
      <c r="F174" s="1">
        <f>InputData[[#This Row],[UNIT PRICE ($)]]*InputData[[#This Row],[QUANTITY]]</f>
        <v>318.65999999999997</v>
      </c>
      <c r="G174" s="1" t="str">
        <f>VLOOKUP(InputData[[#This Row],[CUSTOMER NAME]],Country[],2,0)</f>
        <v>India</v>
      </c>
      <c r="H174" s="1" t="str">
        <f>VLOOKUP(InputData[[#This Row],[CUSTOMER NAME]],Country[],3,0)</f>
        <v>Western</v>
      </c>
      <c r="I174" s="1" t="str">
        <f>TEXT(InputData[[#This Row],[DATE]],"mmm")</f>
        <v>Mar</v>
      </c>
      <c r="J174" s="1">
        <f>WEEKNUM(InputData[[#This Row],[DATE]])</f>
        <v>11</v>
      </c>
    </row>
    <row r="175" spans="1:10" x14ac:dyDescent="0.25">
      <c r="A175" s="3">
        <v>44265</v>
      </c>
      <c r="B175" s="6" t="s">
        <v>61</v>
      </c>
      <c r="C175" s="4" t="s">
        <v>33</v>
      </c>
      <c r="D175" s="5">
        <v>119.7</v>
      </c>
      <c r="E175" s="1">
        <v>12</v>
      </c>
      <c r="F175" s="1">
        <f>InputData[[#This Row],[UNIT PRICE ($)]]*InputData[[#This Row],[QUANTITY]]</f>
        <v>1436.4</v>
      </c>
      <c r="G175" s="1" t="str">
        <f>VLOOKUP(InputData[[#This Row],[CUSTOMER NAME]],Country[],2,0)</f>
        <v>Bangladesh</v>
      </c>
      <c r="H175" s="1" t="str">
        <f>VLOOKUP(InputData[[#This Row],[CUSTOMER NAME]],Country[],3,0)</f>
        <v>Export</v>
      </c>
      <c r="I175" s="1" t="str">
        <f>TEXT(InputData[[#This Row],[DATE]],"mmm")</f>
        <v>Mar</v>
      </c>
      <c r="J175" s="1">
        <f>WEEKNUM(InputData[[#This Row],[DATE]])</f>
        <v>11</v>
      </c>
    </row>
    <row r="176" spans="1:10" x14ac:dyDescent="0.25">
      <c r="A176" s="3">
        <v>44265</v>
      </c>
      <c r="B176" s="6" t="s">
        <v>75</v>
      </c>
      <c r="C176" s="4" t="s">
        <v>2</v>
      </c>
      <c r="D176" s="5">
        <v>142.80000000000001</v>
      </c>
      <c r="E176" s="1">
        <v>6</v>
      </c>
      <c r="F176" s="1">
        <f>InputData[[#This Row],[UNIT PRICE ($)]]*InputData[[#This Row],[QUANTITY]]</f>
        <v>856.80000000000007</v>
      </c>
      <c r="G176" s="1" t="str">
        <f>VLOOKUP(InputData[[#This Row],[CUSTOMER NAME]],Country[],2,0)</f>
        <v>Russia</v>
      </c>
      <c r="H176" s="1" t="str">
        <f>VLOOKUP(InputData[[#This Row],[CUSTOMER NAME]],Country[],3,0)</f>
        <v>Export</v>
      </c>
      <c r="I176" s="1" t="str">
        <f>TEXT(InputData[[#This Row],[DATE]],"mmm")</f>
        <v>Mar</v>
      </c>
      <c r="J176" s="1">
        <f>WEEKNUM(InputData[[#This Row],[DATE]])</f>
        <v>11</v>
      </c>
    </row>
    <row r="177" spans="1:10" x14ac:dyDescent="0.25">
      <c r="A177" s="3">
        <v>44266</v>
      </c>
      <c r="B177" s="6" t="s">
        <v>76</v>
      </c>
      <c r="C177" s="4" t="s">
        <v>32</v>
      </c>
      <c r="D177" s="5">
        <v>117.48</v>
      </c>
      <c r="E177" s="1">
        <v>8</v>
      </c>
      <c r="F177" s="1">
        <f>InputData[[#This Row],[UNIT PRICE ($)]]*InputData[[#This Row],[QUANTITY]]</f>
        <v>939.84</v>
      </c>
      <c r="G177" s="1" t="str">
        <f>VLOOKUP(InputData[[#This Row],[CUSTOMER NAME]],Country[],2,0)</f>
        <v>Saudi Arabia</v>
      </c>
      <c r="H177" s="1" t="str">
        <f>VLOOKUP(InputData[[#This Row],[CUSTOMER NAME]],Country[],3,0)</f>
        <v>Export</v>
      </c>
      <c r="I177" s="1" t="str">
        <f>TEXT(InputData[[#This Row],[DATE]],"mmm")</f>
        <v>Mar</v>
      </c>
      <c r="J177" s="1">
        <f>WEEKNUM(InputData[[#This Row],[DATE]])</f>
        <v>11</v>
      </c>
    </row>
    <row r="178" spans="1:10" x14ac:dyDescent="0.25">
      <c r="A178" s="3">
        <v>44266</v>
      </c>
      <c r="B178" s="6" t="s">
        <v>77</v>
      </c>
      <c r="C178" s="4" t="s">
        <v>25</v>
      </c>
      <c r="D178" s="5">
        <v>8.33</v>
      </c>
      <c r="E178" s="1">
        <v>11</v>
      </c>
      <c r="F178" s="1">
        <f>InputData[[#This Row],[UNIT PRICE ($)]]*InputData[[#This Row],[QUANTITY]]</f>
        <v>91.63</v>
      </c>
      <c r="G178" s="1" t="str">
        <f>VLOOKUP(InputData[[#This Row],[CUSTOMER NAME]],Country[],2,0)</f>
        <v>India</v>
      </c>
      <c r="H178" s="1" t="str">
        <f>VLOOKUP(InputData[[#This Row],[CUSTOMER NAME]],Country[],3,0)</f>
        <v>Western</v>
      </c>
      <c r="I178" s="1" t="str">
        <f>TEXT(InputData[[#This Row],[DATE]],"mmm")</f>
        <v>Mar</v>
      </c>
      <c r="J178" s="1">
        <f>WEEKNUM(InputData[[#This Row],[DATE]])</f>
        <v>11</v>
      </c>
    </row>
    <row r="179" spans="1:10" x14ac:dyDescent="0.25">
      <c r="A179" s="3">
        <v>44266</v>
      </c>
      <c r="B179" s="6" t="s">
        <v>88</v>
      </c>
      <c r="C179" s="4" t="s">
        <v>12</v>
      </c>
      <c r="D179" s="5">
        <v>94.17</v>
      </c>
      <c r="E179" s="1">
        <v>36</v>
      </c>
      <c r="F179" s="1">
        <f>InputData[[#This Row],[UNIT PRICE ($)]]*InputData[[#This Row],[QUANTITY]]</f>
        <v>3390.12</v>
      </c>
      <c r="G179" s="1" t="str">
        <f>VLOOKUP(InputData[[#This Row],[CUSTOMER NAME]],Country[],2,0)</f>
        <v>India</v>
      </c>
      <c r="H179" s="1" t="str">
        <f>VLOOKUP(InputData[[#This Row],[CUSTOMER NAME]],Country[],3,0)</f>
        <v>South</v>
      </c>
      <c r="I179" s="1" t="str">
        <f>TEXT(InputData[[#This Row],[DATE]],"mmm")</f>
        <v>Mar</v>
      </c>
      <c r="J179" s="1">
        <f>WEEKNUM(InputData[[#This Row],[DATE]])</f>
        <v>11</v>
      </c>
    </row>
    <row r="180" spans="1:10" x14ac:dyDescent="0.25">
      <c r="A180" s="3">
        <v>44268</v>
      </c>
      <c r="B180" s="6" t="s">
        <v>68</v>
      </c>
      <c r="C180" s="4" t="s">
        <v>35</v>
      </c>
      <c r="D180" s="5">
        <v>6.7</v>
      </c>
      <c r="E180" s="1">
        <v>10</v>
      </c>
      <c r="F180" s="1">
        <f>InputData[[#This Row],[UNIT PRICE ($)]]*InputData[[#This Row],[QUANTITY]]</f>
        <v>67</v>
      </c>
      <c r="G180" s="1" t="str">
        <f>VLOOKUP(InputData[[#This Row],[CUSTOMER NAME]],Country[],2,0)</f>
        <v>Russia</v>
      </c>
      <c r="H180" s="1" t="str">
        <f>VLOOKUP(InputData[[#This Row],[CUSTOMER NAME]],Country[],3,0)</f>
        <v>Export</v>
      </c>
      <c r="I180" s="1" t="str">
        <f>TEXT(InputData[[#This Row],[DATE]],"mmm")</f>
        <v>Mar</v>
      </c>
      <c r="J180" s="1">
        <f>WEEKNUM(InputData[[#This Row],[DATE]])</f>
        <v>11</v>
      </c>
    </row>
    <row r="181" spans="1:10" x14ac:dyDescent="0.25">
      <c r="A181" s="3">
        <v>44268</v>
      </c>
      <c r="B181" s="6" t="s">
        <v>73</v>
      </c>
      <c r="C181" s="4" t="s">
        <v>28</v>
      </c>
      <c r="D181" s="5">
        <v>41.81</v>
      </c>
      <c r="E181" s="1">
        <v>10</v>
      </c>
      <c r="F181" s="1">
        <f>InputData[[#This Row],[UNIT PRICE ($)]]*InputData[[#This Row],[QUANTITY]]</f>
        <v>418.1</v>
      </c>
      <c r="G181" s="1" t="str">
        <f>VLOOKUP(InputData[[#This Row],[CUSTOMER NAME]],Country[],2,0)</f>
        <v>India</v>
      </c>
      <c r="H181" s="1" t="str">
        <f>VLOOKUP(InputData[[#This Row],[CUSTOMER NAME]],Country[],3,0)</f>
        <v>East</v>
      </c>
      <c r="I181" s="1" t="str">
        <f>TEXT(InputData[[#This Row],[DATE]],"mmm")</f>
        <v>Mar</v>
      </c>
      <c r="J181" s="1">
        <f>WEEKNUM(InputData[[#This Row],[DATE]])</f>
        <v>11</v>
      </c>
    </row>
    <row r="182" spans="1:10" x14ac:dyDescent="0.25">
      <c r="A182" s="3">
        <v>44269</v>
      </c>
      <c r="B182" s="6" t="s">
        <v>63</v>
      </c>
      <c r="C182" s="4" t="s">
        <v>22</v>
      </c>
      <c r="D182" s="5">
        <v>141.57</v>
      </c>
      <c r="E182" s="1">
        <v>15</v>
      </c>
      <c r="F182" s="1">
        <f>InputData[[#This Row],[UNIT PRICE ($)]]*InputData[[#This Row],[QUANTITY]]</f>
        <v>2123.5499999999997</v>
      </c>
      <c r="G182" s="1" t="str">
        <f>VLOOKUP(InputData[[#This Row],[CUSTOMER NAME]],Country[],2,0)</f>
        <v>Saudi Arabia</v>
      </c>
      <c r="H182" s="1" t="str">
        <f>VLOOKUP(InputData[[#This Row],[CUSTOMER NAME]],Country[],3,0)</f>
        <v>Export</v>
      </c>
      <c r="I182" s="1" t="str">
        <f>TEXT(InputData[[#This Row],[DATE]],"mmm")</f>
        <v>Mar</v>
      </c>
      <c r="J182" s="1">
        <f>WEEKNUM(InputData[[#This Row],[DATE]])</f>
        <v>12</v>
      </c>
    </row>
    <row r="183" spans="1:10" x14ac:dyDescent="0.25">
      <c r="A183" s="3">
        <v>44269</v>
      </c>
      <c r="B183" s="6" t="s">
        <v>74</v>
      </c>
      <c r="C183" s="4" t="s">
        <v>16</v>
      </c>
      <c r="D183" s="5">
        <v>16.64</v>
      </c>
      <c r="E183" s="1">
        <v>2</v>
      </c>
      <c r="F183" s="1">
        <f>InputData[[#This Row],[UNIT PRICE ($)]]*InputData[[#This Row],[QUANTITY]]</f>
        <v>33.28</v>
      </c>
      <c r="G183" s="1" t="str">
        <f>VLOOKUP(InputData[[#This Row],[CUSTOMER NAME]],Country[],2,0)</f>
        <v>Brazil</v>
      </c>
      <c r="H183" s="1" t="str">
        <f>VLOOKUP(InputData[[#This Row],[CUSTOMER NAME]],Country[],3,0)</f>
        <v>Export</v>
      </c>
      <c r="I183" s="1" t="str">
        <f>TEXT(InputData[[#This Row],[DATE]],"mmm")</f>
        <v>Mar</v>
      </c>
      <c r="J183" s="1">
        <f>WEEKNUM(InputData[[#This Row],[DATE]])</f>
        <v>12</v>
      </c>
    </row>
    <row r="184" spans="1:10" x14ac:dyDescent="0.25">
      <c r="A184" s="3">
        <v>44269</v>
      </c>
      <c r="B184" s="6" t="s">
        <v>79</v>
      </c>
      <c r="C184" s="4" t="s">
        <v>42</v>
      </c>
      <c r="D184" s="5">
        <v>162</v>
      </c>
      <c r="E184" s="1">
        <v>32</v>
      </c>
      <c r="F184" s="1">
        <f>InputData[[#This Row],[UNIT PRICE ($)]]*InputData[[#This Row],[QUANTITY]]</f>
        <v>5184</v>
      </c>
      <c r="G184" s="1" t="str">
        <f>VLOOKUP(InputData[[#This Row],[CUSTOMER NAME]],Country[],2,0)</f>
        <v>United Kingdom</v>
      </c>
      <c r="H184" s="1" t="str">
        <f>VLOOKUP(InputData[[#This Row],[CUSTOMER NAME]],Country[],3,0)</f>
        <v>Export</v>
      </c>
      <c r="I184" s="1" t="str">
        <f>TEXT(InputData[[#This Row],[DATE]],"mmm")</f>
        <v>Mar</v>
      </c>
      <c r="J184" s="1">
        <f>WEEKNUM(InputData[[#This Row],[DATE]])</f>
        <v>12</v>
      </c>
    </row>
    <row r="185" spans="1:10" x14ac:dyDescent="0.25">
      <c r="A185" s="3">
        <v>44269</v>
      </c>
      <c r="B185" s="6" t="s">
        <v>116</v>
      </c>
      <c r="C185" s="4" t="s">
        <v>26</v>
      </c>
      <c r="D185" s="5">
        <v>24.66</v>
      </c>
      <c r="E185" s="1">
        <v>13</v>
      </c>
      <c r="F185" s="1">
        <f>InputData[[#This Row],[UNIT PRICE ($)]]*InputData[[#This Row],[QUANTITY]]</f>
        <v>320.58</v>
      </c>
      <c r="G185" s="1" t="str">
        <f>VLOOKUP(InputData[[#This Row],[CUSTOMER NAME]],Country[],2,0)</f>
        <v>Germany</v>
      </c>
      <c r="H185" s="1" t="str">
        <f>VLOOKUP(InputData[[#This Row],[CUSTOMER NAME]],Country[],3,0)</f>
        <v>Export</v>
      </c>
      <c r="I185" s="1" t="str">
        <f>TEXT(InputData[[#This Row],[DATE]],"mmm")</f>
        <v>Mar</v>
      </c>
      <c r="J185" s="1">
        <f>WEEKNUM(InputData[[#This Row],[DATE]])</f>
        <v>12</v>
      </c>
    </row>
    <row r="186" spans="1:10" x14ac:dyDescent="0.25">
      <c r="A186" s="3">
        <v>44270</v>
      </c>
      <c r="B186" s="6" t="s">
        <v>73</v>
      </c>
      <c r="C186" s="4" t="s">
        <v>36</v>
      </c>
      <c r="D186" s="5">
        <v>96.3</v>
      </c>
      <c r="E186" s="1">
        <v>9</v>
      </c>
      <c r="F186" s="1">
        <f>InputData[[#This Row],[UNIT PRICE ($)]]*InputData[[#This Row],[QUANTITY]]</f>
        <v>866.69999999999993</v>
      </c>
      <c r="G186" s="1" t="str">
        <f>VLOOKUP(InputData[[#This Row],[CUSTOMER NAME]],Country[],2,0)</f>
        <v>India</v>
      </c>
      <c r="H186" s="1" t="str">
        <f>VLOOKUP(InputData[[#This Row],[CUSTOMER NAME]],Country[],3,0)</f>
        <v>East</v>
      </c>
      <c r="I186" s="1" t="str">
        <f>TEXT(InputData[[#This Row],[DATE]],"mmm")</f>
        <v>Mar</v>
      </c>
      <c r="J186" s="1">
        <f>WEEKNUM(InputData[[#This Row],[DATE]])</f>
        <v>12</v>
      </c>
    </row>
    <row r="187" spans="1:10" x14ac:dyDescent="0.25">
      <c r="A187" s="3">
        <v>44270</v>
      </c>
      <c r="B187" s="6" t="s">
        <v>81</v>
      </c>
      <c r="C187" s="4" t="s">
        <v>39</v>
      </c>
      <c r="D187" s="5">
        <v>42.55</v>
      </c>
      <c r="E187" s="1">
        <v>11</v>
      </c>
      <c r="F187" s="1">
        <f>InputData[[#This Row],[UNIT PRICE ($)]]*InputData[[#This Row],[QUANTITY]]</f>
        <v>468.04999999999995</v>
      </c>
      <c r="G187" s="1" t="str">
        <f>VLOOKUP(InputData[[#This Row],[CUSTOMER NAME]],Country[],2,0)</f>
        <v>India</v>
      </c>
      <c r="H187" s="1" t="str">
        <f>VLOOKUP(InputData[[#This Row],[CUSTOMER NAME]],Country[],3,0)</f>
        <v>East</v>
      </c>
      <c r="I187" s="1" t="str">
        <f>TEXT(InputData[[#This Row],[DATE]],"mmm")</f>
        <v>Mar</v>
      </c>
      <c r="J187" s="1">
        <f>WEEKNUM(InputData[[#This Row],[DATE]])</f>
        <v>12</v>
      </c>
    </row>
    <row r="188" spans="1:10" x14ac:dyDescent="0.25">
      <c r="A188" s="3">
        <v>44271</v>
      </c>
      <c r="B188" s="6" t="s">
        <v>63</v>
      </c>
      <c r="C188" s="4" t="s">
        <v>12</v>
      </c>
      <c r="D188" s="5">
        <v>94.17</v>
      </c>
      <c r="E188" s="1">
        <v>14</v>
      </c>
      <c r="F188" s="1">
        <f>InputData[[#This Row],[UNIT PRICE ($)]]*InputData[[#This Row],[QUANTITY]]</f>
        <v>1318.38</v>
      </c>
      <c r="G188" s="1" t="str">
        <f>VLOOKUP(InputData[[#This Row],[CUSTOMER NAME]],Country[],2,0)</f>
        <v>Saudi Arabia</v>
      </c>
      <c r="H188" s="1" t="str">
        <f>VLOOKUP(InputData[[#This Row],[CUSTOMER NAME]],Country[],3,0)</f>
        <v>Export</v>
      </c>
      <c r="I188" s="1" t="str">
        <f>TEXT(InputData[[#This Row],[DATE]],"mmm")</f>
        <v>Mar</v>
      </c>
      <c r="J188" s="1">
        <f>WEEKNUM(InputData[[#This Row],[DATE]])</f>
        <v>12</v>
      </c>
    </row>
    <row r="189" spans="1:10" x14ac:dyDescent="0.25">
      <c r="A189" s="3">
        <v>44271</v>
      </c>
      <c r="B189" s="6" t="s">
        <v>89</v>
      </c>
      <c r="C189" s="4" t="s">
        <v>22</v>
      </c>
      <c r="D189" s="5">
        <v>141.57</v>
      </c>
      <c r="E189" s="1">
        <v>29</v>
      </c>
      <c r="F189" s="1">
        <f>InputData[[#This Row],[UNIT PRICE ($)]]*InputData[[#This Row],[QUANTITY]]</f>
        <v>4105.53</v>
      </c>
      <c r="G189" s="1" t="str">
        <f>VLOOKUP(InputData[[#This Row],[CUSTOMER NAME]],Country[],2,0)</f>
        <v>Mexico</v>
      </c>
      <c r="H189" s="1" t="str">
        <f>VLOOKUP(InputData[[#This Row],[CUSTOMER NAME]],Country[],3,0)</f>
        <v>Export</v>
      </c>
      <c r="I189" s="1" t="str">
        <f>TEXT(InputData[[#This Row],[DATE]],"mmm")</f>
        <v>Mar</v>
      </c>
      <c r="J189" s="1">
        <f>WEEKNUM(InputData[[#This Row],[DATE]])</f>
        <v>12</v>
      </c>
    </row>
    <row r="190" spans="1:10" x14ac:dyDescent="0.25">
      <c r="A190" s="3">
        <v>44273</v>
      </c>
      <c r="B190" s="6" t="s">
        <v>63</v>
      </c>
      <c r="C190" s="4" t="s">
        <v>42</v>
      </c>
      <c r="D190" s="5">
        <v>162</v>
      </c>
      <c r="E190" s="1">
        <v>8</v>
      </c>
      <c r="F190" s="1">
        <f>InputData[[#This Row],[UNIT PRICE ($)]]*InputData[[#This Row],[QUANTITY]]</f>
        <v>1296</v>
      </c>
      <c r="G190" s="1" t="str">
        <f>VLOOKUP(InputData[[#This Row],[CUSTOMER NAME]],Country[],2,0)</f>
        <v>Saudi Arabia</v>
      </c>
      <c r="H190" s="1" t="str">
        <f>VLOOKUP(InputData[[#This Row],[CUSTOMER NAME]],Country[],3,0)</f>
        <v>Export</v>
      </c>
      <c r="I190" s="1" t="str">
        <f>TEXT(InputData[[#This Row],[DATE]],"mmm")</f>
        <v>Mar</v>
      </c>
      <c r="J190" s="1">
        <f>WEEKNUM(InputData[[#This Row],[DATE]])</f>
        <v>12</v>
      </c>
    </row>
    <row r="191" spans="1:10" x14ac:dyDescent="0.25">
      <c r="A191" s="3">
        <v>44273</v>
      </c>
      <c r="B191" s="6" t="s">
        <v>67</v>
      </c>
      <c r="C191" s="4" t="s">
        <v>19</v>
      </c>
      <c r="D191" s="5">
        <v>210</v>
      </c>
      <c r="E191" s="1">
        <v>2</v>
      </c>
      <c r="F191" s="1">
        <f>InputData[[#This Row],[UNIT PRICE ($)]]*InputData[[#This Row],[QUANTITY]]</f>
        <v>420</v>
      </c>
      <c r="G191" s="1" t="str">
        <f>VLOOKUP(InputData[[#This Row],[CUSTOMER NAME]],Country[],2,0)</f>
        <v>United Kingdom</v>
      </c>
      <c r="H191" s="1" t="str">
        <f>VLOOKUP(InputData[[#This Row],[CUSTOMER NAME]],Country[],3,0)</f>
        <v>Export</v>
      </c>
      <c r="I191" s="1" t="str">
        <f>TEXT(InputData[[#This Row],[DATE]],"mmm")</f>
        <v>Mar</v>
      </c>
      <c r="J191" s="1">
        <f>WEEKNUM(InputData[[#This Row],[DATE]])</f>
        <v>12</v>
      </c>
    </row>
    <row r="192" spans="1:10" x14ac:dyDescent="0.25">
      <c r="A192" s="3">
        <v>44273</v>
      </c>
      <c r="B192" s="6" t="s">
        <v>68</v>
      </c>
      <c r="C192" s="4" t="s">
        <v>27</v>
      </c>
      <c r="D192" s="5">
        <v>57.120000000000005</v>
      </c>
      <c r="E192" s="1">
        <v>10</v>
      </c>
      <c r="F192" s="1">
        <f>InputData[[#This Row],[UNIT PRICE ($)]]*InputData[[#This Row],[QUANTITY]]</f>
        <v>571.20000000000005</v>
      </c>
      <c r="G192" s="1" t="str">
        <f>VLOOKUP(InputData[[#This Row],[CUSTOMER NAME]],Country[],2,0)</f>
        <v>Russia</v>
      </c>
      <c r="H192" s="1" t="str">
        <f>VLOOKUP(InputData[[#This Row],[CUSTOMER NAME]],Country[],3,0)</f>
        <v>Export</v>
      </c>
      <c r="I192" s="1" t="str">
        <f>TEXT(InputData[[#This Row],[DATE]],"mmm")</f>
        <v>Mar</v>
      </c>
      <c r="J192" s="1">
        <f>WEEKNUM(InputData[[#This Row],[DATE]])</f>
        <v>12</v>
      </c>
    </row>
    <row r="193" spans="1:10" x14ac:dyDescent="0.25">
      <c r="A193" s="3">
        <v>44274</v>
      </c>
      <c r="B193" s="6" t="s">
        <v>65</v>
      </c>
      <c r="C193" s="4" t="s">
        <v>39</v>
      </c>
      <c r="D193" s="5">
        <v>42.55</v>
      </c>
      <c r="E193" s="1">
        <v>18</v>
      </c>
      <c r="F193" s="1">
        <f>InputData[[#This Row],[UNIT PRICE ($)]]*InputData[[#This Row],[QUANTITY]]</f>
        <v>765.9</v>
      </c>
      <c r="G193" s="1" t="str">
        <f>VLOOKUP(InputData[[#This Row],[CUSTOMER NAME]],Country[],2,0)</f>
        <v>Pakistan</v>
      </c>
      <c r="H193" s="1" t="str">
        <f>VLOOKUP(InputData[[#This Row],[CUSTOMER NAME]],Country[],3,0)</f>
        <v>Export</v>
      </c>
      <c r="I193" s="1" t="str">
        <f>TEXT(InputData[[#This Row],[DATE]],"mmm")</f>
        <v>Mar</v>
      </c>
      <c r="J193" s="1">
        <f>WEEKNUM(InputData[[#This Row],[DATE]])</f>
        <v>12</v>
      </c>
    </row>
    <row r="194" spans="1:10" x14ac:dyDescent="0.25">
      <c r="A194" s="3">
        <v>44274</v>
      </c>
      <c r="B194" s="6" t="s">
        <v>74</v>
      </c>
      <c r="C194" s="4" t="s">
        <v>6</v>
      </c>
      <c r="D194" s="5">
        <v>85.5</v>
      </c>
      <c r="E194" s="1">
        <v>17</v>
      </c>
      <c r="F194" s="1">
        <f>InputData[[#This Row],[UNIT PRICE ($)]]*InputData[[#This Row],[QUANTITY]]</f>
        <v>1453.5</v>
      </c>
      <c r="G194" s="1" t="str">
        <f>VLOOKUP(InputData[[#This Row],[CUSTOMER NAME]],Country[],2,0)</f>
        <v>Brazil</v>
      </c>
      <c r="H194" s="1" t="str">
        <f>VLOOKUP(InputData[[#This Row],[CUSTOMER NAME]],Country[],3,0)</f>
        <v>Export</v>
      </c>
      <c r="I194" s="1" t="str">
        <f>TEXT(InputData[[#This Row],[DATE]],"mmm")</f>
        <v>Mar</v>
      </c>
      <c r="J194" s="1">
        <f>WEEKNUM(InputData[[#This Row],[DATE]])</f>
        <v>12</v>
      </c>
    </row>
    <row r="195" spans="1:10" x14ac:dyDescent="0.25">
      <c r="A195" s="3">
        <v>44274</v>
      </c>
      <c r="B195" s="6" t="s">
        <v>80</v>
      </c>
      <c r="C195" s="4" t="s">
        <v>28</v>
      </c>
      <c r="D195" s="5">
        <v>41.81</v>
      </c>
      <c r="E195" s="1">
        <v>9</v>
      </c>
      <c r="F195" s="1">
        <f>InputData[[#This Row],[UNIT PRICE ($)]]*InputData[[#This Row],[QUANTITY]]</f>
        <v>376.29</v>
      </c>
      <c r="G195" s="1" t="str">
        <f>VLOOKUP(InputData[[#This Row],[CUSTOMER NAME]],Country[],2,0)</f>
        <v>South Africa</v>
      </c>
      <c r="H195" s="1" t="str">
        <f>VLOOKUP(InputData[[#This Row],[CUSTOMER NAME]],Country[],3,0)</f>
        <v>Export</v>
      </c>
      <c r="I195" s="1" t="str">
        <f>TEXT(InputData[[#This Row],[DATE]],"mmm")</f>
        <v>Mar</v>
      </c>
      <c r="J195" s="1">
        <f>WEEKNUM(InputData[[#This Row],[DATE]])</f>
        <v>12</v>
      </c>
    </row>
    <row r="196" spans="1:10" x14ac:dyDescent="0.25">
      <c r="A196" s="3">
        <v>44274</v>
      </c>
      <c r="B196" s="6" t="s">
        <v>83</v>
      </c>
      <c r="C196" s="4" t="s">
        <v>6</v>
      </c>
      <c r="D196" s="5">
        <v>85.5</v>
      </c>
      <c r="E196" s="1">
        <v>17</v>
      </c>
      <c r="F196" s="1">
        <f>InputData[[#This Row],[UNIT PRICE ($)]]*InputData[[#This Row],[QUANTITY]]</f>
        <v>1453.5</v>
      </c>
      <c r="G196" s="1" t="str">
        <f>VLOOKUP(InputData[[#This Row],[CUSTOMER NAME]],Country[],2,0)</f>
        <v>India</v>
      </c>
      <c r="H196" s="1" t="str">
        <f>VLOOKUP(InputData[[#This Row],[CUSTOMER NAME]],Country[],3,0)</f>
        <v>North</v>
      </c>
      <c r="I196" s="1" t="str">
        <f>TEXT(InputData[[#This Row],[DATE]],"mmm")</f>
        <v>Mar</v>
      </c>
      <c r="J196" s="1">
        <f>WEEKNUM(InputData[[#This Row],[DATE]])</f>
        <v>12</v>
      </c>
    </row>
    <row r="197" spans="1:10" x14ac:dyDescent="0.25">
      <c r="A197" s="3">
        <v>44274</v>
      </c>
      <c r="B197" s="6" t="s">
        <v>85</v>
      </c>
      <c r="C197" s="4" t="s">
        <v>2</v>
      </c>
      <c r="D197" s="5">
        <v>142.80000000000001</v>
      </c>
      <c r="E197" s="1">
        <v>15</v>
      </c>
      <c r="F197" s="1">
        <f>InputData[[#This Row],[UNIT PRICE ($)]]*InputData[[#This Row],[QUANTITY]]</f>
        <v>2142</v>
      </c>
      <c r="G197" s="1" t="str">
        <f>VLOOKUP(InputData[[#This Row],[CUSTOMER NAME]],Country[],2,0)</f>
        <v>India</v>
      </c>
      <c r="H197" s="1" t="str">
        <f>VLOOKUP(InputData[[#This Row],[CUSTOMER NAME]],Country[],3,0)</f>
        <v>Northeast</v>
      </c>
      <c r="I197" s="1" t="str">
        <f>TEXT(InputData[[#This Row],[DATE]],"mmm")</f>
        <v>Mar</v>
      </c>
      <c r="J197" s="1">
        <f>WEEKNUM(InputData[[#This Row],[DATE]])</f>
        <v>12</v>
      </c>
    </row>
    <row r="198" spans="1:10" x14ac:dyDescent="0.25">
      <c r="A198" s="3">
        <v>44274</v>
      </c>
      <c r="B198" s="6" t="s">
        <v>86</v>
      </c>
      <c r="C198" s="4" t="s">
        <v>41</v>
      </c>
      <c r="D198" s="5">
        <v>173.88</v>
      </c>
      <c r="E198" s="1">
        <v>6</v>
      </c>
      <c r="F198" s="1">
        <f>InputData[[#This Row],[UNIT PRICE ($)]]*InputData[[#This Row],[QUANTITY]]</f>
        <v>1043.28</v>
      </c>
      <c r="G198" s="1" t="str">
        <f>VLOOKUP(InputData[[#This Row],[CUSTOMER NAME]],Country[],2,0)</f>
        <v>India</v>
      </c>
      <c r="H198" s="1" t="str">
        <f>VLOOKUP(InputData[[#This Row],[CUSTOMER NAME]],Country[],3,0)</f>
        <v>South</v>
      </c>
      <c r="I198" s="1" t="str">
        <f>TEXT(InputData[[#This Row],[DATE]],"mmm")</f>
        <v>Mar</v>
      </c>
      <c r="J198" s="1">
        <f>WEEKNUM(InputData[[#This Row],[DATE]])</f>
        <v>12</v>
      </c>
    </row>
    <row r="199" spans="1:10" x14ac:dyDescent="0.25">
      <c r="A199" s="3">
        <v>44275</v>
      </c>
      <c r="B199" s="6" t="s">
        <v>61</v>
      </c>
      <c r="C199" s="4" t="s">
        <v>24</v>
      </c>
      <c r="D199" s="5">
        <v>156.96</v>
      </c>
      <c r="E199" s="1">
        <v>23</v>
      </c>
      <c r="F199" s="1">
        <f>InputData[[#This Row],[UNIT PRICE ($)]]*InputData[[#This Row],[QUANTITY]]</f>
        <v>3610.0800000000004</v>
      </c>
      <c r="G199" s="1" t="str">
        <f>VLOOKUP(InputData[[#This Row],[CUSTOMER NAME]],Country[],2,0)</f>
        <v>Bangladesh</v>
      </c>
      <c r="H199" s="1" t="str">
        <f>VLOOKUP(InputData[[#This Row],[CUSTOMER NAME]],Country[],3,0)</f>
        <v>Export</v>
      </c>
      <c r="I199" s="1" t="str">
        <f>TEXT(InputData[[#This Row],[DATE]],"mmm")</f>
        <v>Mar</v>
      </c>
      <c r="J199" s="1">
        <f>WEEKNUM(InputData[[#This Row],[DATE]])</f>
        <v>12</v>
      </c>
    </row>
    <row r="200" spans="1:10" x14ac:dyDescent="0.25">
      <c r="A200" s="3">
        <v>44275</v>
      </c>
      <c r="B200" s="6" t="s">
        <v>64</v>
      </c>
      <c r="C200" s="4" t="s">
        <v>38</v>
      </c>
      <c r="D200" s="5">
        <v>79.92</v>
      </c>
      <c r="E200" s="1">
        <v>21</v>
      </c>
      <c r="F200" s="1">
        <f>InputData[[#This Row],[UNIT PRICE ($)]]*InputData[[#This Row],[QUANTITY]]</f>
        <v>1678.32</v>
      </c>
      <c r="G200" s="1" t="str">
        <f>VLOOKUP(InputData[[#This Row],[CUSTOMER NAME]],Country[],2,0)</f>
        <v>India</v>
      </c>
      <c r="H200" s="1" t="str">
        <f>VLOOKUP(InputData[[#This Row],[CUSTOMER NAME]],Country[],3,0)</f>
        <v>Northeast</v>
      </c>
      <c r="I200" s="1" t="str">
        <f>TEXT(InputData[[#This Row],[DATE]],"mmm")</f>
        <v>Mar</v>
      </c>
      <c r="J200" s="1">
        <f>WEEKNUM(InputData[[#This Row],[DATE]])</f>
        <v>12</v>
      </c>
    </row>
    <row r="201" spans="1:10" x14ac:dyDescent="0.25">
      <c r="A201" s="3">
        <v>44275</v>
      </c>
      <c r="B201" s="6" t="s">
        <v>112</v>
      </c>
      <c r="C201" s="4" t="s">
        <v>16</v>
      </c>
      <c r="D201" s="5">
        <v>16.64</v>
      </c>
      <c r="E201" s="1">
        <v>13</v>
      </c>
      <c r="F201" s="1">
        <f>InputData[[#This Row],[UNIT PRICE ($)]]*InputData[[#This Row],[QUANTITY]]</f>
        <v>216.32</v>
      </c>
      <c r="G201" s="1" t="str">
        <f>VLOOKUP(InputData[[#This Row],[CUSTOMER NAME]],Country[],2,0)</f>
        <v>India</v>
      </c>
      <c r="H201" s="1" t="str">
        <f>VLOOKUP(InputData[[#This Row],[CUSTOMER NAME]],Country[],3,0)</f>
        <v>North</v>
      </c>
      <c r="I201" s="1" t="str">
        <f>TEXT(InputData[[#This Row],[DATE]],"mmm")</f>
        <v>Mar</v>
      </c>
      <c r="J201" s="1">
        <f>WEEKNUM(InputData[[#This Row],[DATE]])</f>
        <v>12</v>
      </c>
    </row>
    <row r="202" spans="1:10" x14ac:dyDescent="0.25">
      <c r="A202" s="3">
        <v>44276</v>
      </c>
      <c r="B202" s="6" t="s">
        <v>68</v>
      </c>
      <c r="C202" s="4" t="s">
        <v>39</v>
      </c>
      <c r="D202" s="5">
        <v>42.55</v>
      </c>
      <c r="E202" s="1">
        <v>7</v>
      </c>
      <c r="F202" s="1">
        <f>InputData[[#This Row],[UNIT PRICE ($)]]*InputData[[#This Row],[QUANTITY]]</f>
        <v>297.84999999999997</v>
      </c>
      <c r="G202" s="1" t="str">
        <f>VLOOKUP(InputData[[#This Row],[CUSTOMER NAME]],Country[],2,0)</f>
        <v>Russia</v>
      </c>
      <c r="H202" s="1" t="str">
        <f>VLOOKUP(InputData[[#This Row],[CUSTOMER NAME]],Country[],3,0)</f>
        <v>Export</v>
      </c>
      <c r="I202" s="1" t="str">
        <f>TEXT(InputData[[#This Row],[DATE]],"mmm")</f>
        <v>Mar</v>
      </c>
      <c r="J202" s="1">
        <f>WEEKNUM(InputData[[#This Row],[DATE]])</f>
        <v>13</v>
      </c>
    </row>
    <row r="203" spans="1:10" x14ac:dyDescent="0.25">
      <c r="A203" s="3">
        <v>44276</v>
      </c>
      <c r="B203" s="6" t="s">
        <v>71</v>
      </c>
      <c r="C203" s="4" t="s">
        <v>1</v>
      </c>
      <c r="D203" s="5">
        <v>103.88</v>
      </c>
      <c r="E203" s="1">
        <v>18</v>
      </c>
      <c r="F203" s="1">
        <f>InputData[[#This Row],[UNIT PRICE ($)]]*InputData[[#This Row],[QUANTITY]]</f>
        <v>1869.84</v>
      </c>
      <c r="G203" s="1" t="str">
        <f>VLOOKUP(InputData[[#This Row],[CUSTOMER NAME]],Country[],2,0)</f>
        <v>India</v>
      </c>
      <c r="H203" s="1" t="str">
        <f>VLOOKUP(InputData[[#This Row],[CUSTOMER NAME]],Country[],3,0)</f>
        <v>Central</v>
      </c>
      <c r="I203" s="1" t="str">
        <f>TEXT(InputData[[#This Row],[DATE]],"mmm")</f>
        <v>Mar</v>
      </c>
      <c r="J203" s="1">
        <f>WEEKNUM(InputData[[#This Row],[DATE]])</f>
        <v>13</v>
      </c>
    </row>
    <row r="204" spans="1:10" x14ac:dyDescent="0.25">
      <c r="A204" s="3">
        <v>44276</v>
      </c>
      <c r="B204" s="6" t="s">
        <v>112</v>
      </c>
      <c r="C204" s="4" t="s">
        <v>20</v>
      </c>
      <c r="D204" s="5">
        <v>76.25</v>
      </c>
      <c r="E204" s="1">
        <v>13</v>
      </c>
      <c r="F204" s="1">
        <f>InputData[[#This Row],[UNIT PRICE ($)]]*InputData[[#This Row],[QUANTITY]]</f>
        <v>991.25</v>
      </c>
      <c r="G204" s="1" t="str">
        <f>VLOOKUP(InputData[[#This Row],[CUSTOMER NAME]],Country[],2,0)</f>
        <v>India</v>
      </c>
      <c r="H204" s="1" t="str">
        <f>VLOOKUP(InputData[[#This Row],[CUSTOMER NAME]],Country[],3,0)</f>
        <v>North</v>
      </c>
      <c r="I204" s="1" t="str">
        <f>TEXT(InputData[[#This Row],[DATE]],"mmm")</f>
        <v>Mar</v>
      </c>
      <c r="J204" s="1">
        <f>WEEKNUM(InputData[[#This Row],[DATE]])</f>
        <v>13</v>
      </c>
    </row>
    <row r="205" spans="1:10" x14ac:dyDescent="0.25">
      <c r="A205" s="3">
        <v>44277</v>
      </c>
      <c r="B205" s="6" t="s">
        <v>71</v>
      </c>
      <c r="C205" s="4" t="s">
        <v>2</v>
      </c>
      <c r="D205" s="5">
        <v>142.80000000000001</v>
      </c>
      <c r="E205" s="1">
        <v>8</v>
      </c>
      <c r="F205" s="1">
        <f>InputData[[#This Row],[UNIT PRICE ($)]]*InputData[[#This Row],[QUANTITY]]</f>
        <v>1142.4000000000001</v>
      </c>
      <c r="G205" s="1" t="str">
        <f>VLOOKUP(InputData[[#This Row],[CUSTOMER NAME]],Country[],2,0)</f>
        <v>India</v>
      </c>
      <c r="H205" s="1" t="str">
        <f>VLOOKUP(InputData[[#This Row],[CUSTOMER NAME]],Country[],3,0)</f>
        <v>Central</v>
      </c>
      <c r="I205" s="1" t="str">
        <f>TEXT(InputData[[#This Row],[DATE]],"mmm")</f>
        <v>Mar</v>
      </c>
      <c r="J205" s="1">
        <f>WEEKNUM(InputData[[#This Row],[DATE]])</f>
        <v>13</v>
      </c>
    </row>
    <row r="206" spans="1:10" x14ac:dyDescent="0.25">
      <c r="A206" s="3">
        <v>44277</v>
      </c>
      <c r="B206" s="6" t="s">
        <v>73</v>
      </c>
      <c r="C206" s="4" t="s">
        <v>12</v>
      </c>
      <c r="D206" s="5">
        <v>94.17</v>
      </c>
      <c r="E206" s="1">
        <v>4</v>
      </c>
      <c r="F206" s="1">
        <f>InputData[[#This Row],[UNIT PRICE ($)]]*InputData[[#This Row],[QUANTITY]]</f>
        <v>376.68</v>
      </c>
      <c r="G206" s="1" t="str">
        <f>VLOOKUP(InputData[[#This Row],[CUSTOMER NAME]],Country[],2,0)</f>
        <v>India</v>
      </c>
      <c r="H206" s="1" t="str">
        <f>VLOOKUP(InputData[[#This Row],[CUSTOMER NAME]],Country[],3,0)</f>
        <v>East</v>
      </c>
      <c r="I206" s="1" t="str">
        <f>TEXT(InputData[[#This Row],[DATE]],"mmm")</f>
        <v>Mar</v>
      </c>
      <c r="J206" s="1">
        <f>WEEKNUM(InputData[[#This Row],[DATE]])</f>
        <v>13</v>
      </c>
    </row>
    <row r="207" spans="1:10" x14ac:dyDescent="0.25">
      <c r="A207" s="3">
        <v>44277</v>
      </c>
      <c r="B207" s="6" t="s">
        <v>84</v>
      </c>
      <c r="C207" s="4" t="s">
        <v>27</v>
      </c>
      <c r="D207" s="5">
        <v>57.120000000000005</v>
      </c>
      <c r="E207" s="1">
        <v>30</v>
      </c>
      <c r="F207" s="1">
        <f>InputData[[#This Row],[UNIT PRICE ($)]]*InputData[[#This Row],[QUANTITY]]</f>
        <v>1713.6000000000001</v>
      </c>
      <c r="G207" s="1" t="str">
        <f>VLOOKUP(InputData[[#This Row],[CUSTOMER NAME]],Country[],2,0)</f>
        <v>Ethiopia</v>
      </c>
      <c r="H207" s="1" t="str">
        <f>VLOOKUP(InputData[[#This Row],[CUSTOMER NAME]],Country[],3,0)</f>
        <v>Export</v>
      </c>
      <c r="I207" s="1" t="str">
        <f>TEXT(InputData[[#This Row],[DATE]],"mmm")</f>
        <v>Mar</v>
      </c>
      <c r="J207" s="1">
        <f>WEEKNUM(InputData[[#This Row],[DATE]])</f>
        <v>13</v>
      </c>
    </row>
    <row r="208" spans="1:10" x14ac:dyDescent="0.25">
      <c r="A208" s="3">
        <v>44278</v>
      </c>
      <c r="B208" s="6" t="s">
        <v>86</v>
      </c>
      <c r="C208" s="4" t="s">
        <v>32</v>
      </c>
      <c r="D208" s="5">
        <v>117.48</v>
      </c>
      <c r="E208" s="1">
        <v>9</v>
      </c>
      <c r="F208" s="1">
        <f>InputData[[#This Row],[UNIT PRICE ($)]]*InputData[[#This Row],[QUANTITY]]</f>
        <v>1057.32</v>
      </c>
      <c r="G208" s="1" t="str">
        <f>VLOOKUP(InputData[[#This Row],[CUSTOMER NAME]],Country[],2,0)</f>
        <v>India</v>
      </c>
      <c r="H208" s="1" t="str">
        <f>VLOOKUP(InputData[[#This Row],[CUSTOMER NAME]],Country[],3,0)</f>
        <v>South</v>
      </c>
      <c r="I208" s="1" t="str">
        <f>TEXT(InputData[[#This Row],[DATE]],"mmm")</f>
        <v>Mar</v>
      </c>
      <c r="J208" s="1">
        <f>WEEKNUM(InputData[[#This Row],[DATE]])</f>
        <v>13</v>
      </c>
    </row>
    <row r="209" spans="1:10" x14ac:dyDescent="0.25">
      <c r="A209" s="3">
        <v>44280</v>
      </c>
      <c r="B209" s="6" t="s">
        <v>62</v>
      </c>
      <c r="C209" s="4" t="s">
        <v>29</v>
      </c>
      <c r="D209" s="5">
        <v>53.11</v>
      </c>
      <c r="E209" s="1">
        <v>8</v>
      </c>
      <c r="F209" s="1">
        <f>InputData[[#This Row],[UNIT PRICE ($)]]*InputData[[#This Row],[QUANTITY]]</f>
        <v>424.88</v>
      </c>
      <c r="G209" s="1" t="str">
        <f>VLOOKUP(InputData[[#This Row],[CUSTOMER NAME]],Country[],2,0)</f>
        <v>India</v>
      </c>
      <c r="H209" s="1" t="str">
        <f>VLOOKUP(InputData[[#This Row],[CUSTOMER NAME]],Country[],3,0)</f>
        <v>Northeast</v>
      </c>
      <c r="I209" s="1" t="str">
        <f>TEXT(InputData[[#This Row],[DATE]],"mmm")</f>
        <v>Mar</v>
      </c>
      <c r="J209" s="1">
        <f>WEEKNUM(InputData[[#This Row],[DATE]])</f>
        <v>13</v>
      </c>
    </row>
    <row r="210" spans="1:10" x14ac:dyDescent="0.25">
      <c r="A210" s="3">
        <v>44280</v>
      </c>
      <c r="B210" s="6" t="s">
        <v>63</v>
      </c>
      <c r="C210" s="4" t="s">
        <v>1</v>
      </c>
      <c r="D210" s="5">
        <v>103.88</v>
      </c>
      <c r="E210" s="1">
        <v>2</v>
      </c>
      <c r="F210" s="1">
        <f>InputData[[#This Row],[UNIT PRICE ($)]]*InputData[[#This Row],[QUANTITY]]</f>
        <v>207.76</v>
      </c>
      <c r="G210" s="1" t="str">
        <f>VLOOKUP(InputData[[#This Row],[CUSTOMER NAME]],Country[],2,0)</f>
        <v>Saudi Arabia</v>
      </c>
      <c r="H210" s="1" t="str">
        <f>VLOOKUP(InputData[[#This Row],[CUSTOMER NAME]],Country[],3,0)</f>
        <v>Export</v>
      </c>
      <c r="I210" s="1" t="str">
        <f>TEXT(InputData[[#This Row],[DATE]],"mmm")</f>
        <v>Mar</v>
      </c>
      <c r="J210" s="1">
        <f>WEEKNUM(InputData[[#This Row],[DATE]])</f>
        <v>13</v>
      </c>
    </row>
    <row r="211" spans="1:10" x14ac:dyDescent="0.25">
      <c r="A211" s="3">
        <v>44280</v>
      </c>
      <c r="B211" s="6" t="s">
        <v>63</v>
      </c>
      <c r="C211" s="4" t="s">
        <v>17</v>
      </c>
      <c r="D211" s="5">
        <v>156.78</v>
      </c>
      <c r="E211" s="1">
        <v>26</v>
      </c>
      <c r="F211" s="1">
        <f>InputData[[#This Row],[UNIT PRICE ($)]]*InputData[[#This Row],[QUANTITY]]</f>
        <v>4076.28</v>
      </c>
      <c r="G211" s="1" t="str">
        <f>VLOOKUP(InputData[[#This Row],[CUSTOMER NAME]],Country[],2,0)</f>
        <v>Saudi Arabia</v>
      </c>
      <c r="H211" s="1" t="str">
        <f>VLOOKUP(InputData[[#This Row],[CUSTOMER NAME]],Country[],3,0)</f>
        <v>Export</v>
      </c>
      <c r="I211" s="1" t="str">
        <f>TEXT(InputData[[#This Row],[DATE]],"mmm")</f>
        <v>Mar</v>
      </c>
      <c r="J211" s="1">
        <f>WEEKNUM(InputData[[#This Row],[DATE]])</f>
        <v>13</v>
      </c>
    </row>
    <row r="212" spans="1:10" x14ac:dyDescent="0.25">
      <c r="A212" s="3">
        <v>44280</v>
      </c>
      <c r="B212" s="6" t="s">
        <v>68</v>
      </c>
      <c r="C212" s="4" t="s">
        <v>30</v>
      </c>
      <c r="D212" s="5">
        <v>201.28</v>
      </c>
      <c r="E212" s="1">
        <v>11</v>
      </c>
      <c r="F212" s="1">
        <f>InputData[[#This Row],[UNIT PRICE ($)]]*InputData[[#This Row],[QUANTITY]]</f>
        <v>2214.08</v>
      </c>
      <c r="G212" s="1" t="str">
        <f>VLOOKUP(InputData[[#This Row],[CUSTOMER NAME]],Country[],2,0)</f>
        <v>Russia</v>
      </c>
      <c r="H212" s="1" t="str">
        <f>VLOOKUP(InputData[[#This Row],[CUSTOMER NAME]],Country[],3,0)</f>
        <v>Export</v>
      </c>
      <c r="I212" s="1" t="str">
        <f>TEXT(InputData[[#This Row],[DATE]],"mmm")</f>
        <v>Mar</v>
      </c>
      <c r="J212" s="1">
        <f>WEEKNUM(InputData[[#This Row],[DATE]])</f>
        <v>13</v>
      </c>
    </row>
    <row r="213" spans="1:10" x14ac:dyDescent="0.25">
      <c r="A213" s="3">
        <v>44280</v>
      </c>
      <c r="B213" s="6" t="s">
        <v>73</v>
      </c>
      <c r="C213" s="4" t="s">
        <v>24</v>
      </c>
      <c r="D213" s="5">
        <v>156.96</v>
      </c>
      <c r="E213" s="1">
        <v>14</v>
      </c>
      <c r="F213" s="1">
        <f>InputData[[#This Row],[UNIT PRICE ($)]]*InputData[[#This Row],[QUANTITY]]</f>
        <v>2197.44</v>
      </c>
      <c r="G213" s="1" t="str">
        <f>VLOOKUP(InputData[[#This Row],[CUSTOMER NAME]],Country[],2,0)</f>
        <v>India</v>
      </c>
      <c r="H213" s="1" t="str">
        <f>VLOOKUP(InputData[[#This Row],[CUSTOMER NAME]],Country[],3,0)</f>
        <v>East</v>
      </c>
      <c r="I213" s="1" t="str">
        <f>TEXT(InputData[[#This Row],[DATE]],"mmm")</f>
        <v>Mar</v>
      </c>
      <c r="J213" s="1">
        <f>WEEKNUM(InputData[[#This Row],[DATE]])</f>
        <v>13</v>
      </c>
    </row>
    <row r="214" spans="1:10" x14ac:dyDescent="0.25">
      <c r="A214" s="3">
        <v>44280</v>
      </c>
      <c r="B214" s="6" t="s">
        <v>74</v>
      </c>
      <c r="C214" s="4" t="s">
        <v>6</v>
      </c>
      <c r="D214" s="5">
        <v>85.5</v>
      </c>
      <c r="E214" s="1">
        <v>4</v>
      </c>
      <c r="F214" s="1">
        <f>InputData[[#This Row],[UNIT PRICE ($)]]*InputData[[#This Row],[QUANTITY]]</f>
        <v>342</v>
      </c>
      <c r="G214" s="1" t="str">
        <f>VLOOKUP(InputData[[#This Row],[CUSTOMER NAME]],Country[],2,0)</f>
        <v>Brazil</v>
      </c>
      <c r="H214" s="1" t="str">
        <f>VLOOKUP(InputData[[#This Row],[CUSTOMER NAME]],Country[],3,0)</f>
        <v>Export</v>
      </c>
      <c r="I214" s="1" t="str">
        <f>TEXT(InputData[[#This Row],[DATE]],"mmm")</f>
        <v>Mar</v>
      </c>
      <c r="J214" s="1">
        <f>WEEKNUM(InputData[[#This Row],[DATE]])</f>
        <v>13</v>
      </c>
    </row>
    <row r="215" spans="1:10" x14ac:dyDescent="0.25">
      <c r="A215" s="3">
        <v>44280</v>
      </c>
      <c r="B215" s="6" t="s">
        <v>81</v>
      </c>
      <c r="C215" s="4" t="s">
        <v>38</v>
      </c>
      <c r="D215" s="5">
        <v>79.92</v>
      </c>
      <c r="E215" s="1">
        <v>2</v>
      </c>
      <c r="F215" s="1">
        <f>InputData[[#This Row],[UNIT PRICE ($)]]*InputData[[#This Row],[QUANTITY]]</f>
        <v>159.84</v>
      </c>
      <c r="G215" s="1" t="str">
        <f>VLOOKUP(InputData[[#This Row],[CUSTOMER NAME]],Country[],2,0)</f>
        <v>India</v>
      </c>
      <c r="H215" s="1" t="str">
        <f>VLOOKUP(InputData[[#This Row],[CUSTOMER NAME]],Country[],3,0)</f>
        <v>East</v>
      </c>
      <c r="I215" s="1" t="str">
        <f>TEXT(InputData[[#This Row],[DATE]],"mmm")</f>
        <v>Mar</v>
      </c>
      <c r="J215" s="1">
        <f>WEEKNUM(InputData[[#This Row],[DATE]])</f>
        <v>13</v>
      </c>
    </row>
    <row r="216" spans="1:10" x14ac:dyDescent="0.25">
      <c r="A216" s="3">
        <v>44281</v>
      </c>
      <c r="B216" s="6" t="s">
        <v>65</v>
      </c>
      <c r="C216" s="4" t="s">
        <v>10</v>
      </c>
      <c r="D216" s="5">
        <v>164.28</v>
      </c>
      <c r="E216" s="1">
        <v>9</v>
      </c>
      <c r="F216" s="1">
        <f>InputData[[#This Row],[UNIT PRICE ($)]]*InputData[[#This Row],[QUANTITY]]</f>
        <v>1478.52</v>
      </c>
      <c r="G216" s="1" t="str">
        <f>VLOOKUP(InputData[[#This Row],[CUSTOMER NAME]],Country[],2,0)</f>
        <v>Pakistan</v>
      </c>
      <c r="H216" s="1" t="str">
        <f>VLOOKUP(InputData[[#This Row],[CUSTOMER NAME]],Country[],3,0)</f>
        <v>Export</v>
      </c>
      <c r="I216" s="1" t="str">
        <f>TEXT(InputData[[#This Row],[DATE]],"mmm")</f>
        <v>Mar</v>
      </c>
      <c r="J216" s="1">
        <f>WEEKNUM(InputData[[#This Row],[DATE]])</f>
        <v>13</v>
      </c>
    </row>
    <row r="217" spans="1:10" x14ac:dyDescent="0.25">
      <c r="A217" s="3">
        <v>44281</v>
      </c>
      <c r="B217" s="6" t="s">
        <v>110</v>
      </c>
      <c r="C217" s="4" t="s">
        <v>1</v>
      </c>
      <c r="D217" s="5">
        <v>103.88</v>
      </c>
      <c r="E217" s="1">
        <v>4</v>
      </c>
      <c r="F217" s="1">
        <f>InputData[[#This Row],[UNIT PRICE ($)]]*InputData[[#This Row],[QUANTITY]]</f>
        <v>415.52</v>
      </c>
      <c r="G217" s="1" t="str">
        <f>VLOOKUP(InputData[[#This Row],[CUSTOMER NAME]],Country[],2,0)</f>
        <v>India</v>
      </c>
      <c r="H217" s="1" t="str">
        <f>VLOOKUP(InputData[[#This Row],[CUSTOMER NAME]],Country[],3,0)</f>
        <v>Western</v>
      </c>
      <c r="I217" s="1" t="str">
        <f>TEXT(InputData[[#This Row],[DATE]],"mmm")</f>
        <v>Mar</v>
      </c>
      <c r="J217" s="1">
        <f>WEEKNUM(InputData[[#This Row],[DATE]])</f>
        <v>13</v>
      </c>
    </row>
    <row r="218" spans="1:10" x14ac:dyDescent="0.25">
      <c r="A218" s="3">
        <v>44281</v>
      </c>
      <c r="B218" s="6" t="s">
        <v>112</v>
      </c>
      <c r="C218" s="4" t="s">
        <v>42</v>
      </c>
      <c r="D218" s="5">
        <v>162</v>
      </c>
      <c r="E218" s="1">
        <v>1</v>
      </c>
      <c r="F218" s="1">
        <f>InputData[[#This Row],[UNIT PRICE ($)]]*InputData[[#This Row],[QUANTITY]]</f>
        <v>162</v>
      </c>
      <c r="G218" s="1" t="str">
        <f>VLOOKUP(InputData[[#This Row],[CUSTOMER NAME]],Country[],2,0)</f>
        <v>India</v>
      </c>
      <c r="H218" s="1" t="str">
        <f>VLOOKUP(InputData[[#This Row],[CUSTOMER NAME]],Country[],3,0)</f>
        <v>North</v>
      </c>
      <c r="I218" s="1" t="str">
        <f>TEXT(InputData[[#This Row],[DATE]],"mmm")</f>
        <v>Mar</v>
      </c>
      <c r="J218" s="1">
        <f>WEEKNUM(InputData[[#This Row],[DATE]])</f>
        <v>13</v>
      </c>
    </row>
    <row r="219" spans="1:10" x14ac:dyDescent="0.25">
      <c r="A219" s="3">
        <v>44281</v>
      </c>
      <c r="B219" s="6" t="s">
        <v>89</v>
      </c>
      <c r="C219" s="4" t="s">
        <v>33</v>
      </c>
      <c r="D219" s="5">
        <v>119.7</v>
      </c>
      <c r="E219" s="1">
        <v>25</v>
      </c>
      <c r="F219" s="1">
        <f>InputData[[#This Row],[UNIT PRICE ($)]]*InputData[[#This Row],[QUANTITY]]</f>
        <v>2992.5</v>
      </c>
      <c r="G219" s="1" t="str">
        <f>VLOOKUP(InputData[[#This Row],[CUSTOMER NAME]],Country[],2,0)</f>
        <v>Mexico</v>
      </c>
      <c r="H219" s="1" t="str">
        <f>VLOOKUP(InputData[[#This Row],[CUSTOMER NAME]],Country[],3,0)</f>
        <v>Export</v>
      </c>
      <c r="I219" s="1" t="str">
        <f>TEXT(InputData[[#This Row],[DATE]],"mmm")</f>
        <v>Mar</v>
      </c>
      <c r="J219" s="1">
        <f>WEEKNUM(InputData[[#This Row],[DATE]])</f>
        <v>13</v>
      </c>
    </row>
    <row r="220" spans="1:10" x14ac:dyDescent="0.25">
      <c r="A220" s="3">
        <v>44282</v>
      </c>
      <c r="B220" s="6" t="s">
        <v>113</v>
      </c>
      <c r="C220" s="4" t="s">
        <v>30</v>
      </c>
      <c r="D220" s="5">
        <v>201.28</v>
      </c>
      <c r="E220" s="1">
        <v>3</v>
      </c>
      <c r="F220" s="1">
        <f>InputData[[#This Row],[UNIT PRICE ($)]]*InputData[[#This Row],[QUANTITY]]</f>
        <v>603.84</v>
      </c>
      <c r="G220" s="1" t="str">
        <f>VLOOKUP(InputData[[#This Row],[CUSTOMER NAME]],Country[],2,0)</f>
        <v>Pakistan</v>
      </c>
      <c r="H220" s="1" t="str">
        <f>VLOOKUP(InputData[[#This Row],[CUSTOMER NAME]],Country[],3,0)</f>
        <v>Export</v>
      </c>
      <c r="I220" s="1" t="str">
        <f>TEXT(InputData[[#This Row],[DATE]],"mmm")</f>
        <v>Mar</v>
      </c>
      <c r="J220" s="1">
        <f>WEEKNUM(InputData[[#This Row],[DATE]])</f>
        <v>13</v>
      </c>
    </row>
    <row r="221" spans="1:10" x14ac:dyDescent="0.25">
      <c r="A221" s="3">
        <v>44283</v>
      </c>
      <c r="B221" s="6" t="s">
        <v>60</v>
      </c>
      <c r="C221" s="4" t="s">
        <v>40</v>
      </c>
      <c r="D221" s="5">
        <v>115.2</v>
      </c>
      <c r="E221" s="1">
        <v>13</v>
      </c>
      <c r="F221" s="1">
        <f>InputData[[#This Row],[UNIT PRICE ($)]]*InputData[[#This Row],[QUANTITY]]</f>
        <v>1497.6000000000001</v>
      </c>
      <c r="G221" s="1" t="str">
        <f>VLOOKUP(InputData[[#This Row],[CUSTOMER NAME]],Country[],2,0)</f>
        <v>Nigeria</v>
      </c>
      <c r="H221" s="1" t="str">
        <f>VLOOKUP(InputData[[#This Row],[CUSTOMER NAME]],Country[],3,0)</f>
        <v>Export</v>
      </c>
      <c r="I221" s="1" t="str">
        <f>TEXT(InputData[[#This Row],[DATE]],"mmm")</f>
        <v>Mar</v>
      </c>
      <c r="J221" s="1">
        <f>WEEKNUM(InputData[[#This Row],[DATE]])</f>
        <v>14</v>
      </c>
    </row>
    <row r="222" spans="1:10" x14ac:dyDescent="0.25">
      <c r="A222" s="3">
        <v>44283</v>
      </c>
      <c r="B222" s="6" t="s">
        <v>61</v>
      </c>
      <c r="C222" s="4" t="s">
        <v>37</v>
      </c>
      <c r="D222" s="5">
        <v>85.76</v>
      </c>
      <c r="E222" s="1">
        <v>3</v>
      </c>
      <c r="F222" s="1">
        <f>InputData[[#This Row],[UNIT PRICE ($)]]*InputData[[#This Row],[QUANTITY]]</f>
        <v>257.28000000000003</v>
      </c>
      <c r="G222" s="1" t="str">
        <f>VLOOKUP(InputData[[#This Row],[CUSTOMER NAME]],Country[],2,0)</f>
        <v>Bangladesh</v>
      </c>
      <c r="H222" s="1" t="str">
        <f>VLOOKUP(InputData[[#This Row],[CUSTOMER NAME]],Country[],3,0)</f>
        <v>Export</v>
      </c>
      <c r="I222" s="1" t="str">
        <f>TEXT(InputData[[#This Row],[DATE]],"mmm")</f>
        <v>Mar</v>
      </c>
      <c r="J222" s="1">
        <f>WEEKNUM(InputData[[#This Row],[DATE]])</f>
        <v>14</v>
      </c>
    </row>
    <row r="223" spans="1:10" x14ac:dyDescent="0.25">
      <c r="A223" s="3">
        <v>44283</v>
      </c>
      <c r="B223" s="6" t="s">
        <v>85</v>
      </c>
      <c r="C223" s="4" t="s">
        <v>7</v>
      </c>
      <c r="D223" s="5">
        <v>47.730000000000004</v>
      </c>
      <c r="E223" s="1">
        <v>8</v>
      </c>
      <c r="F223" s="1">
        <f>InputData[[#This Row],[UNIT PRICE ($)]]*InputData[[#This Row],[QUANTITY]]</f>
        <v>381.84000000000003</v>
      </c>
      <c r="G223" s="1" t="str">
        <f>VLOOKUP(InputData[[#This Row],[CUSTOMER NAME]],Country[],2,0)</f>
        <v>India</v>
      </c>
      <c r="H223" s="1" t="str">
        <f>VLOOKUP(InputData[[#This Row],[CUSTOMER NAME]],Country[],3,0)</f>
        <v>Northeast</v>
      </c>
      <c r="I223" s="1" t="str">
        <f>TEXT(InputData[[#This Row],[DATE]],"mmm")</f>
        <v>Mar</v>
      </c>
      <c r="J223" s="1">
        <f>WEEKNUM(InputData[[#This Row],[DATE]])</f>
        <v>14</v>
      </c>
    </row>
    <row r="224" spans="1:10" x14ac:dyDescent="0.25">
      <c r="A224" s="3">
        <v>44284</v>
      </c>
      <c r="B224" s="6" t="s">
        <v>61</v>
      </c>
      <c r="C224" s="4" t="s">
        <v>32</v>
      </c>
      <c r="D224" s="5">
        <v>117.48</v>
      </c>
      <c r="E224" s="1">
        <v>12</v>
      </c>
      <c r="F224" s="1">
        <f>InputData[[#This Row],[UNIT PRICE ($)]]*InputData[[#This Row],[QUANTITY]]</f>
        <v>1409.76</v>
      </c>
      <c r="G224" s="1" t="str">
        <f>VLOOKUP(InputData[[#This Row],[CUSTOMER NAME]],Country[],2,0)</f>
        <v>Bangladesh</v>
      </c>
      <c r="H224" s="1" t="str">
        <f>VLOOKUP(InputData[[#This Row],[CUSTOMER NAME]],Country[],3,0)</f>
        <v>Export</v>
      </c>
      <c r="I224" s="1" t="str">
        <f>TEXT(InputData[[#This Row],[DATE]],"mmm")</f>
        <v>Mar</v>
      </c>
      <c r="J224" s="1">
        <f>WEEKNUM(InputData[[#This Row],[DATE]])</f>
        <v>14</v>
      </c>
    </row>
    <row r="225" spans="1:10" x14ac:dyDescent="0.25">
      <c r="A225" s="3">
        <v>44284</v>
      </c>
      <c r="B225" s="6" t="s">
        <v>84</v>
      </c>
      <c r="C225" s="4" t="s">
        <v>35</v>
      </c>
      <c r="D225" s="5">
        <v>6.7</v>
      </c>
      <c r="E225" s="1">
        <v>32</v>
      </c>
      <c r="F225" s="1">
        <f>InputData[[#This Row],[UNIT PRICE ($)]]*InputData[[#This Row],[QUANTITY]]</f>
        <v>214.4</v>
      </c>
      <c r="G225" s="1" t="str">
        <f>VLOOKUP(InputData[[#This Row],[CUSTOMER NAME]],Country[],2,0)</f>
        <v>Ethiopia</v>
      </c>
      <c r="H225" s="1" t="str">
        <f>VLOOKUP(InputData[[#This Row],[CUSTOMER NAME]],Country[],3,0)</f>
        <v>Export</v>
      </c>
      <c r="I225" s="1" t="str">
        <f>TEXT(InputData[[#This Row],[DATE]],"mmm")</f>
        <v>Mar</v>
      </c>
      <c r="J225" s="1">
        <f>WEEKNUM(InputData[[#This Row],[DATE]])</f>
        <v>14</v>
      </c>
    </row>
    <row r="226" spans="1:10" x14ac:dyDescent="0.25">
      <c r="A226" s="3">
        <v>44285</v>
      </c>
      <c r="B226" s="6" t="s">
        <v>63</v>
      </c>
      <c r="C226" s="4" t="s">
        <v>38</v>
      </c>
      <c r="D226" s="5">
        <v>79.92</v>
      </c>
      <c r="E226" s="1">
        <v>1</v>
      </c>
      <c r="F226" s="1">
        <f>InputData[[#This Row],[UNIT PRICE ($)]]*InputData[[#This Row],[QUANTITY]]</f>
        <v>79.92</v>
      </c>
      <c r="G226" s="1" t="str">
        <f>VLOOKUP(InputData[[#This Row],[CUSTOMER NAME]],Country[],2,0)</f>
        <v>Saudi Arabia</v>
      </c>
      <c r="H226" s="1" t="str">
        <f>VLOOKUP(InputData[[#This Row],[CUSTOMER NAME]],Country[],3,0)</f>
        <v>Export</v>
      </c>
      <c r="I226" s="1" t="str">
        <f>TEXT(InputData[[#This Row],[DATE]],"mmm")</f>
        <v>Mar</v>
      </c>
      <c r="J226" s="1">
        <f>WEEKNUM(InputData[[#This Row],[DATE]])</f>
        <v>14</v>
      </c>
    </row>
    <row r="227" spans="1:10" x14ac:dyDescent="0.25">
      <c r="A227" s="3">
        <v>44285</v>
      </c>
      <c r="B227" s="6" t="s">
        <v>73</v>
      </c>
      <c r="C227" s="4" t="s">
        <v>1</v>
      </c>
      <c r="D227" s="5">
        <v>103.88</v>
      </c>
      <c r="E227" s="1">
        <v>13</v>
      </c>
      <c r="F227" s="1">
        <f>InputData[[#This Row],[UNIT PRICE ($)]]*InputData[[#This Row],[QUANTITY]]</f>
        <v>1350.44</v>
      </c>
      <c r="G227" s="1" t="str">
        <f>VLOOKUP(InputData[[#This Row],[CUSTOMER NAME]],Country[],2,0)</f>
        <v>India</v>
      </c>
      <c r="H227" s="1" t="str">
        <f>VLOOKUP(InputData[[#This Row],[CUSTOMER NAME]],Country[],3,0)</f>
        <v>East</v>
      </c>
      <c r="I227" s="1" t="str">
        <f>TEXT(InputData[[#This Row],[DATE]],"mmm")</f>
        <v>Mar</v>
      </c>
      <c r="J227" s="1">
        <f>WEEKNUM(InputData[[#This Row],[DATE]])</f>
        <v>14</v>
      </c>
    </row>
    <row r="228" spans="1:10" x14ac:dyDescent="0.25">
      <c r="A228" s="3">
        <v>44286</v>
      </c>
      <c r="B228" s="6" t="s">
        <v>77</v>
      </c>
      <c r="C228" s="4" t="s">
        <v>42</v>
      </c>
      <c r="D228" s="5">
        <v>162</v>
      </c>
      <c r="E228" s="1">
        <v>3</v>
      </c>
      <c r="F228" s="1">
        <f>InputData[[#This Row],[UNIT PRICE ($)]]*InputData[[#This Row],[QUANTITY]]</f>
        <v>486</v>
      </c>
      <c r="G228" s="1" t="str">
        <f>VLOOKUP(InputData[[#This Row],[CUSTOMER NAME]],Country[],2,0)</f>
        <v>India</v>
      </c>
      <c r="H228" s="1" t="str">
        <f>VLOOKUP(InputData[[#This Row],[CUSTOMER NAME]],Country[],3,0)</f>
        <v>Western</v>
      </c>
      <c r="I228" s="1" t="str">
        <f>TEXT(InputData[[#This Row],[DATE]],"mmm")</f>
        <v>Mar</v>
      </c>
      <c r="J228" s="1">
        <f>WEEKNUM(InputData[[#This Row],[DATE]])</f>
        <v>14</v>
      </c>
    </row>
    <row r="229" spans="1:10" x14ac:dyDescent="0.25">
      <c r="A229" s="3">
        <v>44286</v>
      </c>
      <c r="B229" s="6" t="s">
        <v>89</v>
      </c>
      <c r="C229" s="4" t="s">
        <v>5</v>
      </c>
      <c r="D229" s="5">
        <v>155.61000000000001</v>
      </c>
      <c r="E229" s="1">
        <v>33</v>
      </c>
      <c r="F229" s="1">
        <f>InputData[[#This Row],[UNIT PRICE ($)]]*InputData[[#This Row],[QUANTITY]]</f>
        <v>5135.13</v>
      </c>
      <c r="G229" s="1" t="str">
        <f>VLOOKUP(InputData[[#This Row],[CUSTOMER NAME]],Country[],2,0)</f>
        <v>Mexico</v>
      </c>
      <c r="H229" s="1" t="str">
        <f>VLOOKUP(InputData[[#This Row],[CUSTOMER NAME]],Country[],3,0)</f>
        <v>Export</v>
      </c>
      <c r="I229" s="1" t="str">
        <f>TEXT(InputData[[#This Row],[DATE]],"mmm")</f>
        <v>Mar</v>
      </c>
      <c r="J229" s="1">
        <f>WEEKNUM(InputData[[#This Row],[DATE]])</f>
        <v>14</v>
      </c>
    </row>
    <row r="230" spans="1:10" x14ac:dyDescent="0.25">
      <c r="A230" s="3">
        <v>44287</v>
      </c>
      <c r="B230" s="6" t="s">
        <v>67</v>
      </c>
      <c r="C230" s="4" t="s">
        <v>11</v>
      </c>
      <c r="D230" s="5">
        <v>48.4</v>
      </c>
      <c r="E230" s="1">
        <v>3</v>
      </c>
      <c r="F230" s="1">
        <f>InputData[[#This Row],[UNIT PRICE ($)]]*InputData[[#This Row],[QUANTITY]]</f>
        <v>145.19999999999999</v>
      </c>
      <c r="G230" s="1" t="str">
        <f>VLOOKUP(InputData[[#This Row],[CUSTOMER NAME]],Country[],2,0)</f>
        <v>United Kingdom</v>
      </c>
      <c r="H230" s="1" t="str">
        <f>VLOOKUP(InputData[[#This Row],[CUSTOMER NAME]],Country[],3,0)</f>
        <v>Export</v>
      </c>
      <c r="I230" s="1" t="str">
        <f>TEXT(InputData[[#This Row],[DATE]],"mmm")</f>
        <v>Apr</v>
      </c>
      <c r="J230" s="1">
        <f>WEEKNUM(InputData[[#This Row],[DATE]])</f>
        <v>14</v>
      </c>
    </row>
    <row r="231" spans="1:10" x14ac:dyDescent="0.25">
      <c r="A231" s="3">
        <v>44287</v>
      </c>
      <c r="B231" s="6" t="s">
        <v>88</v>
      </c>
      <c r="C231" s="4" t="s">
        <v>2</v>
      </c>
      <c r="D231" s="5">
        <v>142.80000000000001</v>
      </c>
      <c r="E231" s="1">
        <v>2</v>
      </c>
      <c r="F231" s="1">
        <f>InputData[[#This Row],[UNIT PRICE ($)]]*InputData[[#This Row],[QUANTITY]]</f>
        <v>285.60000000000002</v>
      </c>
      <c r="G231" s="1" t="str">
        <f>VLOOKUP(InputData[[#This Row],[CUSTOMER NAME]],Country[],2,0)</f>
        <v>India</v>
      </c>
      <c r="H231" s="1" t="str">
        <f>VLOOKUP(InputData[[#This Row],[CUSTOMER NAME]],Country[],3,0)</f>
        <v>South</v>
      </c>
      <c r="I231" s="1" t="str">
        <f>TEXT(InputData[[#This Row],[DATE]],"mmm")</f>
        <v>Apr</v>
      </c>
      <c r="J231" s="1">
        <f>WEEKNUM(InputData[[#This Row],[DATE]])</f>
        <v>14</v>
      </c>
    </row>
    <row r="232" spans="1:10" x14ac:dyDescent="0.25">
      <c r="A232" s="3">
        <v>44288</v>
      </c>
      <c r="B232" s="6" t="s">
        <v>61</v>
      </c>
      <c r="C232" s="4" t="s">
        <v>37</v>
      </c>
      <c r="D232" s="5">
        <v>85.76</v>
      </c>
      <c r="E232" s="1">
        <v>24</v>
      </c>
      <c r="F232" s="1">
        <f>InputData[[#This Row],[UNIT PRICE ($)]]*InputData[[#This Row],[QUANTITY]]</f>
        <v>2058.2400000000002</v>
      </c>
      <c r="G232" s="1" t="str">
        <f>VLOOKUP(InputData[[#This Row],[CUSTOMER NAME]],Country[],2,0)</f>
        <v>Bangladesh</v>
      </c>
      <c r="H232" s="1" t="str">
        <f>VLOOKUP(InputData[[#This Row],[CUSTOMER NAME]],Country[],3,0)</f>
        <v>Export</v>
      </c>
      <c r="I232" s="1" t="str">
        <f>TEXT(InputData[[#This Row],[DATE]],"mmm")</f>
        <v>Apr</v>
      </c>
      <c r="J232" s="1">
        <f>WEEKNUM(InputData[[#This Row],[DATE]])</f>
        <v>14</v>
      </c>
    </row>
    <row r="233" spans="1:10" x14ac:dyDescent="0.25">
      <c r="A233" s="3">
        <v>44288</v>
      </c>
      <c r="B233" s="6" t="s">
        <v>71</v>
      </c>
      <c r="C233" s="4" t="s">
        <v>2</v>
      </c>
      <c r="D233" s="5">
        <v>142.80000000000001</v>
      </c>
      <c r="E233" s="1">
        <v>3</v>
      </c>
      <c r="F233" s="1">
        <f>InputData[[#This Row],[UNIT PRICE ($)]]*InputData[[#This Row],[QUANTITY]]</f>
        <v>428.40000000000003</v>
      </c>
      <c r="G233" s="1" t="str">
        <f>VLOOKUP(InputData[[#This Row],[CUSTOMER NAME]],Country[],2,0)</f>
        <v>India</v>
      </c>
      <c r="H233" s="1" t="str">
        <f>VLOOKUP(InputData[[#This Row],[CUSTOMER NAME]],Country[],3,0)</f>
        <v>Central</v>
      </c>
      <c r="I233" s="1" t="str">
        <f>TEXT(InputData[[#This Row],[DATE]],"mmm")</f>
        <v>Apr</v>
      </c>
      <c r="J233" s="1">
        <f>WEEKNUM(InputData[[#This Row],[DATE]])</f>
        <v>14</v>
      </c>
    </row>
    <row r="234" spans="1:10" x14ac:dyDescent="0.25">
      <c r="A234" s="3">
        <v>44290</v>
      </c>
      <c r="B234" s="6" t="s">
        <v>61</v>
      </c>
      <c r="C234" s="4" t="s">
        <v>9</v>
      </c>
      <c r="D234" s="5">
        <v>7.8599999999999994</v>
      </c>
      <c r="E234" s="1">
        <v>9</v>
      </c>
      <c r="F234" s="1">
        <f>InputData[[#This Row],[UNIT PRICE ($)]]*InputData[[#This Row],[QUANTITY]]</f>
        <v>70.739999999999995</v>
      </c>
      <c r="G234" s="1" t="str">
        <f>VLOOKUP(InputData[[#This Row],[CUSTOMER NAME]],Country[],2,0)</f>
        <v>Bangladesh</v>
      </c>
      <c r="H234" s="1" t="str">
        <f>VLOOKUP(InputData[[#This Row],[CUSTOMER NAME]],Country[],3,0)</f>
        <v>Export</v>
      </c>
      <c r="I234" s="1" t="str">
        <f>TEXT(InputData[[#This Row],[DATE]],"mmm")</f>
        <v>Apr</v>
      </c>
      <c r="J234" s="1">
        <f>WEEKNUM(InputData[[#This Row],[DATE]])</f>
        <v>15</v>
      </c>
    </row>
    <row r="235" spans="1:10" x14ac:dyDescent="0.25">
      <c r="A235" s="3">
        <v>44290</v>
      </c>
      <c r="B235" s="6" t="s">
        <v>63</v>
      </c>
      <c r="C235" s="4" t="s">
        <v>34</v>
      </c>
      <c r="D235" s="5">
        <v>58.3</v>
      </c>
      <c r="E235" s="1">
        <v>20</v>
      </c>
      <c r="F235" s="1">
        <f>InputData[[#This Row],[UNIT PRICE ($)]]*InputData[[#This Row],[QUANTITY]]</f>
        <v>1166</v>
      </c>
      <c r="G235" s="1" t="str">
        <f>VLOOKUP(InputData[[#This Row],[CUSTOMER NAME]],Country[],2,0)</f>
        <v>Saudi Arabia</v>
      </c>
      <c r="H235" s="1" t="str">
        <f>VLOOKUP(InputData[[#This Row],[CUSTOMER NAME]],Country[],3,0)</f>
        <v>Export</v>
      </c>
      <c r="I235" s="1" t="str">
        <f>TEXT(InputData[[#This Row],[DATE]],"mmm")</f>
        <v>Apr</v>
      </c>
      <c r="J235" s="1">
        <f>WEEKNUM(InputData[[#This Row],[DATE]])</f>
        <v>15</v>
      </c>
    </row>
    <row r="236" spans="1:10" x14ac:dyDescent="0.25">
      <c r="A236" s="3">
        <v>44290</v>
      </c>
      <c r="B236" s="6" t="s">
        <v>113</v>
      </c>
      <c r="C236" s="4" t="s">
        <v>40</v>
      </c>
      <c r="D236" s="5">
        <v>115.2</v>
      </c>
      <c r="E236" s="1">
        <v>4</v>
      </c>
      <c r="F236" s="1">
        <f>InputData[[#This Row],[UNIT PRICE ($)]]*InputData[[#This Row],[QUANTITY]]</f>
        <v>460.8</v>
      </c>
      <c r="G236" s="1" t="str">
        <f>VLOOKUP(InputData[[#This Row],[CUSTOMER NAME]],Country[],2,0)</f>
        <v>Pakistan</v>
      </c>
      <c r="H236" s="1" t="str">
        <f>VLOOKUP(InputData[[#This Row],[CUSTOMER NAME]],Country[],3,0)</f>
        <v>Export</v>
      </c>
      <c r="I236" s="1" t="str">
        <f>TEXT(InputData[[#This Row],[DATE]],"mmm")</f>
        <v>Apr</v>
      </c>
      <c r="J236" s="1">
        <f>WEEKNUM(InputData[[#This Row],[DATE]])</f>
        <v>15</v>
      </c>
    </row>
    <row r="237" spans="1:10" x14ac:dyDescent="0.25">
      <c r="A237" s="3">
        <v>44291</v>
      </c>
      <c r="B237" s="6" t="s">
        <v>110</v>
      </c>
      <c r="C237" s="4" t="s">
        <v>1</v>
      </c>
      <c r="D237" s="5">
        <v>103.88</v>
      </c>
      <c r="E237" s="1">
        <v>34</v>
      </c>
      <c r="F237" s="1">
        <f>InputData[[#This Row],[UNIT PRICE ($)]]*InputData[[#This Row],[QUANTITY]]</f>
        <v>3531.92</v>
      </c>
      <c r="G237" s="1" t="str">
        <f>VLOOKUP(InputData[[#This Row],[CUSTOMER NAME]],Country[],2,0)</f>
        <v>India</v>
      </c>
      <c r="H237" s="1" t="str">
        <f>VLOOKUP(InputData[[#This Row],[CUSTOMER NAME]],Country[],3,0)</f>
        <v>Western</v>
      </c>
      <c r="I237" s="1" t="str">
        <f>TEXT(InputData[[#This Row],[DATE]],"mmm")</f>
        <v>Apr</v>
      </c>
      <c r="J237" s="1">
        <f>WEEKNUM(InputData[[#This Row],[DATE]])</f>
        <v>15</v>
      </c>
    </row>
    <row r="238" spans="1:10" x14ac:dyDescent="0.25">
      <c r="A238" s="3">
        <v>44291</v>
      </c>
      <c r="B238" s="6" t="s">
        <v>80</v>
      </c>
      <c r="C238" s="4" t="s">
        <v>31</v>
      </c>
      <c r="D238" s="5">
        <v>104.16</v>
      </c>
      <c r="E238" s="1">
        <v>15</v>
      </c>
      <c r="F238" s="1">
        <f>InputData[[#This Row],[UNIT PRICE ($)]]*InputData[[#This Row],[QUANTITY]]</f>
        <v>1562.3999999999999</v>
      </c>
      <c r="G238" s="1" t="str">
        <f>VLOOKUP(InputData[[#This Row],[CUSTOMER NAME]],Country[],2,0)</f>
        <v>South Africa</v>
      </c>
      <c r="H238" s="1" t="str">
        <f>VLOOKUP(InputData[[#This Row],[CUSTOMER NAME]],Country[],3,0)</f>
        <v>Export</v>
      </c>
      <c r="I238" s="1" t="str">
        <f>TEXT(InputData[[#This Row],[DATE]],"mmm")</f>
        <v>Apr</v>
      </c>
      <c r="J238" s="1">
        <f>WEEKNUM(InputData[[#This Row],[DATE]])</f>
        <v>15</v>
      </c>
    </row>
    <row r="239" spans="1:10" x14ac:dyDescent="0.25">
      <c r="A239" s="3">
        <v>44291</v>
      </c>
      <c r="B239" s="6" t="s">
        <v>113</v>
      </c>
      <c r="C239" s="4" t="s">
        <v>8</v>
      </c>
      <c r="D239" s="5">
        <v>94.62</v>
      </c>
      <c r="E239" s="1">
        <v>29</v>
      </c>
      <c r="F239" s="1">
        <f>InputData[[#This Row],[UNIT PRICE ($)]]*InputData[[#This Row],[QUANTITY]]</f>
        <v>2743.98</v>
      </c>
      <c r="G239" s="1" t="str">
        <f>VLOOKUP(InputData[[#This Row],[CUSTOMER NAME]],Country[],2,0)</f>
        <v>Pakistan</v>
      </c>
      <c r="H239" s="1" t="str">
        <f>VLOOKUP(InputData[[#This Row],[CUSTOMER NAME]],Country[],3,0)</f>
        <v>Export</v>
      </c>
      <c r="I239" s="1" t="str">
        <f>TEXT(InputData[[#This Row],[DATE]],"mmm")</f>
        <v>Apr</v>
      </c>
      <c r="J239" s="1">
        <f>WEEKNUM(InputData[[#This Row],[DATE]])</f>
        <v>15</v>
      </c>
    </row>
    <row r="240" spans="1:10" x14ac:dyDescent="0.25">
      <c r="A240" s="3">
        <v>44292</v>
      </c>
      <c r="B240" s="6" t="s">
        <v>110</v>
      </c>
      <c r="C240" s="4" t="s">
        <v>21</v>
      </c>
      <c r="D240" s="5">
        <v>162.54</v>
      </c>
      <c r="E240" s="1">
        <v>39</v>
      </c>
      <c r="F240" s="1">
        <f>InputData[[#This Row],[UNIT PRICE ($)]]*InputData[[#This Row],[QUANTITY]]</f>
        <v>6339.0599999999995</v>
      </c>
      <c r="G240" s="1" t="str">
        <f>VLOOKUP(InputData[[#This Row],[CUSTOMER NAME]],Country[],2,0)</f>
        <v>India</v>
      </c>
      <c r="H240" s="1" t="str">
        <f>VLOOKUP(InputData[[#This Row],[CUSTOMER NAME]],Country[],3,0)</f>
        <v>Western</v>
      </c>
      <c r="I240" s="1" t="str">
        <f>TEXT(InputData[[#This Row],[DATE]],"mmm")</f>
        <v>Apr</v>
      </c>
      <c r="J240" s="1">
        <f>WEEKNUM(InputData[[#This Row],[DATE]])</f>
        <v>15</v>
      </c>
    </row>
    <row r="241" spans="1:10" x14ac:dyDescent="0.25">
      <c r="A241" s="3">
        <v>44292</v>
      </c>
      <c r="B241" s="6" t="s">
        <v>76</v>
      </c>
      <c r="C241" s="4" t="s">
        <v>40</v>
      </c>
      <c r="D241" s="5">
        <v>115.2</v>
      </c>
      <c r="E241" s="1">
        <v>2</v>
      </c>
      <c r="F241" s="1">
        <f>InputData[[#This Row],[UNIT PRICE ($)]]*InputData[[#This Row],[QUANTITY]]</f>
        <v>230.4</v>
      </c>
      <c r="G241" s="1" t="str">
        <f>VLOOKUP(InputData[[#This Row],[CUSTOMER NAME]],Country[],2,0)</f>
        <v>Saudi Arabia</v>
      </c>
      <c r="H241" s="1" t="str">
        <f>VLOOKUP(InputData[[#This Row],[CUSTOMER NAME]],Country[],3,0)</f>
        <v>Export</v>
      </c>
      <c r="I241" s="1" t="str">
        <f>TEXT(InputData[[#This Row],[DATE]],"mmm")</f>
        <v>Apr</v>
      </c>
      <c r="J241" s="1">
        <f>WEEKNUM(InputData[[#This Row],[DATE]])</f>
        <v>15</v>
      </c>
    </row>
    <row r="242" spans="1:10" x14ac:dyDescent="0.25">
      <c r="A242" s="3">
        <v>44293</v>
      </c>
      <c r="B242" s="6" t="s">
        <v>73</v>
      </c>
      <c r="C242" s="4" t="s">
        <v>26</v>
      </c>
      <c r="D242" s="5">
        <v>24.66</v>
      </c>
      <c r="E242" s="1">
        <v>7</v>
      </c>
      <c r="F242" s="1">
        <f>InputData[[#This Row],[UNIT PRICE ($)]]*InputData[[#This Row],[QUANTITY]]</f>
        <v>172.62</v>
      </c>
      <c r="G242" s="1" t="str">
        <f>VLOOKUP(InputData[[#This Row],[CUSTOMER NAME]],Country[],2,0)</f>
        <v>India</v>
      </c>
      <c r="H242" s="1" t="str">
        <f>VLOOKUP(InputData[[#This Row],[CUSTOMER NAME]],Country[],3,0)</f>
        <v>East</v>
      </c>
      <c r="I242" s="1" t="str">
        <f>TEXT(InputData[[#This Row],[DATE]],"mmm")</f>
        <v>Apr</v>
      </c>
      <c r="J242" s="1">
        <f>WEEKNUM(InputData[[#This Row],[DATE]])</f>
        <v>15</v>
      </c>
    </row>
    <row r="243" spans="1:10" x14ac:dyDescent="0.25">
      <c r="A243" s="3">
        <v>44295</v>
      </c>
      <c r="B243" s="6" t="s">
        <v>67</v>
      </c>
      <c r="C243" s="4" t="s">
        <v>2</v>
      </c>
      <c r="D243" s="5">
        <v>142.80000000000001</v>
      </c>
      <c r="E243" s="1">
        <v>9</v>
      </c>
      <c r="F243" s="1">
        <f>InputData[[#This Row],[UNIT PRICE ($)]]*InputData[[#This Row],[QUANTITY]]</f>
        <v>1285.2</v>
      </c>
      <c r="G243" s="1" t="str">
        <f>VLOOKUP(InputData[[#This Row],[CUSTOMER NAME]],Country[],2,0)</f>
        <v>United Kingdom</v>
      </c>
      <c r="H243" s="1" t="str">
        <f>VLOOKUP(InputData[[#This Row],[CUSTOMER NAME]],Country[],3,0)</f>
        <v>Export</v>
      </c>
      <c r="I243" s="1" t="str">
        <f>TEXT(InputData[[#This Row],[DATE]],"mmm")</f>
        <v>Apr</v>
      </c>
      <c r="J243" s="1">
        <f>WEEKNUM(InputData[[#This Row],[DATE]])</f>
        <v>15</v>
      </c>
    </row>
    <row r="244" spans="1:10" x14ac:dyDescent="0.25">
      <c r="A244" s="3">
        <v>44295</v>
      </c>
      <c r="B244" s="6" t="s">
        <v>76</v>
      </c>
      <c r="C244" s="4" t="s">
        <v>5</v>
      </c>
      <c r="D244" s="5">
        <v>155.61000000000001</v>
      </c>
      <c r="E244" s="1">
        <v>3</v>
      </c>
      <c r="F244" s="1">
        <f>InputData[[#This Row],[UNIT PRICE ($)]]*InputData[[#This Row],[QUANTITY]]</f>
        <v>466.83000000000004</v>
      </c>
      <c r="G244" s="1" t="str">
        <f>VLOOKUP(InputData[[#This Row],[CUSTOMER NAME]],Country[],2,0)</f>
        <v>Saudi Arabia</v>
      </c>
      <c r="H244" s="1" t="str">
        <f>VLOOKUP(InputData[[#This Row],[CUSTOMER NAME]],Country[],3,0)</f>
        <v>Export</v>
      </c>
      <c r="I244" s="1" t="str">
        <f>TEXT(InputData[[#This Row],[DATE]],"mmm")</f>
        <v>Apr</v>
      </c>
      <c r="J244" s="1">
        <f>WEEKNUM(InputData[[#This Row],[DATE]])</f>
        <v>15</v>
      </c>
    </row>
    <row r="245" spans="1:10" x14ac:dyDescent="0.25">
      <c r="A245" s="3">
        <v>44295</v>
      </c>
      <c r="B245" s="6" t="s">
        <v>76</v>
      </c>
      <c r="C245" s="4" t="s">
        <v>39</v>
      </c>
      <c r="D245" s="5">
        <v>42.55</v>
      </c>
      <c r="E245" s="1">
        <v>12</v>
      </c>
      <c r="F245" s="1">
        <f>InputData[[#This Row],[UNIT PRICE ($)]]*InputData[[#This Row],[QUANTITY]]</f>
        <v>510.59999999999997</v>
      </c>
      <c r="G245" s="1" t="str">
        <f>VLOOKUP(InputData[[#This Row],[CUSTOMER NAME]],Country[],2,0)</f>
        <v>Saudi Arabia</v>
      </c>
      <c r="H245" s="1" t="str">
        <f>VLOOKUP(InputData[[#This Row],[CUSTOMER NAME]],Country[],3,0)</f>
        <v>Export</v>
      </c>
      <c r="I245" s="1" t="str">
        <f>TEXT(InputData[[#This Row],[DATE]],"mmm")</f>
        <v>Apr</v>
      </c>
      <c r="J245" s="1">
        <f>WEEKNUM(InputData[[#This Row],[DATE]])</f>
        <v>15</v>
      </c>
    </row>
    <row r="246" spans="1:10" x14ac:dyDescent="0.25">
      <c r="A246" s="3">
        <v>44295</v>
      </c>
      <c r="B246" s="6" t="s">
        <v>82</v>
      </c>
      <c r="C246" s="4" t="s">
        <v>17</v>
      </c>
      <c r="D246" s="5">
        <v>156.78</v>
      </c>
      <c r="E246" s="1">
        <v>8</v>
      </c>
      <c r="F246" s="1">
        <f>InputData[[#This Row],[UNIT PRICE ($)]]*InputData[[#This Row],[QUANTITY]]</f>
        <v>1254.24</v>
      </c>
      <c r="G246" s="1" t="str">
        <f>VLOOKUP(InputData[[#This Row],[CUSTOMER NAME]],Country[],2,0)</f>
        <v>India</v>
      </c>
      <c r="H246" s="1" t="str">
        <f>VLOOKUP(InputData[[#This Row],[CUSTOMER NAME]],Country[],3,0)</f>
        <v>Western</v>
      </c>
      <c r="I246" s="1" t="str">
        <f>TEXT(InputData[[#This Row],[DATE]],"mmm")</f>
        <v>Apr</v>
      </c>
      <c r="J246" s="1">
        <f>WEEKNUM(InputData[[#This Row],[DATE]])</f>
        <v>15</v>
      </c>
    </row>
    <row r="247" spans="1:10" x14ac:dyDescent="0.25">
      <c r="A247" s="3">
        <v>44296</v>
      </c>
      <c r="B247" s="6" t="s">
        <v>110</v>
      </c>
      <c r="C247" s="4" t="s">
        <v>22</v>
      </c>
      <c r="D247" s="5">
        <v>141.57</v>
      </c>
      <c r="E247" s="1">
        <v>14</v>
      </c>
      <c r="F247" s="1">
        <f>InputData[[#This Row],[UNIT PRICE ($)]]*InputData[[#This Row],[QUANTITY]]</f>
        <v>1981.98</v>
      </c>
      <c r="G247" s="1" t="str">
        <f>VLOOKUP(InputData[[#This Row],[CUSTOMER NAME]],Country[],2,0)</f>
        <v>India</v>
      </c>
      <c r="H247" s="1" t="str">
        <f>VLOOKUP(InputData[[#This Row],[CUSTOMER NAME]],Country[],3,0)</f>
        <v>Western</v>
      </c>
      <c r="I247" s="1" t="str">
        <f>TEXT(InputData[[#This Row],[DATE]],"mmm")</f>
        <v>Apr</v>
      </c>
      <c r="J247" s="1">
        <f>WEEKNUM(InputData[[#This Row],[DATE]])</f>
        <v>15</v>
      </c>
    </row>
    <row r="248" spans="1:10" x14ac:dyDescent="0.25">
      <c r="A248" s="3">
        <v>44296</v>
      </c>
      <c r="B248" s="6" t="s">
        <v>71</v>
      </c>
      <c r="C248" s="4" t="s">
        <v>41</v>
      </c>
      <c r="D248" s="5">
        <v>173.88</v>
      </c>
      <c r="E248" s="1">
        <v>17</v>
      </c>
      <c r="F248" s="1">
        <f>InputData[[#This Row],[UNIT PRICE ($)]]*InputData[[#This Row],[QUANTITY]]</f>
        <v>2955.96</v>
      </c>
      <c r="G248" s="1" t="str">
        <f>VLOOKUP(InputData[[#This Row],[CUSTOMER NAME]],Country[],2,0)</f>
        <v>India</v>
      </c>
      <c r="H248" s="1" t="str">
        <f>VLOOKUP(InputData[[#This Row],[CUSTOMER NAME]],Country[],3,0)</f>
        <v>Central</v>
      </c>
      <c r="I248" s="1" t="str">
        <f>TEXT(InputData[[#This Row],[DATE]],"mmm")</f>
        <v>Apr</v>
      </c>
      <c r="J248" s="1">
        <f>WEEKNUM(InputData[[#This Row],[DATE]])</f>
        <v>15</v>
      </c>
    </row>
    <row r="249" spans="1:10" x14ac:dyDescent="0.25">
      <c r="A249" s="3">
        <v>44296</v>
      </c>
      <c r="B249" s="6" t="s">
        <v>79</v>
      </c>
      <c r="C249" s="4" t="s">
        <v>37</v>
      </c>
      <c r="D249" s="5">
        <v>85.76</v>
      </c>
      <c r="E249" s="1">
        <v>36</v>
      </c>
      <c r="F249" s="1">
        <f>InputData[[#This Row],[UNIT PRICE ($)]]*InputData[[#This Row],[QUANTITY]]</f>
        <v>3087.36</v>
      </c>
      <c r="G249" s="1" t="str">
        <f>VLOOKUP(InputData[[#This Row],[CUSTOMER NAME]],Country[],2,0)</f>
        <v>United Kingdom</v>
      </c>
      <c r="H249" s="1" t="str">
        <f>VLOOKUP(InputData[[#This Row],[CUSTOMER NAME]],Country[],3,0)</f>
        <v>Export</v>
      </c>
      <c r="I249" s="1" t="str">
        <f>TEXT(InputData[[#This Row],[DATE]],"mmm")</f>
        <v>Apr</v>
      </c>
      <c r="J249" s="1">
        <f>WEEKNUM(InputData[[#This Row],[DATE]])</f>
        <v>15</v>
      </c>
    </row>
    <row r="250" spans="1:10" x14ac:dyDescent="0.25">
      <c r="A250" s="3">
        <v>44297</v>
      </c>
      <c r="B250" s="6" t="s">
        <v>87</v>
      </c>
      <c r="C250" s="4" t="s">
        <v>9</v>
      </c>
      <c r="D250" s="5">
        <v>7.8599999999999994</v>
      </c>
      <c r="E250" s="1">
        <v>8</v>
      </c>
      <c r="F250" s="1">
        <f>InputData[[#This Row],[UNIT PRICE ($)]]*InputData[[#This Row],[QUANTITY]]</f>
        <v>62.879999999999995</v>
      </c>
      <c r="G250" s="1" t="str">
        <f>VLOOKUP(InputData[[#This Row],[CUSTOMER NAME]],Country[],2,0)</f>
        <v>France</v>
      </c>
      <c r="H250" s="1" t="str">
        <f>VLOOKUP(InputData[[#This Row],[CUSTOMER NAME]],Country[],3,0)</f>
        <v>Export</v>
      </c>
      <c r="I250" s="1" t="str">
        <f>TEXT(InputData[[#This Row],[DATE]],"mmm")</f>
        <v>Apr</v>
      </c>
      <c r="J250" s="1">
        <f>WEEKNUM(InputData[[#This Row],[DATE]])</f>
        <v>16</v>
      </c>
    </row>
    <row r="251" spans="1:10" x14ac:dyDescent="0.25">
      <c r="A251" s="3">
        <v>44298</v>
      </c>
      <c r="B251" s="6" t="s">
        <v>63</v>
      </c>
      <c r="C251" s="4" t="s">
        <v>27</v>
      </c>
      <c r="D251" s="5">
        <v>57.120000000000005</v>
      </c>
      <c r="E251" s="1">
        <v>9</v>
      </c>
      <c r="F251" s="1">
        <f>InputData[[#This Row],[UNIT PRICE ($)]]*InputData[[#This Row],[QUANTITY]]</f>
        <v>514.08000000000004</v>
      </c>
      <c r="G251" s="1" t="str">
        <f>VLOOKUP(InputData[[#This Row],[CUSTOMER NAME]],Country[],2,0)</f>
        <v>Saudi Arabia</v>
      </c>
      <c r="H251" s="1" t="str">
        <f>VLOOKUP(InputData[[#This Row],[CUSTOMER NAME]],Country[],3,0)</f>
        <v>Export</v>
      </c>
      <c r="I251" s="1" t="str">
        <f>TEXT(InputData[[#This Row],[DATE]],"mmm")</f>
        <v>Apr</v>
      </c>
      <c r="J251" s="1">
        <f>WEEKNUM(InputData[[#This Row],[DATE]])</f>
        <v>16</v>
      </c>
    </row>
    <row r="252" spans="1:10" x14ac:dyDescent="0.25">
      <c r="A252" s="3">
        <v>44298</v>
      </c>
      <c r="B252" s="6" t="s">
        <v>64</v>
      </c>
      <c r="C252" s="4" t="s">
        <v>15</v>
      </c>
      <c r="D252" s="5">
        <v>15.719999999999999</v>
      </c>
      <c r="E252" s="1">
        <v>14</v>
      </c>
      <c r="F252" s="1">
        <f>InputData[[#This Row],[UNIT PRICE ($)]]*InputData[[#This Row],[QUANTITY]]</f>
        <v>220.07999999999998</v>
      </c>
      <c r="G252" s="1" t="str">
        <f>VLOOKUP(InputData[[#This Row],[CUSTOMER NAME]],Country[],2,0)</f>
        <v>India</v>
      </c>
      <c r="H252" s="1" t="str">
        <f>VLOOKUP(InputData[[#This Row],[CUSTOMER NAME]],Country[],3,0)</f>
        <v>Northeast</v>
      </c>
      <c r="I252" s="1" t="str">
        <f>TEXT(InputData[[#This Row],[DATE]],"mmm")</f>
        <v>Apr</v>
      </c>
      <c r="J252" s="1">
        <f>WEEKNUM(InputData[[#This Row],[DATE]])</f>
        <v>16</v>
      </c>
    </row>
    <row r="253" spans="1:10" x14ac:dyDescent="0.25">
      <c r="A253" s="3">
        <v>44298</v>
      </c>
      <c r="B253" s="6" t="s">
        <v>67</v>
      </c>
      <c r="C253" s="4" t="s">
        <v>37</v>
      </c>
      <c r="D253" s="5">
        <v>85.76</v>
      </c>
      <c r="E253" s="1">
        <v>3</v>
      </c>
      <c r="F253" s="1">
        <f>InputData[[#This Row],[UNIT PRICE ($)]]*InputData[[#This Row],[QUANTITY]]</f>
        <v>257.28000000000003</v>
      </c>
      <c r="G253" s="1" t="str">
        <f>VLOOKUP(InputData[[#This Row],[CUSTOMER NAME]],Country[],2,0)</f>
        <v>United Kingdom</v>
      </c>
      <c r="H253" s="1" t="str">
        <f>VLOOKUP(InputData[[#This Row],[CUSTOMER NAME]],Country[],3,0)</f>
        <v>Export</v>
      </c>
      <c r="I253" s="1" t="str">
        <f>TEXT(InputData[[#This Row],[DATE]],"mmm")</f>
        <v>Apr</v>
      </c>
      <c r="J253" s="1">
        <f>WEEKNUM(InputData[[#This Row],[DATE]])</f>
        <v>16</v>
      </c>
    </row>
    <row r="254" spans="1:10" x14ac:dyDescent="0.25">
      <c r="A254" s="3">
        <v>44298</v>
      </c>
      <c r="B254" s="6" t="s">
        <v>73</v>
      </c>
      <c r="C254" s="4" t="s">
        <v>33</v>
      </c>
      <c r="D254" s="5">
        <v>119.7</v>
      </c>
      <c r="E254" s="1">
        <v>13</v>
      </c>
      <c r="F254" s="1">
        <f>InputData[[#This Row],[UNIT PRICE ($)]]*InputData[[#This Row],[QUANTITY]]</f>
        <v>1556.1000000000001</v>
      </c>
      <c r="G254" s="1" t="str">
        <f>VLOOKUP(InputData[[#This Row],[CUSTOMER NAME]],Country[],2,0)</f>
        <v>India</v>
      </c>
      <c r="H254" s="1" t="str">
        <f>VLOOKUP(InputData[[#This Row],[CUSTOMER NAME]],Country[],3,0)</f>
        <v>East</v>
      </c>
      <c r="I254" s="1" t="str">
        <f>TEXT(InputData[[#This Row],[DATE]],"mmm")</f>
        <v>Apr</v>
      </c>
      <c r="J254" s="1">
        <f>WEEKNUM(InputData[[#This Row],[DATE]])</f>
        <v>16</v>
      </c>
    </row>
    <row r="255" spans="1:10" x14ac:dyDescent="0.25">
      <c r="A255" s="3">
        <v>44298</v>
      </c>
      <c r="B255" s="6" t="s">
        <v>81</v>
      </c>
      <c r="C255" s="4" t="s">
        <v>29</v>
      </c>
      <c r="D255" s="5">
        <v>53.11</v>
      </c>
      <c r="E255" s="1">
        <v>4</v>
      </c>
      <c r="F255" s="1">
        <f>InputData[[#This Row],[UNIT PRICE ($)]]*InputData[[#This Row],[QUANTITY]]</f>
        <v>212.44</v>
      </c>
      <c r="G255" s="1" t="str">
        <f>VLOOKUP(InputData[[#This Row],[CUSTOMER NAME]],Country[],2,0)</f>
        <v>India</v>
      </c>
      <c r="H255" s="1" t="str">
        <f>VLOOKUP(InputData[[#This Row],[CUSTOMER NAME]],Country[],3,0)</f>
        <v>East</v>
      </c>
      <c r="I255" s="1" t="str">
        <f>TEXT(InputData[[#This Row],[DATE]],"mmm")</f>
        <v>Apr</v>
      </c>
      <c r="J255" s="1">
        <f>WEEKNUM(InputData[[#This Row],[DATE]])</f>
        <v>16</v>
      </c>
    </row>
    <row r="256" spans="1:10" x14ac:dyDescent="0.25">
      <c r="A256" s="3">
        <v>44299</v>
      </c>
      <c r="B256" s="6" t="s">
        <v>62</v>
      </c>
      <c r="C256" s="4" t="s">
        <v>4</v>
      </c>
      <c r="D256" s="5">
        <v>48.84</v>
      </c>
      <c r="E256" s="1">
        <v>8</v>
      </c>
      <c r="F256" s="1">
        <f>InputData[[#This Row],[UNIT PRICE ($)]]*InputData[[#This Row],[QUANTITY]]</f>
        <v>390.72</v>
      </c>
      <c r="G256" s="1" t="str">
        <f>VLOOKUP(InputData[[#This Row],[CUSTOMER NAME]],Country[],2,0)</f>
        <v>India</v>
      </c>
      <c r="H256" s="1" t="str">
        <f>VLOOKUP(InputData[[#This Row],[CUSTOMER NAME]],Country[],3,0)</f>
        <v>Northeast</v>
      </c>
      <c r="I256" s="1" t="str">
        <f>TEXT(InputData[[#This Row],[DATE]],"mmm")</f>
        <v>Apr</v>
      </c>
      <c r="J256" s="1">
        <f>WEEKNUM(InputData[[#This Row],[DATE]])</f>
        <v>16</v>
      </c>
    </row>
    <row r="257" spans="1:10" x14ac:dyDescent="0.25">
      <c r="A257" s="3">
        <v>44299</v>
      </c>
      <c r="B257" s="6" t="s">
        <v>65</v>
      </c>
      <c r="C257" s="4" t="s">
        <v>16</v>
      </c>
      <c r="D257" s="5">
        <v>16.64</v>
      </c>
      <c r="E257" s="1">
        <v>14</v>
      </c>
      <c r="F257" s="1">
        <f>InputData[[#This Row],[UNIT PRICE ($)]]*InputData[[#This Row],[QUANTITY]]</f>
        <v>232.96</v>
      </c>
      <c r="G257" s="1" t="str">
        <f>VLOOKUP(InputData[[#This Row],[CUSTOMER NAME]],Country[],2,0)</f>
        <v>Pakistan</v>
      </c>
      <c r="H257" s="1" t="str">
        <f>VLOOKUP(InputData[[#This Row],[CUSTOMER NAME]],Country[],3,0)</f>
        <v>Export</v>
      </c>
      <c r="I257" s="1" t="str">
        <f>TEXT(InputData[[#This Row],[DATE]],"mmm")</f>
        <v>Apr</v>
      </c>
      <c r="J257" s="1">
        <f>WEEKNUM(InputData[[#This Row],[DATE]])</f>
        <v>16</v>
      </c>
    </row>
    <row r="258" spans="1:10" x14ac:dyDescent="0.25">
      <c r="A258" s="3">
        <v>44299</v>
      </c>
      <c r="B258" s="6" t="s">
        <v>70</v>
      </c>
      <c r="C258" s="4" t="s">
        <v>36</v>
      </c>
      <c r="D258" s="5">
        <v>96.3</v>
      </c>
      <c r="E258" s="1">
        <v>35</v>
      </c>
      <c r="F258" s="1">
        <f>InputData[[#This Row],[UNIT PRICE ($)]]*InputData[[#This Row],[QUANTITY]]</f>
        <v>3370.5</v>
      </c>
      <c r="G258" s="1" t="str">
        <f>VLOOKUP(InputData[[#This Row],[CUSTOMER NAME]],Country[],2,0)</f>
        <v>Mexico</v>
      </c>
      <c r="H258" s="1" t="str">
        <f>VLOOKUP(InputData[[#This Row],[CUSTOMER NAME]],Country[],3,0)</f>
        <v>Export</v>
      </c>
      <c r="I258" s="1" t="str">
        <f>TEXT(InputData[[#This Row],[DATE]],"mmm")</f>
        <v>Apr</v>
      </c>
      <c r="J258" s="1">
        <f>WEEKNUM(InputData[[#This Row],[DATE]])</f>
        <v>16</v>
      </c>
    </row>
    <row r="259" spans="1:10" x14ac:dyDescent="0.25">
      <c r="A259" s="3">
        <v>44300</v>
      </c>
      <c r="B259" s="6" t="s">
        <v>80</v>
      </c>
      <c r="C259" s="4" t="s">
        <v>37</v>
      </c>
      <c r="D259" s="5">
        <v>85.76</v>
      </c>
      <c r="E259" s="1">
        <v>7</v>
      </c>
      <c r="F259" s="1">
        <f>InputData[[#This Row],[UNIT PRICE ($)]]*InputData[[#This Row],[QUANTITY]]</f>
        <v>600.32000000000005</v>
      </c>
      <c r="G259" s="1" t="str">
        <f>VLOOKUP(InputData[[#This Row],[CUSTOMER NAME]],Country[],2,0)</f>
        <v>South Africa</v>
      </c>
      <c r="H259" s="1" t="str">
        <f>VLOOKUP(InputData[[#This Row],[CUSTOMER NAME]],Country[],3,0)</f>
        <v>Export</v>
      </c>
      <c r="I259" s="1" t="str">
        <f>TEXT(InputData[[#This Row],[DATE]],"mmm")</f>
        <v>Apr</v>
      </c>
      <c r="J259" s="1">
        <f>WEEKNUM(InputData[[#This Row],[DATE]])</f>
        <v>16</v>
      </c>
    </row>
    <row r="260" spans="1:10" x14ac:dyDescent="0.25">
      <c r="A260" s="3">
        <v>44301</v>
      </c>
      <c r="B260" s="6" t="s">
        <v>86</v>
      </c>
      <c r="C260" s="4" t="s">
        <v>17</v>
      </c>
      <c r="D260" s="5">
        <v>156.78</v>
      </c>
      <c r="E260" s="1">
        <v>3</v>
      </c>
      <c r="F260" s="1">
        <f>InputData[[#This Row],[UNIT PRICE ($)]]*InputData[[#This Row],[QUANTITY]]</f>
        <v>470.34000000000003</v>
      </c>
      <c r="G260" s="1" t="str">
        <f>VLOOKUP(InputData[[#This Row],[CUSTOMER NAME]],Country[],2,0)</f>
        <v>India</v>
      </c>
      <c r="H260" s="1" t="str">
        <f>VLOOKUP(InputData[[#This Row],[CUSTOMER NAME]],Country[],3,0)</f>
        <v>South</v>
      </c>
      <c r="I260" s="1" t="str">
        <f>TEXT(InputData[[#This Row],[DATE]],"mmm")</f>
        <v>Apr</v>
      </c>
      <c r="J260" s="1">
        <f>WEEKNUM(InputData[[#This Row],[DATE]])</f>
        <v>16</v>
      </c>
    </row>
    <row r="261" spans="1:10" x14ac:dyDescent="0.25">
      <c r="A261" s="3">
        <v>44302</v>
      </c>
      <c r="B261" s="6" t="s">
        <v>112</v>
      </c>
      <c r="C261" s="4" t="s">
        <v>16</v>
      </c>
      <c r="D261" s="5">
        <v>16.64</v>
      </c>
      <c r="E261" s="1">
        <v>38</v>
      </c>
      <c r="F261" s="1">
        <f>InputData[[#This Row],[UNIT PRICE ($)]]*InputData[[#This Row],[QUANTITY]]</f>
        <v>632.32000000000005</v>
      </c>
      <c r="G261" s="1" t="str">
        <f>VLOOKUP(InputData[[#This Row],[CUSTOMER NAME]],Country[],2,0)</f>
        <v>India</v>
      </c>
      <c r="H261" s="1" t="str">
        <f>VLOOKUP(InputData[[#This Row],[CUSTOMER NAME]],Country[],3,0)</f>
        <v>North</v>
      </c>
      <c r="I261" s="1" t="str">
        <f>TEXT(InputData[[#This Row],[DATE]],"mmm")</f>
        <v>Apr</v>
      </c>
      <c r="J261" s="1">
        <f>WEEKNUM(InputData[[#This Row],[DATE]])</f>
        <v>16</v>
      </c>
    </row>
    <row r="262" spans="1:10" x14ac:dyDescent="0.25">
      <c r="A262" s="3">
        <v>44302</v>
      </c>
      <c r="B262" s="6" t="s">
        <v>89</v>
      </c>
      <c r="C262" s="4" t="s">
        <v>18</v>
      </c>
      <c r="D262" s="5">
        <v>49.21</v>
      </c>
      <c r="E262" s="1">
        <v>15</v>
      </c>
      <c r="F262" s="1">
        <f>InputData[[#This Row],[UNIT PRICE ($)]]*InputData[[#This Row],[QUANTITY]]</f>
        <v>738.15</v>
      </c>
      <c r="G262" s="1" t="str">
        <f>VLOOKUP(InputData[[#This Row],[CUSTOMER NAME]],Country[],2,0)</f>
        <v>Mexico</v>
      </c>
      <c r="H262" s="1" t="str">
        <f>VLOOKUP(InputData[[#This Row],[CUSTOMER NAME]],Country[],3,0)</f>
        <v>Export</v>
      </c>
      <c r="I262" s="1" t="str">
        <f>TEXT(InputData[[#This Row],[DATE]],"mmm")</f>
        <v>Apr</v>
      </c>
      <c r="J262" s="1">
        <f>WEEKNUM(InputData[[#This Row],[DATE]])</f>
        <v>16</v>
      </c>
    </row>
    <row r="263" spans="1:10" x14ac:dyDescent="0.25">
      <c r="A263" s="3">
        <v>44303</v>
      </c>
      <c r="B263" s="6" t="s">
        <v>75</v>
      </c>
      <c r="C263" s="4" t="s">
        <v>9</v>
      </c>
      <c r="D263" s="5">
        <v>7.8599999999999994</v>
      </c>
      <c r="E263" s="1">
        <v>19</v>
      </c>
      <c r="F263" s="1">
        <f>InputData[[#This Row],[UNIT PRICE ($)]]*InputData[[#This Row],[QUANTITY]]</f>
        <v>149.33999999999997</v>
      </c>
      <c r="G263" s="1" t="str">
        <f>VLOOKUP(InputData[[#This Row],[CUSTOMER NAME]],Country[],2,0)</f>
        <v>Russia</v>
      </c>
      <c r="H263" s="1" t="str">
        <f>VLOOKUP(InputData[[#This Row],[CUSTOMER NAME]],Country[],3,0)</f>
        <v>Export</v>
      </c>
      <c r="I263" s="1" t="str">
        <f>TEXT(InputData[[#This Row],[DATE]],"mmm")</f>
        <v>Apr</v>
      </c>
      <c r="J263" s="1">
        <f>WEEKNUM(InputData[[#This Row],[DATE]])</f>
        <v>16</v>
      </c>
    </row>
    <row r="264" spans="1:10" x14ac:dyDescent="0.25">
      <c r="A264" s="3">
        <v>44304</v>
      </c>
      <c r="B264" s="6" t="s">
        <v>110</v>
      </c>
      <c r="C264" s="4" t="s">
        <v>41</v>
      </c>
      <c r="D264" s="5">
        <v>173.88</v>
      </c>
      <c r="E264" s="1">
        <v>9</v>
      </c>
      <c r="F264" s="1">
        <f>InputData[[#This Row],[UNIT PRICE ($)]]*InputData[[#This Row],[QUANTITY]]</f>
        <v>1564.92</v>
      </c>
      <c r="G264" s="1" t="str">
        <f>VLOOKUP(InputData[[#This Row],[CUSTOMER NAME]],Country[],2,0)</f>
        <v>India</v>
      </c>
      <c r="H264" s="1" t="str">
        <f>VLOOKUP(InputData[[#This Row],[CUSTOMER NAME]],Country[],3,0)</f>
        <v>Western</v>
      </c>
      <c r="I264" s="1" t="str">
        <f>TEXT(InputData[[#This Row],[DATE]],"mmm")</f>
        <v>Apr</v>
      </c>
      <c r="J264" s="1">
        <f>WEEKNUM(InputData[[#This Row],[DATE]])</f>
        <v>17</v>
      </c>
    </row>
    <row r="265" spans="1:10" x14ac:dyDescent="0.25">
      <c r="A265" s="3">
        <v>44304</v>
      </c>
      <c r="B265" s="6" t="s">
        <v>74</v>
      </c>
      <c r="C265" s="4" t="s">
        <v>19</v>
      </c>
      <c r="D265" s="5">
        <v>210</v>
      </c>
      <c r="E265" s="1">
        <v>13</v>
      </c>
      <c r="F265" s="1">
        <f>InputData[[#This Row],[UNIT PRICE ($)]]*InputData[[#This Row],[QUANTITY]]</f>
        <v>2730</v>
      </c>
      <c r="G265" s="1" t="str">
        <f>VLOOKUP(InputData[[#This Row],[CUSTOMER NAME]],Country[],2,0)</f>
        <v>Brazil</v>
      </c>
      <c r="H265" s="1" t="str">
        <f>VLOOKUP(InputData[[#This Row],[CUSTOMER NAME]],Country[],3,0)</f>
        <v>Export</v>
      </c>
      <c r="I265" s="1" t="str">
        <f>TEXT(InputData[[#This Row],[DATE]],"mmm")</f>
        <v>Apr</v>
      </c>
      <c r="J265" s="1">
        <f>WEEKNUM(InputData[[#This Row],[DATE]])</f>
        <v>17</v>
      </c>
    </row>
    <row r="266" spans="1:10" x14ac:dyDescent="0.25">
      <c r="A266" s="3">
        <v>44304</v>
      </c>
      <c r="B266" s="6" t="s">
        <v>87</v>
      </c>
      <c r="C266" s="4" t="s">
        <v>11</v>
      </c>
      <c r="D266" s="5">
        <v>48.4</v>
      </c>
      <c r="E266" s="1">
        <v>2</v>
      </c>
      <c r="F266" s="1">
        <f>InputData[[#This Row],[UNIT PRICE ($)]]*InputData[[#This Row],[QUANTITY]]</f>
        <v>96.8</v>
      </c>
      <c r="G266" s="1" t="str">
        <f>VLOOKUP(InputData[[#This Row],[CUSTOMER NAME]],Country[],2,0)</f>
        <v>France</v>
      </c>
      <c r="H266" s="1" t="str">
        <f>VLOOKUP(InputData[[#This Row],[CUSTOMER NAME]],Country[],3,0)</f>
        <v>Export</v>
      </c>
      <c r="I266" s="1" t="str">
        <f>TEXT(InputData[[#This Row],[DATE]],"mmm")</f>
        <v>Apr</v>
      </c>
      <c r="J266" s="1">
        <f>WEEKNUM(InputData[[#This Row],[DATE]])</f>
        <v>17</v>
      </c>
    </row>
    <row r="267" spans="1:10" x14ac:dyDescent="0.25">
      <c r="A267" s="3">
        <v>44304</v>
      </c>
      <c r="B267" s="6" t="s">
        <v>88</v>
      </c>
      <c r="C267" s="4" t="s">
        <v>38</v>
      </c>
      <c r="D267" s="5">
        <v>79.92</v>
      </c>
      <c r="E267" s="1">
        <v>9</v>
      </c>
      <c r="F267" s="1">
        <f>InputData[[#This Row],[UNIT PRICE ($)]]*InputData[[#This Row],[QUANTITY]]</f>
        <v>719.28</v>
      </c>
      <c r="G267" s="1" t="str">
        <f>VLOOKUP(InputData[[#This Row],[CUSTOMER NAME]],Country[],2,0)</f>
        <v>India</v>
      </c>
      <c r="H267" s="1" t="str">
        <f>VLOOKUP(InputData[[#This Row],[CUSTOMER NAME]],Country[],3,0)</f>
        <v>South</v>
      </c>
      <c r="I267" s="1" t="str">
        <f>TEXT(InputData[[#This Row],[DATE]],"mmm")</f>
        <v>Apr</v>
      </c>
      <c r="J267" s="1">
        <f>WEEKNUM(InputData[[#This Row],[DATE]])</f>
        <v>17</v>
      </c>
    </row>
    <row r="268" spans="1:10" x14ac:dyDescent="0.25">
      <c r="A268" s="3">
        <v>44305</v>
      </c>
      <c r="B268" s="6" t="s">
        <v>87</v>
      </c>
      <c r="C268" s="4" t="s">
        <v>11</v>
      </c>
      <c r="D268" s="5">
        <v>48.4</v>
      </c>
      <c r="E268" s="1">
        <v>17</v>
      </c>
      <c r="F268" s="1">
        <f>InputData[[#This Row],[UNIT PRICE ($)]]*InputData[[#This Row],[QUANTITY]]</f>
        <v>822.8</v>
      </c>
      <c r="G268" s="1" t="str">
        <f>VLOOKUP(InputData[[#This Row],[CUSTOMER NAME]],Country[],2,0)</f>
        <v>France</v>
      </c>
      <c r="H268" s="1" t="str">
        <f>VLOOKUP(InputData[[#This Row],[CUSTOMER NAME]],Country[],3,0)</f>
        <v>Export</v>
      </c>
      <c r="I268" s="1" t="str">
        <f>TEXT(InputData[[#This Row],[DATE]],"mmm")</f>
        <v>Apr</v>
      </c>
      <c r="J268" s="1">
        <f>WEEKNUM(InputData[[#This Row],[DATE]])</f>
        <v>17</v>
      </c>
    </row>
    <row r="269" spans="1:10" x14ac:dyDescent="0.25">
      <c r="A269" s="3">
        <v>44306</v>
      </c>
      <c r="B269" s="6" t="s">
        <v>110</v>
      </c>
      <c r="C269" s="4" t="s">
        <v>18</v>
      </c>
      <c r="D269" s="5">
        <v>49.21</v>
      </c>
      <c r="E269" s="1">
        <v>2</v>
      </c>
      <c r="F269" s="1">
        <f>InputData[[#This Row],[UNIT PRICE ($)]]*InputData[[#This Row],[QUANTITY]]</f>
        <v>98.42</v>
      </c>
      <c r="G269" s="1" t="str">
        <f>VLOOKUP(InputData[[#This Row],[CUSTOMER NAME]],Country[],2,0)</f>
        <v>India</v>
      </c>
      <c r="H269" s="1" t="str">
        <f>VLOOKUP(InputData[[#This Row],[CUSTOMER NAME]],Country[],3,0)</f>
        <v>Western</v>
      </c>
      <c r="I269" s="1" t="str">
        <f>TEXT(InputData[[#This Row],[DATE]],"mmm")</f>
        <v>Apr</v>
      </c>
      <c r="J269" s="1">
        <f>WEEKNUM(InputData[[#This Row],[DATE]])</f>
        <v>17</v>
      </c>
    </row>
    <row r="270" spans="1:10" x14ac:dyDescent="0.25">
      <c r="A270" s="3">
        <v>44306</v>
      </c>
      <c r="B270" s="6" t="s">
        <v>77</v>
      </c>
      <c r="C270" s="4" t="s">
        <v>12</v>
      </c>
      <c r="D270" s="5">
        <v>94.17</v>
      </c>
      <c r="E270" s="1">
        <v>4</v>
      </c>
      <c r="F270" s="1">
        <f>InputData[[#This Row],[UNIT PRICE ($)]]*InputData[[#This Row],[QUANTITY]]</f>
        <v>376.68</v>
      </c>
      <c r="G270" s="1" t="str">
        <f>VLOOKUP(InputData[[#This Row],[CUSTOMER NAME]],Country[],2,0)</f>
        <v>India</v>
      </c>
      <c r="H270" s="1" t="str">
        <f>VLOOKUP(InputData[[#This Row],[CUSTOMER NAME]],Country[],3,0)</f>
        <v>Western</v>
      </c>
      <c r="I270" s="1" t="str">
        <f>TEXT(InputData[[#This Row],[DATE]],"mmm")</f>
        <v>Apr</v>
      </c>
      <c r="J270" s="1">
        <f>WEEKNUM(InputData[[#This Row],[DATE]])</f>
        <v>17</v>
      </c>
    </row>
    <row r="271" spans="1:10" x14ac:dyDescent="0.25">
      <c r="A271" s="3">
        <v>44307</v>
      </c>
      <c r="B271" s="6" t="s">
        <v>82</v>
      </c>
      <c r="C271" s="4" t="s">
        <v>30</v>
      </c>
      <c r="D271" s="5">
        <v>201.28</v>
      </c>
      <c r="E271" s="1">
        <v>2</v>
      </c>
      <c r="F271" s="1">
        <f>InputData[[#This Row],[UNIT PRICE ($)]]*InputData[[#This Row],[QUANTITY]]</f>
        <v>402.56</v>
      </c>
      <c r="G271" s="1" t="str">
        <f>VLOOKUP(InputData[[#This Row],[CUSTOMER NAME]],Country[],2,0)</f>
        <v>India</v>
      </c>
      <c r="H271" s="1" t="str">
        <f>VLOOKUP(InputData[[#This Row],[CUSTOMER NAME]],Country[],3,0)</f>
        <v>Western</v>
      </c>
      <c r="I271" s="1" t="str">
        <f>TEXT(InputData[[#This Row],[DATE]],"mmm")</f>
        <v>Apr</v>
      </c>
      <c r="J271" s="1">
        <f>WEEKNUM(InputData[[#This Row],[DATE]])</f>
        <v>17</v>
      </c>
    </row>
    <row r="272" spans="1:10" x14ac:dyDescent="0.25">
      <c r="A272" s="3">
        <v>44307</v>
      </c>
      <c r="B272" s="6" t="s">
        <v>83</v>
      </c>
      <c r="C272" s="4" t="s">
        <v>26</v>
      </c>
      <c r="D272" s="5">
        <v>24.66</v>
      </c>
      <c r="E272" s="1">
        <v>14</v>
      </c>
      <c r="F272" s="1">
        <f>InputData[[#This Row],[UNIT PRICE ($)]]*InputData[[#This Row],[QUANTITY]]</f>
        <v>345.24</v>
      </c>
      <c r="G272" s="1" t="str">
        <f>VLOOKUP(InputData[[#This Row],[CUSTOMER NAME]],Country[],2,0)</f>
        <v>India</v>
      </c>
      <c r="H272" s="1" t="str">
        <f>VLOOKUP(InputData[[#This Row],[CUSTOMER NAME]],Country[],3,0)</f>
        <v>North</v>
      </c>
      <c r="I272" s="1" t="str">
        <f>TEXT(InputData[[#This Row],[DATE]],"mmm")</f>
        <v>Apr</v>
      </c>
      <c r="J272" s="1">
        <f>WEEKNUM(InputData[[#This Row],[DATE]])</f>
        <v>17</v>
      </c>
    </row>
    <row r="273" spans="1:10" x14ac:dyDescent="0.25">
      <c r="A273" s="3">
        <v>44308</v>
      </c>
      <c r="B273" s="6" t="s">
        <v>64</v>
      </c>
      <c r="C273" s="4" t="s">
        <v>43</v>
      </c>
      <c r="D273" s="5">
        <v>83.08</v>
      </c>
      <c r="E273" s="1">
        <v>22</v>
      </c>
      <c r="F273" s="1">
        <f>InputData[[#This Row],[UNIT PRICE ($)]]*InputData[[#This Row],[QUANTITY]]</f>
        <v>1827.76</v>
      </c>
      <c r="G273" s="1" t="str">
        <f>VLOOKUP(InputData[[#This Row],[CUSTOMER NAME]],Country[],2,0)</f>
        <v>India</v>
      </c>
      <c r="H273" s="1" t="str">
        <f>VLOOKUP(InputData[[#This Row],[CUSTOMER NAME]],Country[],3,0)</f>
        <v>Northeast</v>
      </c>
      <c r="I273" s="1" t="str">
        <f>TEXT(InputData[[#This Row],[DATE]],"mmm")</f>
        <v>Apr</v>
      </c>
      <c r="J273" s="1">
        <f>WEEKNUM(InputData[[#This Row],[DATE]])</f>
        <v>17</v>
      </c>
    </row>
    <row r="274" spans="1:10" x14ac:dyDescent="0.25">
      <c r="A274" s="3">
        <v>44308</v>
      </c>
      <c r="B274" s="6" t="s">
        <v>80</v>
      </c>
      <c r="C274" s="4" t="s">
        <v>36</v>
      </c>
      <c r="D274" s="5">
        <v>96.3</v>
      </c>
      <c r="E274" s="1">
        <v>36</v>
      </c>
      <c r="F274" s="1">
        <f>InputData[[#This Row],[UNIT PRICE ($)]]*InputData[[#This Row],[QUANTITY]]</f>
        <v>3466.7999999999997</v>
      </c>
      <c r="G274" s="1" t="str">
        <f>VLOOKUP(InputData[[#This Row],[CUSTOMER NAME]],Country[],2,0)</f>
        <v>South Africa</v>
      </c>
      <c r="H274" s="1" t="str">
        <f>VLOOKUP(InputData[[#This Row],[CUSTOMER NAME]],Country[],3,0)</f>
        <v>Export</v>
      </c>
      <c r="I274" s="1" t="str">
        <f>TEXT(InputData[[#This Row],[DATE]],"mmm")</f>
        <v>Apr</v>
      </c>
      <c r="J274" s="1">
        <f>WEEKNUM(InputData[[#This Row],[DATE]])</f>
        <v>17</v>
      </c>
    </row>
    <row r="275" spans="1:10" x14ac:dyDescent="0.25">
      <c r="A275" s="3">
        <v>44309</v>
      </c>
      <c r="B275" s="6" t="s">
        <v>62</v>
      </c>
      <c r="C275" s="4" t="s">
        <v>28</v>
      </c>
      <c r="D275" s="5">
        <v>41.81</v>
      </c>
      <c r="E275" s="1">
        <v>10</v>
      </c>
      <c r="F275" s="1">
        <f>InputData[[#This Row],[UNIT PRICE ($)]]*InputData[[#This Row],[QUANTITY]]</f>
        <v>418.1</v>
      </c>
      <c r="G275" s="1" t="str">
        <f>VLOOKUP(InputData[[#This Row],[CUSTOMER NAME]],Country[],2,0)</f>
        <v>India</v>
      </c>
      <c r="H275" s="1" t="str">
        <f>VLOOKUP(InputData[[#This Row],[CUSTOMER NAME]],Country[],3,0)</f>
        <v>Northeast</v>
      </c>
      <c r="I275" s="1" t="str">
        <f>TEXT(InputData[[#This Row],[DATE]],"mmm")</f>
        <v>Apr</v>
      </c>
      <c r="J275" s="1">
        <f>WEEKNUM(InputData[[#This Row],[DATE]])</f>
        <v>17</v>
      </c>
    </row>
    <row r="276" spans="1:10" x14ac:dyDescent="0.25">
      <c r="A276" s="3">
        <v>44309</v>
      </c>
      <c r="B276" s="6" t="s">
        <v>80</v>
      </c>
      <c r="C276" s="4" t="s">
        <v>44</v>
      </c>
      <c r="D276" s="5">
        <v>82.08</v>
      </c>
      <c r="E276" s="1">
        <v>15</v>
      </c>
      <c r="F276" s="1">
        <f>InputData[[#This Row],[UNIT PRICE ($)]]*InputData[[#This Row],[QUANTITY]]</f>
        <v>1231.2</v>
      </c>
      <c r="G276" s="1" t="str">
        <f>VLOOKUP(InputData[[#This Row],[CUSTOMER NAME]],Country[],2,0)</f>
        <v>South Africa</v>
      </c>
      <c r="H276" s="1" t="str">
        <f>VLOOKUP(InputData[[#This Row],[CUSTOMER NAME]],Country[],3,0)</f>
        <v>Export</v>
      </c>
      <c r="I276" s="1" t="str">
        <f>TEXT(InputData[[#This Row],[DATE]],"mmm")</f>
        <v>Apr</v>
      </c>
      <c r="J276" s="1">
        <f>WEEKNUM(InputData[[#This Row],[DATE]])</f>
        <v>17</v>
      </c>
    </row>
    <row r="277" spans="1:10" x14ac:dyDescent="0.25">
      <c r="A277" s="3">
        <v>44309</v>
      </c>
      <c r="B277" s="6" t="s">
        <v>88</v>
      </c>
      <c r="C277" s="4" t="s">
        <v>42</v>
      </c>
      <c r="D277" s="5">
        <v>162</v>
      </c>
      <c r="E277" s="1">
        <v>6</v>
      </c>
      <c r="F277" s="1">
        <f>InputData[[#This Row],[UNIT PRICE ($)]]*InputData[[#This Row],[QUANTITY]]</f>
        <v>972</v>
      </c>
      <c r="G277" s="1" t="str">
        <f>VLOOKUP(InputData[[#This Row],[CUSTOMER NAME]],Country[],2,0)</f>
        <v>India</v>
      </c>
      <c r="H277" s="1" t="str">
        <f>VLOOKUP(InputData[[#This Row],[CUSTOMER NAME]],Country[],3,0)</f>
        <v>South</v>
      </c>
      <c r="I277" s="1" t="str">
        <f>TEXT(InputData[[#This Row],[DATE]],"mmm")</f>
        <v>Apr</v>
      </c>
      <c r="J277" s="1">
        <f>WEEKNUM(InputData[[#This Row],[DATE]])</f>
        <v>17</v>
      </c>
    </row>
    <row r="278" spans="1:10" x14ac:dyDescent="0.25">
      <c r="A278" s="3">
        <v>44310</v>
      </c>
      <c r="B278" s="6" t="s">
        <v>62</v>
      </c>
      <c r="C278" s="4" t="s">
        <v>34</v>
      </c>
      <c r="D278" s="5">
        <v>58.3</v>
      </c>
      <c r="E278" s="1">
        <v>4</v>
      </c>
      <c r="F278" s="1">
        <f>InputData[[#This Row],[UNIT PRICE ($)]]*InputData[[#This Row],[QUANTITY]]</f>
        <v>233.2</v>
      </c>
      <c r="G278" s="1" t="str">
        <f>VLOOKUP(InputData[[#This Row],[CUSTOMER NAME]],Country[],2,0)</f>
        <v>India</v>
      </c>
      <c r="H278" s="1" t="str">
        <f>VLOOKUP(InputData[[#This Row],[CUSTOMER NAME]],Country[],3,0)</f>
        <v>Northeast</v>
      </c>
      <c r="I278" s="1" t="str">
        <f>TEXT(InputData[[#This Row],[DATE]],"mmm")</f>
        <v>Apr</v>
      </c>
      <c r="J278" s="1">
        <f>WEEKNUM(InputData[[#This Row],[DATE]])</f>
        <v>17</v>
      </c>
    </row>
    <row r="279" spans="1:10" x14ac:dyDescent="0.25">
      <c r="A279" s="3">
        <v>44310</v>
      </c>
      <c r="B279" s="6" t="s">
        <v>70</v>
      </c>
      <c r="C279" s="4" t="s">
        <v>38</v>
      </c>
      <c r="D279" s="5">
        <v>79.92</v>
      </c>
      <c r="E279" s="1">
        <v>1</v>
      </c>
      <c r="F279" s="1">
        <f>InputData[[#This Row],[UNIT PRICE ($)]]*InputData[[#This Row],[QUANTITY]]</f>
        <v>79.92</v>
      </c>
      <c r="G279" s="1" t="str">
        <f>VLOOKUP(InputData[[#This Row],[CUSTOMER NAME]],Country[],2,0)</f>
        <v>Mexico</v>
      </c>
      <c r="H279" s="1" t="str">
        <f>VLOOKUP(InputData[[#This Row],[CUSTOMER NAME]],Country[],3,0)</f>
        <v>Export</v>
      </c>
      <c r="I279" s="1" t="str">
        <f>TEXT(InputData[[#This Row],[DATE]],"mmm")</f>
        <v>Apr</v>
      </c>
      <c r="J279" s="1">
        <f>WEEKNUM(InputData[[#This Row],[DATE]])</f>
        <v>17</v>
      </c>
    </row>
    <row r="280" spans="1:10" x14ac:dyDescent="0.25">
      <c r="A280" s="3">
        <v>44310</v>
      </c>
      <c r="B280" s="6" t="s">
        <v>87</v>
      </c>
      <c r="C280" s="4" t="s">
        <v>30</v>
      </c>
      <c r="D280" s="5">
        <v>201.28</v>
      </c>
      <c r="E280" s="1">
        <v>2</v>
      </c>
      <c r="F280" s="1">
        <f>InputData[[#This Row],[UNIT PRICE ($)]]*InputData[[#This Row],[QUANTITY]]</f>
        <v>402.56</v>
      </c>
      <c r="G280" s="1" t="str">
        <f>VLOOKUP(InputData[[#This Row],[CUSTOMER NAME]],Country[],2,0)</f>
        <v>France</v>
      </c>
      <c r="H280" s="1" t="str">
        <f>VLOOKUP(InputData[[#This Row],[CUSTOMER NAME]],Country[],3,0)</f>
        <v>Export</v>
      </c>
      <c r="I280" s="1" t="str">
        <f>TEXT(InputData[[#This Row],[DATE]],"mmm")</f>
        <v>Apr</v>
      </c>
      <c r="J280" s="1">
        <f>WEEKNUM(InputData[[#This Row],[DATE]])</f>
        <v>17</v>
      </c>
    </row>
    <row r="281" spans="1:10" x14ac:dyDescent="0.25">
      <c r="A281" s="3">
        <v>44310</v>
      </c>
      <c r="B281" s="6" t="s">
        <v>88</v>
      </c>
      <c r="C281" s="4" t="s">
        <v>21</v>
      </c>
      <c r="D281" s="5">
        <v>162.54</v>
      </c>
      <c r="E281" s="1">
        <v>39</v>
      </c>
      <c r="F281" s="1">
        <f>InputData[[#This Row],[UNIT PRICE ($)]]*InputData[[#This Row],[QUANTITY]]</f>
        <v>6339.0599999999995</v>
      </c>
      <c r="G281" s="1" t="str">
        <f>VLOOKUP(InputData[[#This Row],[CUSTOMER NAME]],Country[],2,0)</f>
        <v>India</v>
      </c>
      <c r="H281" s="1" t="str">
        <f>VLOOKUP(InputData[[#This Row],[CUSTOMER NAME]],Country[],3,0)</f>
        <v>South</v>
      </c>
      <c r="I281" s="1" t="str">
        <f>TEXT(InputData[[#This Row],[DATE]],"mmm")</f>
        <v>Apr</v>
      </c>
      <c r="J281" s="1">
        <f>WEEKNUM(InputData[[#This Row],[DATE]])</f>
        <v>17</v>
      </c>
    </row>
    <row r="282" spans="1:10" x14ac:dyDescent="0.25">
      <c r="A282" s="3">
        <v>44311</v>
      </c>
      <c r="B282" s="6" t="s">
        <v>62</v>
      </c>
      <c r="C282" s="4" t="s">
        <v>3</v>
      </c>
      <c r="D282" s="5">
        <v>80.94</v>
      </c>
      <c r="E282" s="1">
        <v>8</v>
      </c>
      <c r="F282" s="1">
        <f>InputData[[#This Row],[UNIT PRICE ($)]]*InputData[[#This Row],[QUANTITY]]</f>
        <v>647.52</v>
      </c>
      <c r="G282" s="1" t="str">
        <f>VLOOKUP(InputData[[#This Row],[CUSTOMER NAME]],Country[],2,0)</f>
        <v>India</v>
      </c>
      <c r="H282" s="1" t="str">
        <f>VLOOKUP(InputData[[#This Row],[CUSTOMER NAME]],Country[],3,0)</f>
        <v>Northeast</v>
      </c>
      <c r="I282" s="1" t="str">
        <f>TEXT(InputData[[#This Row],[DATE]],"mmm")</f>
        <v>Apr</v>
      </c>
      <c r="J282" s="1">
        <f>WEEKNUM(InputData[[#This Row],[DATE]])</f>
        <v>18</v>
      </c>
    </row>
    <row r="283" spans="1:10" x14ac:dyDescent="0.25">
      <c r="A283" s="3">
        <v>44311</v>
      </c>
      <c r="B283" s="6" t="s">
        <v>82</v>
      </c>
      <c r="C283" s="4" t="s">
        <v>4</v>
      </c>
      <c r="D283" s="5">
        <v>48.84</v>
      </c>
      <c r="E283" s="1">
        <v>9</v>
      </c>
      <c r="F283" s="1">
        <f>InputData[[#This Row],[UNIT PRICE ($)]]*InputData[[#This Row],[QUANTITY]]</f>
        <v>439.56000000000006</v>
      </c>
      <c r="G283" s="1" t="str">
        <f>VLOOKUP(InputData[[#This Row],[CUSTOMER NAME]],Country[],2,0)</f>
        <v>India</v>
      </c>
      <c r="H283" s="1" t="str">
        <f>VLOOKUP(InputData[[#This Row],[CUSTOMER NAME]],Country[],3,0)</f>
        <v>Western</v>
      </c>
      <c r="I283" s="1" t="str">
        <f>TEXT(InputData[[#This Row],[DATE]],"mmm")</f>
        <v>Apr</v>
      </c>
      <c r="J283" s="1">
        <f>WEEKNUM(InputData[[#This Row],[DATE]])</f>
        <v>18</v>
      </c>
    </row>
    <row r="284" spans="1:10" x14ac:dyDescent="0.25">
      <c r="A284" s="3">
        <v>44312</v>
      </c>
      <c r="B284" s="6" t="s">
        <v>73</v>
      </c>
      <c r="C284" s="4" t="s">
        <v>37</v>
      </c>
      <c r="D284" s="5">
        <v>85.76</v>
      </c>
      <c r="E284" s="1">
        <v>3</v>
      </c>
      <c r="F284" s="1">
        <f>InputData[[#This Row],[UNIT PRICE ($)]]*InputData[[#This Row],[QUANTITY]]</f>
        <v>257.28000000000003</v>
      </c>
      <c r="G284" s="1" t="str">
        <f>VLOOKUP(InputData[[#This Row],[CUSTOMER NAME]],Country[],2,0)</f>
        <v>India</v>
      </c>
      <c r="H284" s="1" t="str">
        <f>VLOOKUP(InputData[[#This Row],[CUSTOMER NAME]],Country[],3,0)</f>
        <v>East</v>
      </c>
      <c r="I284" s="1" t="str">
        <f>TEXT(InputData[[#This Row],[DATE]],"mmm")</f>
        <v>Apr</v>
      </c>
      <c r="J284" s="1">
        <f>WEEKNUM(InputData[[#This Row],[DATE]])</f>
        <v>18</v>
      </c>
    </row>
    <row r="285" spans="1:10" x14ac:dyDescent="0.25">
      <c r="A285" s="3">
        <v>44312</v>
      </c>
      <c r="B285" s="6" t="s">
        <v>85</v>
      </c>
      <c r="C285" s="4" t="s">
        <v>27</v>
      </c>
      <c r="D285" s="5">
        <v>57.120000000000005</v>
      </c>
      <c r="E285" s="1">
        <v>2</v>
      </c>
      <c r="F285" s="1">
        <f>InputData[[#This Row],[UNIT PRICE ($)]]*InputData[[#This Row],[QUANTITY]]</f>
        <v>114.24000000000001</v>
      </c>
      <c r="G285" s="1" t="str">
        <f>VLOOKUP(InputData[[#This Row],[CUSTOMER NAME]],Country[],2,0)</f>
        <v>India</v>
      </c>
      <c r="H285" s="1" t="str">
        <f>VLOOKUP(InputData[[#This Row],[CUSTOMER NAME]],Country[],3,0)</f>
        <v>Northeast</v>
      </c>
      <c r="I285" s="1" t="str">
        <f>TEXT(InputData[[#This Row],[DATE]],"mmm")</f>
        <v>Apr</v>
      </c>
      <c r="J285" s="1">
        <f>WEEKNUM(InputData[[#This Row],[DATE]])</f>
        <v>18</v>
      </c>
    </row>
    <row r="286" spans="1:10" x14ac:dyDescent="0.25">
      <c r="A286" s="3">
        <v>44314</v>
      </c>
      <c r="B286" s="6" t="s">
        <v>61</v>
      </c>
      <c r="C286" s="4" t="s">
        <v>14</v>
      </c>
      <c r="D286" s="5">
        <v>146.72</v>
      </c>
      <c r="E286" s="1">
        <v>14</v>
      </c>
      <c r="F286" s="1">
        <f>InputData[[#This Row],[UNIT PRICE ($)]]*InputData[[#This Row],[QUANTITY]]</f>
        <v>2054.08</v>
      </c>
      <c r="G286" s="1" t="str">
        <f>VLOOKUP(InputData[[#This Row],[CUSTOMER NAME]],Country[],2,0)</f>
        <v>Bangladesh</v>
      </c>
      <c r="H286" s="1" t="str">
        <f>VLOOKUP(InputData[[#This Row],[CUSTOMER NAME]],Country[],3,0)</f>
        <v>Export</v>
      </c>
      <c r="I286" s="1" t="str">
        <f>TEXT(InputData[[#This Row],[DATE]],"mmm")</f>
        <v>Apr</v>
      </c>
      <c r="J286" s="1">
        <f>WEEKNUM(InputData[[#This Row],[DATE]])</f>
        <v>18</v>
      </c>
    </row>
    <row r="287" spans="1:10" x14ac:dyDescent="0.25">
      <c r="A287" s="3">
        <v>44314</v>
      </c>
      <c r="B287" s="6" t="s">
        <v>89</v>
      </c>
      <c r="C287" s="4" t="s">
        <v>20</v>
      </c>
      <c r="D287" s="5">
        <v>76.25</v>
      </c>
      <c r="E287" s="1">
        <v>30</v>
      </c>
      <c r="F287" s="1">
        <f>InputData[[#This Row],[UNIT PRICE ($)]]*InputData[[#This Row],[QUANTITY]]</f>
        <v>2287.5</v>
      </c>
      <c r="G287" s="1" t="str">
        <f>VLOOKUP(InputData[[#This Row],[CUSTOMER NAME]],Country[],2,0)</f>
        <v>Mexico</v>
      </c>
      <c r="H287" s="1" t="str">
        <f>VLOOKUP(InputData[[#This Row],[CUSTOMER NAME]],Country[],3,0)</f>
        <v>Export</v>
      </c>
      <c r="I287" s="1" t="str">
        <f>TEXT(InputData[[#This Row],[DATE]],"mmm")</f>
        <v>Apr</v>
      </c>
      <c r="J287" s="1">
        <f>WEEKNUM(InputData[[#This Row],[DATE]])</f>
        <v>18</v>
      </c>
    </row>
    <row r="288" spans="1:10" x14ac:dyDescent="0.25">
      <c r="A288" s="3">
        <v>44315</v>
      </c>
      <c r="B288" s="6" t="s">
        <v>71</v>
      </c>
      <c r="C288" s="4" t="s">
        <v>21</v>
      </c>
      <c r="D288" s="5">
        <v>162.54</v>
      </c>
      <c r="E288" s="1">
        <v>13</v>
      </c>
      <c r="F288" s="1">
        <f>InputData[[#This Row],[UNIT PRICE ($)]]*InputData[[#This Row],[QUANTITY]]</f>
        <v>2113.02</v>
      </c>
      <c r="G288" s="1" t="str">
        <f>VLOOKUP(InputData[[#This Row],[CUSTOMER NAME]],Country[],2,0)</f>
        <v>India</v>
      </c>
      <c r="H288" s="1" t="str">
        <f>VLOOKUP(InputData[[#This Row],[CUSTOMER NAME]],Country[],3,0)</f>
        <v>Central</v>
      </c>
      <c r="I288" s="1" t="str">
        <f>TEXT(InputData[[#This Row],[DATE]],"mmm")</f>
        <v>Apr</v>
      </c>
      <c r="J288" s="1">
        <f>WEEKNUM(InputData[[#This Row],[DATE]])</f>
        <v>18</v>
      </c>
    </row>
    <row r="289" spans="1:10" x14ac:dyDescent="0.25">
      <c r="A289" s="3">
        <v>44315</v>
      </c>
      <c r="B289" s="6" t="s">
        <v>88</v>
      </c>
      <c r="C289" s="4" t="s">
        <v>30</v>
      </c>
      <c r="D289" s="5">
        <v>201.28</v>
      </c>
      <c r="E289" s="1">
        <v>7</v>
      </c>
      <c r="F289" s="1">
        <f>InputData[[#This Row],[UNIT PRICE ($)]]*InputData[[#This Row],[QUANTITY]]</f>
        <v>1408.96</v>
      </c>
      <c r="G289" s="1" t="str">
        <f>VLOOKUP(InputData[[#This Row],[CUSTOMER NAME]],Country[],2,0)</f>
        <v>India</v>
      </c>
      <c r="H289" s="1" t="str">
        <f>VLOOKUP(InputData[[#This Row],[CUSTOMER NAME]],Country[],3,0)</f>
        <v>South</v>
      </c>
      <c r="I289" s="1" t="str">
        <f>TEXT(InputData[[#This Row],[DATE]],"mmm")</f>
        <v>Apr</v>
      </c>
      <c r="J289" s="1">
        <f>WEEKNUM(InputData[[#This Row],[DATE]])</f>
        <v>18</v>
      </c>
    </row>
    <row r="290" spans="1:10" x14ac:dyDescent="0.25">
      <c r="A290" s="3">
        <v>44316</v>
      </c>
      <c r="B290" s="6" t="s">
        <v>112</v>
      </c>
      <c r="C290" s="4" t="s">
        <v>16</v>
      </c>
      <c r="D290" s="5">
        <v>16.64</v>
      </c>
      <c r="E290" s="1">
        <v>13</v>
      </c>
      <c r="F290" s="1">
        <f>InputData[[#This Row],[UNIT PRICE ($)]]*InputData[[#This Row],[QUANTITY]]</f>
        <v>216.32</v>
      </c>
      <c r="G290" s="1" t="str">
        <f>VLOOKUP(InputData[[#This Row],[CUSTOMER NAME]],Country[],2,0)</f>
        <v>India</v>
      </c>
      <c r="H290" s="1" t="str">
        <f>VLOOKUP(InputData[[#This Row],[CUSTOMER NAME]],Country[],3,0)</f>
        <v>North</v>
      </c>
      <c r="I290" s="1" t="str">
        <f>TEXT(InputData[[#This Row],[DATE]],"mmm")</f>
        <v>Apr</v>
      </c>
      <c r="J290" s="1">
        <f>WEEKNUM(InputData[[#This Row],[DATE]])</f>
        <v>18</v>
      </c>
    </row>
    <row r="291" spans="1:10" x14ac:dyDescent="0.25">
      <c r="A291" s="3">
        <v>44316</v>
      </c>
      <c r="B291" s="6" t="s">
        <v>74</v>
      </c>
      <c r="C291" s="4" t="s">
        <v>29</v>
      </c>
      <c r="D291" s="5">
        <v>53.11</v>
      </c>
      <c r="E291" s="1">
        <v>1</v>
      </c>
      <c r="F291" s="1">
        <f>InputData[[#This Row],[UNIT PRICE ($)]]*InputData[[#This Row],[QUANTITY]]</f>
        <v>53.11</v>
      </c>
      <c r="G291" s="1" t="str">
        <f>VLOOKUP(InputData[[#This Row],[CUSTOMER NAME]],Country[],2,0)</f>
        <v>Brazil</v>
      </c>
      <c r="H291" s="1" t="str">
        <f>VLOOKUP(InputData[[#This Row],[CUSTOMER NAME]],Country[],3,0)</f>
        <v>Export</v>
      </c>
      <c r="I291" s="1" t="str">
        <f>TEXT(InputData[[#This Row],[DATE]],"mmm")</f>
        <v>Apr</v>
      </c>
      <c r="J291" s="1">
        <f>WEEKNUM(InputData[[#This Row],[DATE]])</f>
        <v>18</v>
      </c>
    </row>
    <row r="292" spans="1:10" x14ac:dyDescent="0.25">
      <c r="A292" s="3">
        <v>44316</v>
      </c>
      <c r="B292" s="6" t="s">
        <v>80</v>
      </c>
      <c r="C292" s="4" t="s">
        <v>27</v>
      </c>
      <c r="D292" s="5">
        <v>57.120000000000005</v>
      </c>
      <c r="E292" s="1">
        <v>8</v>
      </c>
      <c r="F292" s="1">
        <f>InputData[[#This Row],[UNIT PRICE ($)]]*InputData[[#This Row],[QUANTITY]]</f>
        <v>456.96000000000004</v>
      </c>
      <c r="G292" s="1" t="str">
        <f>VLOOKUP(InputData[[#This Row],[CUSTOMER NAME]],Country[],2,0)</f>
        <v>South Africa</v>
      </c>
      <c r="H292" s="1" t="str">
        <f>VLOOKUP(InputData[[#This Row],[CUSTOMER NAME]],Country[],3,0)</f>
        <v>Export</v>
      </c>
      <c r="I292" s="1" t="str">
        <f>TEXT(InputData[[#This Row],[DATE]],"mmm")</f>
        <v>Apr</v>
      </c>
      <c r="J292" s="1">
        <f>WEEKNUM(InputData[[#This Row],[DATE]])</f>
        <v>18</v>
      </c>
    </row>
    <row r="293" spans="1:10" x14ac:dyDescent="0.25">
      <c r="A293" s="3">
        <v>44317</v>
      </c>
      <c r="B293" s="6" t="s">
        <v>68</v>
      </c>
      <c r="C293" s="4" t="s">
        <v>31</v>
      </c>
      <c r="D293" s="5">
        <v>104.16</v>
      </c>
      <c r="E293" s="1">
        <v>2</v>
      </c>
      <c r="F293" s="1">
        <f>InputData[[#This Row],[UNIT PRICE ($)]]*InputData[[#This Row],[QUANTITY]]</f>
        <v>208.32</v>
      </c>
      <c r="G293" s="1" t="str">
        <f>VLOOKUP(InputData[[#This Row],[CUSTOMER NAME]],Country[],2,0)</f>
        <v>Russia</v>
      </c>
      <c r="H293" s="1" t="str">
        <f>VLOOKUP(InputData[[#This Row],[CUSTOMER NAME]],Country[],3,0)</f>
        <v>Export</v>
      </c>
      <c r="I293" s="1" t="str">
        <f>TEXT(InputData[[#This Row],[DATE]],"mmm")</f>
        <v>May</v>
      </c>
      <c r="J293" s="1">
        <f>WEEKNUM(InputData[[#This Row],[DATE]])</f>
        <v>18</v>
      </c>
    </row>
    <row r="294" spans="1:10" x14ac:dyDescent="0.25">
      <c r="A294" s="3">
        <v>44317</v>
      </c>
      <c r="B294" s="6" t="s">
        <v>71</v>
      </c>
      <c r="C294" s="4" t="s">
        <v>34</v>
      </c>
      <c r="D294" s="5">
        <v>58.3</v>
      </c>
      <c r="E294" s="1">
        <v>9</v>
      </c>
      <c r="F294" s="1">
        <f>InputData[[#This Row],[UNIT PRICE ($)]]*InputData[[#This Row],[QUANTITY]]</f>
        <v>524.69999999999993</v>
      </c>
      <c r="G294" s="1" t="str">
        <f>VLOOKUP(InputData[[#This Row],[CUSTOMER NAME]],Country[],2,0)</f>
        <v>India</v>
      </c>
      <c r="H294" s="1" t="str">
        <f>VLOOKUP(InputData[[#This Row],[CUSTOMER NAME]],Country[],3,0)</f>
        <v>Central</v>
      </c>
      <c r="I294" s="1" t="str">
        <f>TEXT(InputData[[#This Row],[DATE]],"mmm")</f>
        <v>May</v>
      </c>
      <c r="J294" s="1">
        <f>WEEKNUM(InputData[[#This Row],[DATE]])</f>
        <v>18</v>
      </c>
    </row>
    <row r="295" spans="1:10" x14ac:dyDescent="0.25">
      <c r="A295" s="3">
        <v>44317</v>
      </c>
      <c r="B295" s="6" t="s">
        <v>112</v>
      </c>
      <c r="C295" s="4" t="s">
        <v>33</v>
      </c>
      <c r="D295" s="5">
        <v>119.7</v>
      </c>
      <c r="E295" s="1">
        <v>6</v>
      </c>
      <c r="F295" s="1">
        <f>InputData[[#This Row],[UNIT PRICE ($)]]*InputData[[#This Row],[QUANTITY]]</f>
        <v>718.2</v>
      </c>
      <c r="G295" s="1" t="str">
        <f>VLOOKUP(InputData[[#This Row],[CUSTOMER NAME]],Country[],2,0)</f>
        <v>India</v>
      </c>
      <c r="H295" s="1" t="str">
        <f>VLOOKUP(InputData[[#This Row],[CUSTOMER NAME]],Country[],3,0)</f>
        <v>North</v>
      </c>
      <c r="I295" s="1" t="str">
        <f>TEXT(InputData[[#This Row],[DATE]],"mmm")</f>
        <v>May</v>
      </c>
      <c r="J295" s="1">
        <f>WEEKNUM(InputData[[#This Row],[DATE]])</f>
        <v>18</v>
      </c>
    </row>
    <row r="296" spans="1:10" x14ac:dyDescent="0.25">
      <c r="A296" s="3">
        <v>44317</v>
      </c>
      <c r="B296" s="6" t="s">
        <v>81</v>
      </c>
      <c r="C296" s="4" t="s">
        <v>42</v>
      </c>
      <c r="D296" s="5">
        <v>162</v>
      </c>
      <c r="E296" s="1">
        <v>1</v>
      </c>
      <c r="F296" s="1">
        <f>InputData[[#This Row],[UNIT PRICE ($)]]*InputData[[#This Row],[QUANTITY]]</f>
        <v>162</v>
      </c>
      <c r="G296" s="1" t="str">
        <f>VLOOKUP(InputData[[#This Row],[CUSTOMER NAME]],Country[],2,0)</f>
        <v>India</v>
      </c>
      <c r="H296" s="1" t="str">
        <f>VLOOKUP(InputData[[#This Row],[CUSTOMER NAME]],Country[],3,0)</f>
        <v>East</v>
      </c>
      <c r="I296" s="1" t="str">
        <f>TEXT(InputData[[#This Row],[DATE]],"mmm")</f>
        <v>May</v>
      </c>
      <c r="J296" s="1">
        <f>WEEKNUM(InputData[[#This Row],[DATE]])</f>
        <v>18</v>
      </c>
    </row>
    <row r="297" spans="1:10" x14ac:dyDescent="0.25">
      <c r="A297" s="3">
        <v>44317</v>
      </c>
      <c r="B297" s="6" t="s">
        <v>83</v>
      </c>
      <c r="C297" s="4" t="s">
        <v>18</v>
      </c>
      <c r="D297" s="5">
        <v>49.21</v>
      </c>
      <c r="E297" s="1">
        <v>3</v>
      </c>
      <c r="F297" s="1">
        <f>InputData[[#This Row],[UNIT PRICE ($)]]*InputData[[#This Row],[QUANTITY]]</f>
        <v>147.63</v>
      </c>
      <c r="G297" s="1" t="str">
        <f>VLOOKUP(InputData[[#This Row],[CUSTOMER NAME]],Country[],2,0)</f>
        <v>India</v>
      </c>
      <c r="H297" s="1" t="str">
        <f>VLOOKUP(InputData[[#This Row],[CUSTOMER NAME]],Country[],3,0)</f>
        <v>North</v>
      </c>
      <c r="I297" s="1" t="str">
        <f>TEXT(InputData[[#This Row],[DATE]],"mmm")</f>
        <v>May</v>
      </c>
      <c r="J297" s="1">
        <f>WEEKNUM(InputData[[#This Row],[DATE]])</f>
        <v>18</v>
      </c>
    </row>
    <row r="298" spans="1:10" x14ac:dyDescent="0.25">
      <c r="A298" s="3">
        <v>44318</v>
      </c>
      <c r="B298" s="6" t="s">
        <v>73</v>
      </c>
      <c r="C298" s="4" t="s">
        <v>13</v>
      </c>
      <c r="D298" s="5">
        <v>122.08</v>
      </c>
      <c r="E298" s="1">
        <v>4</v>
      </c>
      <c r="F298" s="1">
        <f>InputData[[#This Row],[UNIT PRICE ($)]]*InputData[[#This Row],[QUANTITY]]</f>
        <v>488.32</v>
      </c>
      <c r="G298" s="1" t="str">
        <f>VLOOKUP(InputData[[#This Row],[CUSTOMER NAME]],Country[],2,0)</f>
        <v>India</v>
      </c>
      <c r="H298" s="1" t="str">
        <f>VLOOKUP(InputData[[#This Row],[CUSTOMER NAME]],Country[],3,0)</f>
        <v>East</v>
      </c>
      <c r="I298" s="1" t="str">
        <f>TEXT(InputData[[#This Row],[DATE]],"mmm")</f>
        <v>May</v>
      </c>
      <c r="J298" s="1">
        <f>WEEKNUM(InputData[[#This Row],[DATE]])</f>
        <v>19</v>
      </c>
    </row>
    <row r="299" spans="1:10" x14ac:dyDescent="0.25">
      <c r="A299" s="3">
        <v>44319</v>
      </c>
      <c r="B299" s="6" t="s">
        <v>60</v>
      </c>
      <c r="C299" s="4" t="s">
        <v>34</v>
      </c>
      <c r="D299" s="5">
        <v>58.3</v>
      </c>
      <c r="E299" s="1">
        <v>3</v>
      </c>
      <c r="F299" s="1">
        <f>InputData[[#This Row],[UNIT PRICE ($)]]*InputData[[#This Row],[QUANTITY]]</f>
        <v>174.89999999999998</v>
      </c>
      <c r="G299" s="1" t="str">
        <f>VLOOKUP(InputData[[#This Row],[CUSTOMER NAME]],Country[],2,0)</f>
        <v>Nigeria</v>
      </c>
      <c r="H299" s="1" t="str">
        <f>VLOOKUP(InputData[[#This Row],[CUSTOMER NAME]],Country[],3,0)</f>
        <v>Export</v>
      </c>
      <c r="I299" s="1" t="str">
        <f>TEXT(InputData[[#This Row],[DATE]],"mmm")</f>
        <v>May</v>
      </c>
      <c r="J299" s="1">
        <f>WEEKNUM(InputData[[#This Row],[DATE]])</f>
        <v>19</v>
      </c>
    </row>
    <row r="300" spans="1:10" x14ac:dyDescent="0.25">
      <c r="A300" s="3">
        <v>44319</v>
      </c>
      <c r="B300" s="6" t="s">
        <v>86</v>
      </c>
      <c r="C300" s="4" t="s">
        <v>13</v>
      </c>
      <c r="D300" s="5">
        <v>122.08</v>
      </c>
      <c r="E300" s="1">
        <v>13</v>
      </c>
      <c r="F300" s="1">
        <f>InputData[[#This Row],[UNIT PRICE ($)]]*InputData[[#This Row],[QUANTITY]]</f>
        <v>1587.04</v>
      </c>
      <c r="G300" s="1" t="str">
        <f>VLOOKUP(InputData[[#This Row],[CUSTOMER NAME]],Country[],2,0)</f>
        <v>India</v>
      </c>
      <c r="H300" s="1" t="str">
        <f>VLOOKUP(InputData[[#This Row],[CUSTOMER NAME]],Country[],3,0)</f>
        <v>South</v>
      </c>
      <c r="I300" s="1" t="str">
        <f>TEXT(InputData[[#This Row],[DATE]],"mmm")</f>
        <v>May</v>
      </c>
      <c r="J300" s="1">
        <f>WEEKNUM(InputData[[#This Row],[DATE]])</f>
        <v>19</v>
      </c>
    </row>
    <row r="301" spans="1:10" x14ac:dyDescent="0.25">
      <c r="A301" s="3">
        <v>44320</v>
      </c>
      <c r="B301" s="6" t="s">
        <v>71</v>
      </c>
      <c r="C301" s="4" t="s">
        <v>14</v>
      </c>
      <c r="D301" s="5">
        <v>146.72</v>
      </c>
      <c r="E301" s="1">
        <v>4</v>
      </c>
      <c r="F301" s="1">
        <f>InputData[[#This Row],[UNIT PRICE ($)]]*InputData[[#This Row],[QUANTITY]]</f>
        <v>586.88</v>
      </c>
      <c r="G301" s="1" t="str">
        <f>VLOOKUP(InputData[[#This Row],[CUSTOMER NAME]],Country[],2,0)</f>
        <v>India</v>
      </c>
      <c r="H301" s="1" t="str">
        <f>VLOOKUP(InputData[[#This Row],[CUSTOMER NAME]],Country[],3,0)</f>
        <v>Central</v>
      </c>
      <c r="I301" s="1" t="str">
        <f>TEXT(InputData[[#This Row],[DATE]],"mmm")</f>
        <v>May</v>
      </c>
      <c r="J301" s="1">
        <f>WEEKNUM(InputData[[#This Row],[DATE]])</f>
        <v>19</v>
      </c>
    </row>
    <row r="302" spans="1:10" x14ac:dyDescent="0.25">
      <c r="A302" s="3">
        <v>44320</v>
      </c>
      <c r="B302" s="6" t="s">
        <v>74</v>
      </c>
      <c r="C302" s="4" t="s">
        <v>15</v>
      </c>
      <c r="D302" s="5">
        <v>15.719999999999999</v>
      </c>
      <c r="E302" s="1">
        <v>13</v>
      </c>
      <c r="F302" s="1">
        <f>InputData[[#This Row],[UNIT PRICE ($)]]*InputData[[#This Row],[QUANTITY]]</f>
        <v>204.35999999999999</v>
      </c>
      <c r="G302" s="1" t="str">
        <f>VLOOKUP(InputData[[#This Row],[CUSTOMER NAME]],Country[],2,0)</f>
        <v>Brazil</v>
      </c>
      <c r="H302" s="1" t="str">
        <f>VLOOKUP(InputData[[#This Row],[CUSTOMER NAME]],Country[],3,0)</f>
        <v>Export</v>
      </c>
      <c r="I302" s="1" t="str">
        <f>TEXT(InputData[[#This Row],[DATE]],"mmm")</f>
        <v>May</v>
      </c>
      <c r="J302" s="1">
        <f>WEEKNUM(InputData[[#This Row],[DATE]])</f>
        <v>19</v>
      </c>
    </row>
    <row r="303" spans="1:10" x14ac:dyDescent="0.25">
      <c r="A303" s="3">
        <v>44320</v>
      </c>
      <c r="B303" s="6" t="s">
        <v>86</v>
      </c>
      <c r="C303" s="4" t="s">
        <v>20</v>
      </c>
      <c r="D303" s="5">
        <v>76.25</v>
      </c>
      <c r="E303" s="1">
        <v>10</v>
      </c>
      <c r="F303" s="1">
        <f>InputData[[#This Row],[UNIT PRICE ($)]]*InputData[[#This Row],[QUANTITY]]</f>
        <v>762.5</v>
      </c>
      <c r="G303" s="1" t="str">
        <f>VLOOKUP(InputData[[#This Row],[CUSTOMER NAME]],Country[],2,0)</f>
        <v>India</v>
      </c>
      <c r="H303" s="1" t="str">
        <f>VLOOKUP(InputData[[#This Row],[CUSTOMER NAME]],Country[],3,0)</f>
        <v>South</v>
      </c>
      <c r="I303" s="1" t="str">
        <f>TEXT(InputData[[#This Row],[DATE]],"mmm")</f>
        <v>May</v>
      </c>
      <c r="J303" s="1">
        <f>WEEKNUM(InputData[[#This Row],[DATE]])</f>
        <v>19</v>
      </c>
    </row>
    <row r="304" spans="1:10" x14ac:dyDescent="0.25">
      <c r="A304" s="3">
        <v>44321</v>
      </c>
      <c r="B304" s="6" t="s">
        <v>63</v>
      </c>
      <c r="C304" s="4" t="s">
        <v>9</v>
      </c>
      <c r="D304" s="5">
        <v>7.8599999999999994</v>
      </c>
      <c r="E304" s="1">
        <v>13</v>
      </c>
      <c r="F304" s="1">
        <f>InputData[[#This Row],[UNIT PRICE ($)]]*InputData[[#This Row],[QUANTITY]]</f>
        <v>102.17999999999999</v>
      </c>
      <c r="G304" s="1" t="str">
        <f>VLOOKUP(InputData[[#This Row],[CUSTOMER NAME]],Country[],2,0)</f>
        <v>Saudi Arabia</v>
      </c>
      <c r="H304" s="1" t="str">
        <f>VLOOKUP(InputData[[#This Row],[CUSTOMER NAME]],Country[],3,0)</f>
        <v>Export</v>
      </c>
      <c r="I304" s="1" t="str">
        <f>TEXT(InputData[[#This Row],[DATE]],"mmm")</f>
        <v>May</v>
      </c>
      <c r="J304" s="1">
        <f>WEEKNUM(InputData[[#This Row],[DATE]])</f>
        <v>19</v>
      </c>
    </row>
    <row r="305" spans="1:10" x14ac:dyDescent="0.25">
      <c r="A305" s="3">
        <v>44321</v>
      </c>
      <c r="B305" s="6" t="s">
        <v>84</v>
      </c>
      <c r="C305" s="4" t="s">
        <v>32</v>
      </c>
      <c r="D305" s="5">
        <v>117.48</v>
      </c>
      <c r="E305" s="1">
        <v>22</v>
      </c>
      <c r="F305" s="1">
        <f>InputData[[#This Row],[UNIT PRICE ($)]]*InputData[[#This Row],[QUANTITY]]</f>
        <v>2584.56</v>
      </c>
      <c r="G305" s="1" t="str">
        <f>VLOOKUP(InputData[[#This Row],[CUSTOMER NAME]],Country[],2,0)</f>
        <v>Ethiopia</v>
      </c>
      <c r="H305" s="1" t="str">
        <f>VLOOKUP(InputData[[#This Row],[CUSTOMER NAME]],Country[],3,0)</f>
        <v>Export</v>
      </c>
      <c r="I305" s="1" t="str">
        <f>TEXT(InputData[[#This Row],[DATE]],"mmm")</f>
        <v>May</v>
      </c>
      <c r="J305" s="1">
        <f>WEEKNUM(InputData[[#This Row],[DATE]])</f>
        <v>19</v>
      </c>
    </row>
    <row r="306" spans="1:10" x14ac:dyDescent="0.25">
      <c r="A306" s="3">
        <v>44322</v>
      </c>
      <c r="B306" s="6" t="s">
        <v>110</v>
      </c>
      <c r="C306" s="4" t="s">
        <v>9</v>
      </c>
      <c r="D306" s="5">
        <v>7.8599999999999994</v>
      </c>
      <c r="E306" s="1">
        <v>6</v>
      </c>
      <c r="F306" s="1">
        <f>InputData[[#This Row],[UNIT PRICE ($)]]*InputData[[#This Row],[QUANTITY]]</f>
        <v>47.16</v>
      </c>
      <c r="G306" s="1" t="str">
        <f>VLOOKUP(InputData[[#This Row],[CUSTOMER NAME]],Country[],2,0)</f>
        <v>India</v>
      </c>
      <c r="H306" s="1" t="str">
        <f>VLOOKUP(InputData[[#This Row],[CUSTOMER NAME]],Country[],3,0)</f>
        <v>Western</v>
      </c>
      <c r="I306" s="1" t="str">
        <f>TEXT(InputData[[#This Row],[DATE]],"mmm")</f>
        <v>May</v>
      </c>
      <c r="J306" s="1">
        <f>WEEKNUM(InputData[[#This Row],[DATE]])</f>
        <v>19</v>
      </c>
    </row>
    <row r="307" spans="1:10" x14ac:dyDescent="0.25">
      <c r="A307" s="3">
        <v>44322</v>
      </c>
      <c r="B307" s="6" t="s">
        <v>110</v>
      </c>
      <c r="C307" s="4" t="s">
        <v>34</v>
      </c>
      <c r="D307" s="5">
        <v>58.3</v>
      </c>
      <c r="E307" s="1">
        <v>7</v>
      </c>
      <c r="F307" s="1">
        <f>InputData[[#This Row],[UNIT PRICE ($)]]*InputData[[#This Row],[QUANTITY]]</f>
        <v>408.09999999999997</v>
      </c>
      <c r="G307" s="1" t="str">
        <f>VLOOKUP(InputData[[#This Row],[CUSTOMER NAME]],Country[],2,0)</f>
        <v>India</v>
      </c>
      <c r="H307" s="1" t="str">
        <f>VLOOKUP(InputData[[#This Row],[CUSTOMER NAME]],Country[],3,0)</f>
        <v>Western</v>
      </c>
      <c r="I307" s="1" t="str">
        <f>TEXT(InputData[[#This Row],[DATE]],"mmm")</f>
        <v>May</v>
      </c>
      <c r="J307" s="1">
        <f>WEEKNUM(InputData[[#This Row],[DATE]])</f>
        <v>19</v>
      </c>
    </row>
    <row r="308" spans="1:10" x14ac:dyDescent="0.25">
      <c r="A308" s="3">
        <v>44322</v>
      </c>
      <c r="B308" s="6" t="s">
        <v>85</v>
      </c>
      <c r="C308" s="4" t="s">
        <v>8</v>
      </c>
      <c r="D308" s="5">
        <v>94.62</v>
      </c>
      <c r="E308" s="1">
        <v>15</v>
      </c>
      <c r="F308" s="1">
        <f>InputData[[#This Row],[UNIT PRICE ($)]]*InputData[[#This Row],[QUANTITY]]</f>
        <v>1419.3000000000002</v>
      </c>
      <c r="G308" s="1" t="str">
        <f>VLOOKUP(InputData[[#This Row],[CUSTOMER NAME]],Country[],2,0)</f>
        <v>India</v>
      </c>
      <c r="H308" s="1" t="str">
        <f>VLOOKUP(InputData[[#This Row],[CUSTOMER NAME]],Country[],3,0)</f>
        <v>Northeast</v>
      </c>
      <c r="I308" s="1" t="str">
        <f>TEXT(InputData[[#This Row],[DATE]],"mmm")</f>
        <v>May</v>
      </c>
      <c r="J308" s="1">
        <f>WEEKNUM(InputData[[#This Row],[DATE]])</f>
        <v>19</v>
      </c>
    </row>
    <row r="309" spans="1:10" x14ac:dyDescent="0.25">
      <c r="A309" s="3">
        <v>44323</v>
      </c>
      <c r="B309" s="6" t="s">
        <v>60</v>
      </c>
      <c r="C309" s="4" t="s">
        <v>15</v>
      </c>
      <c r="D309" s="5">
        <v>15.719999999999999</v>
      </c>
      <c r="E309" s="1">
        <v>4</v>
      </c>
      <c r="F309" s="1">
        <f>InputData[[#This Row],[UNIT PRICE ($)]]*InputData[[#This Row],[QUANTITY]]</f>
        <v>62.879999999999995</v>
      </c>
      <c r="G309" s="1" t="str">
        <f>VLOOKUP(InputData[[#This Row],[CUSTOMER NAME]],Country[],2,0)</f>
        <v>Nigeria</v>
      </c>
      <c r="H309" s="1" t="str">
        <f>VLOOKUP(InputData[[#This Row],[CUSTOMER NAME]],Country[],3,0)</f>
        <v>Export</v>
      </c>
      <c r="I309" s="1" t="str">
        <f>TEXT(InputData[[#This Row],[DATE]],"mmm")</f>
        <v>May</v>
      </c>
      <c r="J309" s="1">
        <f>WEEKNUM(InputData[[#This Row],[DATE]])</f>
        <v>19</v>
      </c>
    </row>
    <row r="310" spans="1:10" x14ac:dyDescent="0.25">
      <c r="A310" s="3">
        <v>44323</v>
      </c>
      <c r="B310" s="6" t="s">
        <v>65</v>
      </c>
      <c r="C310" s="4" t="s">
        <v>18</v>
      </c>
      <c r="D310" s="5">
        <v>49.21</v>
      </c>
      <c r="E310" s="1">
        <v>1</v>
      </c>
      <c r="F310" s="1">
        <f>InputData[[#This Row],[UNIT PRICE ($)]]*InputData[[#This Row],[QUANTITY]]</f>
        <v>49.21</v>
      </c>
      <c r="G310" s="1" t="str">
        <f>VLOOKUP(InputData[[#This Row],[CUSTOMER NAME]],Country[],2,0)</f>
        <v>Pakistan</v>
      </c>
      <c r="H310" s="1" t="str">
        <f>VLOOKUP(InputData[[#This Row],[CUSTOMER NAME]],Country[],3,0)</f>
        <v>Export</v>
      </c>
      <c r="I310" s="1" t="str">
        <f>TEXT(InputData[[#This Row],[DATE]],"mmm")</f>
        <v>May</v>
      </c>
      <c r="J310" s="1">
        <f>WEEKNUM(InputData[[#This Row],[DATE]])</f>
        <v>19</v>
      </c>
    </row>
    <row r="311" spans="1:10" x14ac:dyDescent="0.25">
      <c r="A311" s="3">
        <v>44323</v>
      </c>
      <c r="B311" s="6" t="s">
        <v>71</v>
      </c>
      <c r="C311" s="4" t="s">
        <v>27</v>
      </c>
      <c r="D311" s="5">
        <v>57.120000000000005</v>
      </c>
      <c r="E311" s="1">
        <v>1</v>
      </c>
      <c r="F311" s="1">
        <f>InputData[[#This Row],[UNIT PRICE ($)]]*InputData[[#This Row],[QUANTITY]]</f>
        <v>57.120000000000005</v>
      </c>
      <c r="G311" s="1" t="str">
        <f>VLOOKUP(InputData[[#This Row],[CUSTOMER NAME]],Country[],2,0)</f>
        <v>India</v>
      </c>
      <c r="H311" s="1" t="str">
        <f>VLOOKUP(InputData[[#This Row],[CUSTOMER NAME]],Country[],3,0)</f>
        <v>Central</v>
      </c>
      <c r="I311" s="1" t="str">
        <f>TEXT(InputData[[#This Row],[DATE]],"mmm")</f>
        <v>May</v>
      </c>
      <c r="J311" s="1">
        <f>WEEKNUM(InputData[[#This Row],[DATE]])</f>
        <v>19</v>
      </c>
    </row>
    <row r="312" spans="1:10" x14ac:dyDescent="0.25">
      <c r="A312" s="3">
        <v>44323</v>
      </c>
      <c r="B312" s="6" t="s">
        <v>80</v>
      </c>
      <c r="C312" s="4" t="s">
        <v>16</v>
      </c>
      <c r="D312" s="5">
        <v>16.64</v>
      </c>
      <c r="E312" s="1">
        <v>39</v>
      </c>
      <c r="F312" s="1">
        <f>InputData[[#This Row],[UNIT PRICE ($)]]*InputData[[#This Row],[QUANTITY]]</f>
        <v>648.96</v>
      </c>
      <c r="G312" s="1" t="str">
        <f>VLOOKUP(InputData[[#This Row],[CUSTOMER NAME]],Country[],2,0)</f>
        <v>South Africa</v>
      </c>
      <c r="H312" s="1" t="str">
        <f>VLOOKUP(InputData[[#This Row],[CUSTOMER NAME]],Country[],3,0)</f>
        <v>Export</v>
      </c>
      <c r="I312" s="1" t="str">
        <f>TEXT(InputData[[#This Row],[DATE]],"mmm")</f>
        <v>May</v>
      </c>
      <c r="J312" s="1">
        <f>WEEKNUM(InputData[[#This Row],[DATE]])</f>
        <v>19</v>
      </c>
    </row>
    <row r="313" spans="1:10" x14ac:dyDescent="0.25">
      <c r="A313" s="3">
        <v>44323</v>
      </c>
      <c r="B313" s="6" t="s">
        <v>81</v>
      </c>
      <c r="C313" s="4" t="s">
        <v>27</v>
      </c>
      <c r="D313" s="5">
        <v>57.120000000000005</v>
      </c>
      <c r="E313" s="1">
        <v>29</v>
      </c>
      <c r="F313" s="1">
        <f>InputData[[#This Row],[UNIT PRICE ($)]]*InputData[[#This Row],[QUANTITY]]</f>
        <v>1656.48</v>
      </c>
      <c r="G313" s="1" t="str">
        <f>VLOOKUP(InputData[[#This Row],[CUSTOMER NAME]],Country[],2,0)</f>
        <v>India</v>
      </c>
      <c r="H313" s="1" t="str">
        <f>VLOOKUP(InputData[[#This Row],[CUSTOMER NAME]],Country[],3,0)</f>
        <v>East</v>
      </c>
      <c r="I313" s="1" t="str">
        <f>TEXT(InputData[[#This Row],[DATE]],"mmm")</f>
        <v>May</v>
      </c>
      <c r="J313" s="1">
        <f>WEEKNUM(InputData[[#This Row],[DATE]])</f>
        <v>19</v>
      </c>
    </row>
    <row r="314" spans="1:10" x14ac:dyDescent="0.25">
      <c r="A314" s="3">
        <v>44324</v>
      </c>
      <c r="B314" s="6" t="s">
        <v>110</v>
      </c>
      <c r="C314" s="4" t="s">
        <v>11</v>
      </c>
      <c r="D314" s="5">
        <v>48.4</v>
      </c>
      <c r="E314" s="1">
        <v>19</v>
      </c>
      <c r="F314" s="1">
        <f>InputData[[#This Row],[UNIT PRICE ($)]]*InputData[[#This Row],[QUANTITY]]</f>
        <v>919.6</v>
      </c>
      <c r="G314" s="1" t="str">
        <f>VLOOKUP(InputData[[#This Row],[CUSTOMER NAME]],Country[],2,0)</f>
        <v>India</v>
      </c>
      <c r="H314" s="1" t="str">
        <f>VLOOKUP(InputData[[#This Row],[CUSTOMER NAME]],Country[],3,0)</f>
        <v>Western</v>
      </c>
      <c r="I314" s="1" t="str">
        <f>TEXT(InputData[[#This Row],[DATE]],"mmm")</f>
        <v>May</v>
      </c>
      <c r="J314" s="1">
        <f>WEEKNUM(InputData[[#This Row],[DATE]])</f>
        <v>19</v>
      </c>
    </row>
    <row r="315" spans="1:10" x14ac:dyDescent="0.25">
      <c r="A315" s="3">
        <v>44324</v>
      </c>
      <c r="B315" s="6" t="s">
        <v>83</v>
      </c>
      <c r="C315" s="4" t="s">
        <v>22</v>
      </c>
      <c r="D315" s="5">
        <v>141.57</v>
      </c>
      <c r="E315" s="1">
        <v>7</v>
      </c>
      <c r="F315" s="1">
        <f>InputData[[#This Row],[UNIT PRICE ($)]]*InputData[[#This Row],[QUANTITY]]</f>
        <v>990.99</v>
      </c>
      <c r="G315" s="1" t="str">
        <f>VLOOKUP(InputData[[#This Row],[CUSTOMER NAME]],Country[],2,0)</f>
        <v>India</v>
      </c>
      <c r="H315" s="1" t="str">
        <f>VLOOKUP(InputData[[#This Row],[CUSTOMER NAME]],Country[],3,0)</f>
        <v>North</v>
      </c>
      <c r="I315" s="1" t="str">
        <f>TEXT(InputData[[#This Row],[DATE]],"mmm")</f>
        <v>May</v>
      </c>
      <c r="J315" s="1">
        <f>WEEKNUM(InputData[[#This Row],[DATE]])</f>
        <v>19</v>
      </c>
    </row>
    <row r="316" spans="1:10" x14ac:dyDescent="0.25">
      <c r="A316" s="3">
        <v>44325</v>
      </c>
      <c r="B316" s="6" t="s">
        <v>60</v>
      </c>
      <c r="C316" s="4" t="s">
        <v>28</v>
      </c>
      <c r="D316" s="5">
        <v>41.81</v>
      </c>
      <c r="E316" s="1">
        <v>8</v>
      </c>
      <c r="F316" s="1">
        <f>InputData[[#This Row],[UNIT PRICE ($)]]*InputData[[#This Row],[QUANTITY]]</f>
        <v>334.48</v>
      </c>
      <c r="G316" s="1" t="str">
        <f>VLOOKUP(InputData[[#This Row],[CUSTOMER NAME]],Country[],2,0)</f>
        <v>Nigeria</v>
      </c>
      <c r="H316" s="1" t="str">
        <f>VLOOKUP(InputData[[#This Row],[CUSTOMER NAME]],Country[],3,0)</f>
        <v>Export</v>
      </c>
      <c r="I316" s="1" t="str">
        <f>TEXT(InputData[[#This Row],[DATE]],"mmm")</f>
        <v>May</v>
      </c>
      <c r="J316" s="1">
        <f>WEEKNUM(InputData[[#This Row],[DATE]])</f>
        <v>20</v>
      </c>
    </row>
    <row r="317" spans="1:10" x14ac:dyDescent="0.25">
      <c r="A317" s="3">
        <v>44325</v>
      </c>
      <c r="B317" s="6" t="s">
        <v>70</v>
      </c>
      <c r="C317" s="4" t="s">
        <v>16</v>
      </c>
      <c r="D317" s="5">
        <v>16.64</v>
      </c>
      <c r="E317" s="1">
        <v>6</v>
      </c>
      <c r="F317" s="1">
        <f>InputData[[#This Row],[UNIT PRICE ($)]]*InputData[[#This Row],[QUANTITY]]</f>
        <v>99.84</v>
      </c>
      <c r="G317" s="1" t="str">
        <f>VLOOKUP(InputData[[#This Row],[CUSTOMER NAME]],Country[],2,0)</f>
        <v>Mexico</v>
      </c>
      <c r="H317" s="1" t="str">
        <f>VLOOKUP(InputData[[#This Row],[CUSTOMER NAME]],Country[],3,0)</f>
        <v>Export</v>
      </c>
      <c r="I317" s="1" t="str">
        <f>TEXT(InputData[[#This Row],[DATE]],"mmm")</f>
        <v>May</v>
      </c>
      <c r="J317" s="1">
        <f>WEEKNUM(InputData[[#This Row],[DATE]])</f>
        <v>20</v>
      </c>
    </row>
    <row r="318" spans="1:10" x14ac:dyDescent="0.25">
      <c r="A318" s="3">
        <v>44325</v>
      </c>
      <c r="B318" s="6" t="s">
        <v>71</v>
      </c>
      <c r="C318" s="4" t="s">
        <v>17</v>
      </c>
      <c r="D318" s="5">
        <v>156.78</v>
      </c>
      <c r="E318" s="1">
        <v>12</v>
      </c>
      <c r="F318" s="1">
        <f>InputData[[#This Row],[UNIT PRICE ($)]]*InputData[[#This Row],[QUANTITY]]</f>
        <v>1881.3600000000001</v>
      </c>
      <c r="G318" s="1" t="str">
        <f>VLOOKUP(InputData[[#This Row],[CUSTOMER NAME]],Country[],2,0)</f>
        <v>India</v>
      </c>
      <c r="H318" s="1" t="str">
        <f>VLOOKUP(InputData[[#This Row],[CUSTOMER NAME]],Country[],3,0)</f>
        <v>Central</v>
      </c>
      <c r="I318" s="1" t="str">
        <f>TEXT(InputData[[#This Row],[DATE]],"mmm")</f>
        <v>May</v>
      </c>
      <c r="J318" s="1">
        <f>WEEKNUM(InputData[[#This Row],[DATE]])</f>
        <v>20</v>
      </c>
    </row>
    <row r="319" spans="1:10" x14ac:dyDescent="0.25">
      <c r="A319" s="3">
        <v>44325</v>
      </c>
      <c r="B319" s="6" t="s">
        <v>82</v>
      </c>
      <c r="C319" s="4" t="s">
        <v>24</v>
      </c>
      <c r="D319" s="5">
        <v>156.96</v>
      </c>
      <c r="E319" s="1">
        <v>37</v>
      </c>
      <c r="F319" s="1">
        <f>InputData[[#This Row],[UNIT PRICE ($)]]*InputData[[#This Row],[QUANTITY]]</f>
        <v>5807.52</v>
      </c>
      <c r="G319" s="1" t="str">
        <f>VLOOKUP(InputData[[#This Row],[CUSTOMER NAME]],Country[],2,0)</f>
        <v>India</v>
      </c>
      <c r="H319" s="1" t="str">
        <f>VLOOKUP(InputData[[#This Row],[CUSTOMER NAME]],Country[],3,0)</f>
        <v>Western</v>
      </c>
      <c r="I319" s="1" t="str">
        <f>TEXT(InputData[[#This Row],[DATE]],"mmm")</f>
        <v>May</v>
      </c>
      <c r="J319" s="1">
        <f>WEEKNUM(InputData[[#This Row],[DATE]])</f>
        <v>20</v>
      </c>
    </row>
    <row r="320" spans="1:10" x14ac:dyDescent="0.25">
      <c r="A320" s="3">
        <v>44325</v>
      </c>
      <c r="B320" s="6" t="s">
        <v>88</v>
      </c>
      <c r="C320" s="4" t="s">
        <v>28</v>
      </c>
      <c r="D320" s="5">
        <v>41.81</v>
      </c>
      <c r="E320" s="1">
        <v>4</v>
      </c>
      <c r="F320" s="1">
        <f>InputData[[#This Row],[UNIT PRICE ($)]]*InputData[[#This Row],[QUANTITY]]</f>
        <v>167.24</v>
      </c>
      <c r="G320" s="1" t="str">
        <f>VLOOKUP(InputData[[#This Row],[CUSTOMER NAME]],Country[],2,0)</f>
        <v>India</v>
      </c>
      <c r="H320" s="1" t="str">
        <f>VLOOKUP(InputData[[#This Row],[CUSTOMER NAME]],Country[],3,0)</f>
        <v>South</v>
      </c>
      <c r="I320" s="1" t="str">
        <f>TEXT(InputData[[#This Row],[DATE]],"mmm")</f>
        <v>May</v>
      </c>
      <c r="J320" s="1">
        <f>WEEKNUM(InputData[[#This Row],[DATE]])</f>
        <v>20</v>
      </c>
    </row>
    <row r="321" spans="1:10" x14ac:dyDescent="0.25">
      <c r="A321" s="3">
        <v>44326</v>
      </c>
      <c r="B321" s="6" t="s">
        <v>110</v>
      </c>
      <c r="C321" s="4" t="s">
        <v>9</v>
      </c>
      <c r="D321" s="5">
        <v>7.8599999999999994</v>
      </c>
      <c r="E321" s="1">
        <v>6</v>
      </c>
      <c r="F321" s="1">
        <f>InputData[[#This Row],[UNIT PRICE ($)]]*InputData[[#This Row],[QUANTITY]]</f>
        <v>47.16</v>
      </c>
      <c r="G321" s="1" t="str">
        <f>VLOOKUP(InputData[[#This Row],[CUSTOMER NAME]],Country[],2,0)</f>
        <v>India</v>
      </c>
      <c r="H321" s="1" t="str">
        <f>VLOOKUP(InputData[[#This Row],[CUSTOMER NAME]],Country[],3,0)</f>
        <v>Western</v>
      </c>
      <c r="I321" s="1" t="str">
        <f>TEXT(InputData[[#This Row],[DATE]],"mmm")</f>
        <v>May</v>
      </c>
      <c r="J321" s="1">
        <f>WEEKNUM(InputData[[#This Row],[DATE]])</f>
        <v>20</v>
      </c>
    </row>
    <row r="322" spans="1:10" x14ac:dyDescent="0.25">
      <c r="A322" s="3">
        <v>44326</v>
      </c>
      <c r="B322" s="6" t="s">
        <v>76</v>
      </c>
      <c r="C322" s="4" t="s">
        <v>26</v>
      </c>
      <c r="D322" s="5">
        <v>24.66</v>
      </c>
      <c r="E322" s="1">
        <v>9</v>
      </c>
      <c r="F322" s="1">
        <f>InputData[[#This Row],[UNIT PRICE ($)]]*InputData[[#This Row],[QUANTITY]]</f>
        <v>221.94</v>
      </c>
      <c r="G322" s="1" t="str">
        <f>VLOOKUP(InputData[[#This Row],[CUSTOMER NAME]],Country[],2,0)</f>
        <v>Saudi Arabia</v>
      </c>
      <c r="H322" s="1" t="str">
        <f>VLOOKUP(InputData[[#This Row],[CUSTOMER NAME]],Country[],3,0)</f>
        <v>Export</v>
      </c>
      <c r="I322" s="1" t="str">
        <f>TEXT(InputData[[#This Row],[DATE]],"mmm")</f>
        <v>May</v>
      </c>
      <c r="J322" s="1">
        <f>WEEKNUM(InputData[[#This Row],[DATE]])</f>
        <v>20</v>
      </c>
    </row>
    <row r="323" spans="1:10" x14ac:dyDescent="0.25">
      <c r="A323" s="3">
        <v>44328</v>
      </c>
      <c r="B323" s="6" t="s">
        <v>61</v>
      </c>
      <c r="C323" s="4" t="s">
        <v>36</v>
      </c>
      <c r="D323" s="5">
        <v>96.3</v>
      </c>
      <c r="E323" s="1">
        <v>3</v>
      </c>
      <c r="F323" s="1">
        <f>InputData[[#This Row],[UNIT PRICE ($)]]*InputData[[#This Row],[QUANTITY]]</f>
        <v>288.89999999999998</v>
      </c>
      <c r="G323" s="1" t="str">
        <f>VLOOKUP(InputData[[#This Row],[CUSTOMER NAME]],Country[],2,0)</f>
        <v>Bangladesh</v>
      </c>
      <c r="H323" s="1" t="str">
        <f>VLOOKUP(InputData[[#This Row],[CUSTOMER NAME]],Country[],3,0)</f>
        <v>Export</v>
      </c>
      <c r="I323" s="1" t="str">
        <f>TEXT(InputData[[#This Row],[DATE]],"mmm")</f>
        <v>May</v>
      </c>
      <c r="J323" s="1">
        <f>WEEKNUM(InputData[[#This Row],[DATE]])</f>
        <v>20</v>
      </c>
    </row>
    <row r="324" spans="1:10" x14ac:dyDescent="0.25">
      <c r="A324" s="3">
        <v>44328</v>
      </c>
      <c r="B324" s="6" t="s">
        <v>73</v>
      </c>
      <c r="C324" s="4" t="s">
        <v>11</v>
      </c>
      <c r="D324" s="5">
        <v>48.4</v>
      </c>
      <c r="E324" s="1">
        <v>7</v>
      </c>
      <c r="F324" s="1">
        <f>InputData[[#This Row],[UNIT PRICE ($)]]*InputData[[#This Row],[QUANTITY]]</f>
        <v>338.8</v>
      </c>
      <c r="G324" s="1" t="str">
        <f>VLOOKUP(InputData[[#This Row],[CUSTOMER NAME]],Country[],2,0)</f>
        <v>India</v>
      </c>
      <c r="H324" s="1" t="str">
        <f>VLOOKUP(InputData[[#This Row],[CUSTOMER NAME]],Country[],3,0)</f>
        <v>East</v>
      </c>
      <c r="I324" s="1" t="str">
        <f>TEXT(InputData[[#This Row],[DATE]],"mmm")</f>
        <v>May</v>
      </c>
      <c r="J324" s="1">
        <f>WEEKNUM(InputData[[#This Row],[DATE]])</f>
        <v>20</v>
      </c>
    </row>
    <row r="325" spans="1:10" x14ac:dyDescent="0.25">
      <c r="A325" s="3">
        <v>44328</v>
      </c>
      <c r="B325" s="6" t="s">
        <v>84</v>
      </c>
      <c r="C325" s="4" t="s">
        <v>10</v>
      </c>
      <c r="D325" s="5">
        <v>164.28</v>
      </c>
      <c r="E325" s="1">
        <v>30</v>
      </c>
      <c r="F325" s="1">
        <f>InputData[[#This Row],[UNIT PRICE ($)]]*InputData[[#This Row],[QUANTITY]]</f>
        <v>4928.3999999999996</v>
      </c>
      <c r="G325" s="1" t="str">
        <f>VLOOKUP(InputData[[#This Row],[CUSTOMER NAME]],Country[],2,0)</f>
        <v>Ethiopia</v>
      </c>
      <c r="H325" s="1" t="str">
        <f>VLOOKUP(InputData[[#This Row],[CUSTOMER NAME]],Country[],3,0)</f>
        <v>Export</v>
      </c>
      <c r="I325" s="1" t="str">
        <f>TEXT(InputData[[#This Row],[DATE]],"mmm")</f>
        <v>May</v>
      </c>
      <c r="J325" s="1">
        <f>WEEKNUM(InputData[[#This Row],[DATE]])</f>
        <v>20</v>
      </c>
    </row>
    <row r="326" spans="1:10" x14ac:dyDescent="0.25">
      <c r="A326" s="3">
        <v>44328</v>
      </c>
      <c r="B326" s="6" t="s">
        <v>85</v>
      </c>
      <c r="C326" s="4" t="s">
        <v>16</v>
      </c>
      <c r="D326" s="5">
        <v>16.64</v>
      </c>
      <c r="E326" s="1">
        <v>3</v>
      </c>
      <c r="F326" s="1">
        <f>InputData[[#This Row],[UNIT PRICE ($)]]*InputData[[#This Row],[QUANTITY]]</f>
        <v>49.92</v>
      </c>
      <c r="G326" s="1" t="str">
        <f>VLOOKUP(InputData[[#This Row],[CUSTOMER NAME]],Country[],2,0)</f>
        <v>India</v>
      </c>
      <c r="H326" s="1" t="str">
        <f>VLOOKUP(InputData[[#This Row],[CUSTOMER NAME]],Country[],3,0)</f>
        <v>Northeast</v>
      </c>
      <c r="I326" s="1" t="str">
        <f>TEXT(InputData[[#This Row],[DATE]],"mmm")</f>
        <v>May</v>
      </c>
      <c r="J326" s="1">
        <f>WEEKNUM(InputData[[#This Row],[DATE]])</f>
        <v>20</v>
      </c>
    </row>
    <row r="327" spans="1:10" x14ac:dyDescent="0.25">
      <c r="A327" s="3">
        <v>44328</v>
      </c>
      <c r="B327" s="6" t="s">
        <v>88</v>
      </c>
      <c r="C327" s="4" t="s">
        <v>35</v>
      </c>
      <c r="D327" s="5">
        <v>6.7</v>
      </c>
      <c r="E327" s="1">
        <v>15</v>
      </c>
      <c r="F327" s="1">
        <f>InputData[[#This Row],[UNIT PRICE ($)]]*InputData[[#This Row],[QUANTITY]]</f>
        <v>100.5</v>
      </c>
      <c r="G327" s="1" t="str">
        <f>VLOOKUP(InputData[[#This Row],[CUSTOMER NAME]],Country[],2,0)</f>
        <v>India</v>
      </c>
      <c r="H327" s="1" t="str">
        <f>VLOOKUP(InputData[[#This Row],[CUSTOMER NAME]],Country[],3,0)</f>
        <v>South</v>
      </c>
      <c r="I327" s="1" t="str">
        <f>TEXT(InputData[[#This Row],[DATE]],"mmm")</f>
        <v>May</v>
      </c>
      <c r="J327" s="1">
        <f>WEEKNUM(InputData[[#This Row],[DATE]])</f>
        <v>20</v>
      </c>
    </row>
    <row r="328" spans="1:10" x14ac:dyDescent="0.25">
      <c r="A328" s="3">
        <v>44329</v>
      </c>
      <c r="B328" s="6" t="s">
        <v>70</v>
      </c>
      <c r="C328" s="4" t="s">
        <v>29</v>
      </c>
      <c r="D328" s="5">
        <v>53.11</v>
      </c>
      <c r="E328" s="1">
        <v>4</v>
      </c>
      <c r="F328" s="1">
        <f>InputData[[#This Row],[UNIT PRICE ($)]]*InputData[[#This Row],[QUANTITY]]</f>
        <v>212.44</v>
      </c>
      <c r="G328" s="1" t="str">
        <f>VLOOKUP(InputData[[#This Row],[CUSTOMER NAME]],Country[],2,0)</f>
        <v>Mexico</v>
      </c>
      <c r="H328" s="1" t="str">
        <f>VLOOKUP(InputData[[#This Row],[CUSTOMER NAME]],Country[],3,0)</f>
        <v>Export</v>
      </c>
      <c r="I328" s="1" t="str">
        <f>TEXT(InputData[[#This Row],[DATE]],"mmm")</f>
        <v>May</v>
      </c>
      <c r="J328" s="1">
        <f>WEEKNUM(InputData[[#This Row],[DATE]])</f>
        <v>20</v>
      </c>
    </row>
    <row r="329" spans="1:10" x14ac:dyDescent="0.25">
      <c r="A329" s="3">
        <v>44329</v>
      </c>
      <c r="B329" s="6" t="s">
        <v>86</v>
      </c>
      <c r="C329" s="4" t="s">
        <v>12</v>
      </c>
      <c r="D329" s="5">
        <v>94.17</v>
      </c>
      <c r="E329" s="1">
        <v>5</v>
      </c>
      <c r="F329" s="1">
        <f>InputData[[#This Row],[UNIT PRICE ($)]]*InputData[[#This Row],[QUANTITY]]</f>
        <v>470.85</v>
      </c>
      <c r="G329" s="1" t="str">
        <f>VLOOKUP(InputData[[#This Row],[CUSTOMER NAME]],Country[],2,0)</f>
        <v>India</v>
      </c>
      <c r="H329" s="1" t="str">
        <f>VLOOKUP(InputData[[#This Row],[CUSTOMER NAME]],Country[],3,0)</f>
        <v>South</v>
      </c>
      <c r="I329" s="1" t="str">
        <f>TEXT(InputData[[#This Row],[DATE]],"mmm")</f>
        <v>May</v>
      </c>
      <c r="J329" s="1">
        <f>WEEKNUM(InputData[[#This Row],[DATE]])</f>
        <v>20</v>
      </c>
    </row>
    <row r="330" spans="1:10" x14ac:dyDescent="0.25">
      <c r="A330" s="3">
        <v>44330</v>
      </c>
      <c r="B330" s="6" t="s">
        <v>64</v>
      </c>
      <c r="C330" s="4" t="s">
        <v>40</v>
      </c>
      <c r="D330" s="5">
        <v>115.2</v>
      </c>
      <c r="E330" s="1">
        <v>20</v>
      </c>
      <c r="F330" s="1">
        <f>InputData[[#This Row],[UNIT PRICE ($)]]*InputData[[#This Row],[QUANTITY]]</f>
        <v>2304</v>
      </c>
      <c r="G330" s="1" t="str">
        <f>VLOOKUP(InputData[[#This Row],[CUSTOMER NAME]],Country[],2,0)</f>
        <v>India</v>
      </c>
      <c r="H330" s="1" t="str">
        <f>VLOOKUP(InputData[[#This Row],[CUSTOMER NAME]],Country[],3,0)</f>
        <v>Northeast</v>
      </c>
      <c r="I330" s="1" t="str">
        <f>TEXT(InputData[[#This Row],[DATE]],"mmm")</f>
        <v>May</v>
      </c>
      <c r="J330" s="1">
        <f>WEEKNUM(InputData[[#This Row],[DATE]])</f>
        <v>20</v>
      </c>
    </row>
    <row r="331" spans="1:10" x14ac:dyDescent="0.25">
      <c r="A331" s="3">
        <v>44330</v>
      </c>
      <c r="B331" s="6" t="s">
        <v>75</v>
      </c>
      <c r="C331" s="4" t="s">
        <v>8</v>
      </c>
      <c r="D331" s="5">
        <v>94.62</v>
      </c>
      <c r="E331" s="1">
        <v>14</v>
      </c>
      <c r="F331" s="1">
        <f>InputData[[#This Row],[UNIT PRICE ($)]]*InputData[[#This Row],[QUANTITY]]</f>
        <v>1324.68</v>
      </c>
      <c r="G331" s="1" t="str">
        <f>VLOOKUP(InputData[[#This Row],[CUSTOMER NAME]],Country[],2,0)</f>
        <v>Russia</v>
      </c>
      <c r="H331" s="1" t="str">
        <f>VLOOKUP(InputData[[#This Row],[CUSTOMER NAME]],Country[],3,0)</f>
        <v>Export</v>
      </c>
      <c r="I331" s="1" t="str">
        <f>TEXT(InputData[[#This Row],[DATE]],"mmm")</f>
        <v>May</v>
      </c>
      <c r="J331" s="1">
        <f>WEEKNUM(InputData[[#This Row],[DATE]])</f>
        <v>20</v>
      </c>
    </row>
    <row r="332" spans="1:10" x14ac:dyDescent="0.25">
      <c r="A332" s="3">
        <v>44331</v>
      </c>
      <c r="B332" s="6" t="s">
        <v>65</v>
      </c>
      <c r="C332" s="4" t="s">
        <v>13</v>
      </c>
      <c r="D332" s="5">
        <v>122.08</v>
      </c>
      <c r="E332" s="1">
        <v>6</v>
      </c>
      <c r="F332" s="1">
        <f>InputData[[#This Row],[UNIT PRICE ($)]]*InputData[[#This Row],[QUANTITY]]</f>
        <v>732.48</v>
      </c>
      <c r="G332" s="1" t="str">
        <f>VLOOKUP(InputData[[#This Row],[CUSTOMER NAME]],Country[],2,0)</f>
        <v>Pakistan</v>
      </c>
      <c r="H332" s="1" t="str">
        <f>VLOOKUP(InputData[[#This Row],[CUSTOMER NAME]],Country[],3,0)</f>
        <v>Export</v>
      </c>
      <c r="I332" s="1" t="str">
        <f>TEXT(InputData[[#This Row],[DATE]],"mmm")</f>
        <v>May</v>
      </c>
      <c r="J332" s="1">
        <f>WEEKNUM(InputData[[#This Row],[DATE]])</f>
        <v>20</v>
      </c>
    </row>
    <row r="333" spans="1:10" x14ac:dyDescent="0.25">
      <c r="A333" s="3">
        <v>44331</v>
      </c>
      <c r="B333" s="6" t="s">
        <v>70</v>
      </c>
      <c r="C333" s="4" t="s">
        <v>20</v>
      </c>
      <c r="D333" s="5">
        <v>76.25</v>
      </c>
      <c r="E333" s="1">
        <v>5</v>
      </c>
      <c r="F333" s="1">
        <f>InputData[[#This Row],[UNIT PRICE ($)]]*InputData[[#This Row],[QUANTITY]]</f>
        <v>381.25</v>
      </c>
      <c r="G333" s="1" t="str">
        <f>VLOOKUP(InputData[[#This Row],[CUSTOMER NAME]],Country[],2,0)</f>
        <v>Mexico</v>
      </c>
      <c r="H333" s="1" t="str">
        <f>VLOOKUP(InputData[[#This Row],[CUSTOMER NAME]],Country[],3,0)</f>
        <v>Export</v>
      </c>
      <c r="I333" s="1" t="str">
        <f>TEXT(InputData[[#This Row],[DATE]],"mmm")</f>
        <v>May</v>
      </c>
      <c r="J333" s="1">
        <f>WEEKNUM(InputData[[#This Row],[DATE]])</f>
        <v>20</v>
      </c>
    </row>
    <row r="334" spans="1:10" x14ac:dyDescent="0.25">
      <c r="A334" s="3">
        <v>44332</v>
      </c>
      <c r="B334" s="6" t="s">
        <v>68</v>
      </c>
      <c r="C334" s="4" t="s">
        <v>10</v>
      </c>
      <c r="D334" s="5">
        <v>164.28</v>
      </c>
      <c r="E334" s="1">
        <v>13</v>
      </c>
      <c r="F334" s="1">
        <f>InputData[[#This Row],[UNIT PRICE ($)]]*InputData[[#This Row],[QUANTITY]]</f>
        <v>2135.64</v>
      </c>
      <c r="G334" s="1" t="str">
        <f>VLOOKUP(InputData[[#This Row],[CUSTOMER NAME]],Country[],2,0)</f>
        <v>Russia</v>
      </c>
      <c r="H334" s="1" t="str">
        <f>VLOOKUP(InputData[[#This Row],[CUSTOMER NAME]],Country[],3,0)</f>
        <v>Export</v>
      </c>
      <c r="I334" s="1" t="str">
        <f>TEXT(InputData[[#This Row],[DATE]],"mmm")</f>
        <v>May</v>
      </c>
      <c r="J334" s="1">
        <f>WEEKNUM(InputData[[#This Row],[DATE]])</f>
        <v>21</v>
      </c>
    </row>
    <row r="335" spans="1:10" x14ac:dyDescent="0.25">
      <c r="A335" s="3">
        <v>44332</v>
      </c>
      <c r="B335" s="6" t="s">
        <v>86</v>
      </c>
      <c r="C335" s="4" t="s">
        <v>31</v>
      </c>
      <c r="D335" s="5">
        <v>104.16</v>
      </c>
      <c r="E335" s="1">
        <v>13</v>
      </c>
      <c r="F335" s="1">
        <f>InputData[[#This Row],[UNIT PRICE ($)]]*InputData[[#This Row],[QUANTITY]]</f>
        <v>1354.08</v>
      </c>
      <c r="G335" s="1" t="str">
        <f>VLOOKUP(InputData[[#This Row],[CUSTOMER NAME]],Country[],2,0)</f>
        <v>India</v>
      </c>
      <c r="H335" s="1" t="str">
        <f>VLOOKUP(InputData[[#This Row],[CUSTOMER NAME]],Country[],3,0)</f>
        <v>South</v>
      </c>
      <c r="I335" s="1" t="str">
        <f>TEXT(InputData[[#This Row],[DATE]],"mmm")</f>
        <v>May</v>
      </c>
      <c r="J335" s="1">
        <f>WEEKNUM(InputData[[#This Row],[DATE]])</f>
        <v>21</v>
      </c>
    </row>
    <row r="336" spans="1:10" x14ac:dyDescent="0.25">
      <c r="A336" s="3">
        <v>44333</v>
      </c>
      <c r="B336" s="6" t="s">
        <v>81</v>
      </c>
      <c r="C336" s="4" t="s">
        <v>32</v>
      </c>
      <c r="D336" s="5">
        <v>117.48</v>
      </c>
      <c r="E336" s="1">
        <v>34</v>
      </c>
      <c r="F336" s="1">
        <f>InputData[[#This Row],[UNIT PRICE ($)]]*InputData[[#This Row],[QUANTITY]]</f>
        <v>3994.32</v>
      </c>
      <c r="G336" s="1" t="str">
        <f>VLOOKUP(InputData[[#This Row],[CUSTOMER NAME]],Country[],2,0)</f>
        <v>India</v>
      </c>
      <c r="H336" s="1" t="str">
        <f>VLOOKUP(InputData[[#This Row],[CUSTOMER NAME]],Country[],3,0)</f>
        <v>East</v>
      </c>
      <c r="I336" s="1" t="str">
        <f>TEXT(InputData[[#This Row],[DATE]],"mmm")</f>
        <v>May</v>
      </c>
      <c r="J336" s="1">
        <f>WEEKNUM(InputData[[#This Row],[DATE]])</f>
        <v>21</v>
      </c>
    </row>
    <row r="337" spans="1:10" x14ac:dyDescent="0.25">
      <c r="A337" s="3">
        <v>44333</v>
      </c>
      <c r="B337" s="6" t="s">
        <v>89</v>
      </c>
      <c r="C337" s="4" t="s">
        <v>27</v>
      </c>
      <c r="D337" s="5">
        <v>57.120000000000005</v>
      </c>
      <c r="E337" s="1">
        <v>8</v>
      </c>
      <c r="F337" s="1">
        <f>InputData[[#This Row],[UNIT PRICE ($)]]*InputData[[#This Row],[QUANTITY]]</f>
        <v>456.96000000000004</v>
      </c>
      <c r="G337" s="1" t="str">
        <f>VLOOKUP(InputData[[#This Row],[CUSTOMER NAME]],Country[],2,0)</f>
        <v>Mexico</v>
      </c>
      <c r="H337" s="1" t="str">
        <f>VLOOKUP(InputData[[#This Row],[CUSTOMER NAME]],Country[],3,0)</f>
        <v>Export</v>
      </c>
      <c r="I337" s="1" t="str">
        <f>TEXT(InputData[[#This Row],[DATE]],"mmm")</f>
        <v>May</v>
      </c>
      <c r="J337" s="1">
        <f>WEEKNUM(InputData[[#This Row],[DATE]])</f>
        <v>21</v>
      </c>
    </row>
    <row r="338" spans="1:10" x14ac:dyDescent="0.25">
      <c r="A338" s="3">
        <v>44334</v>
      </c>
      <c r="B338" s="6" t="s">
        <v>65</v>
      </c>
      <c r="C338" s="4" t="s">
        <v>27</v>
      </c>
      <c r="D338" s="5">
        <v>57.120000000000005</v>
      </c>
      <c r="E338" s="1">
        <v>4</v>
      </c>
      <c r="F338" s="1">
        <f>InputData[[#This Row],[UNIT PRICE ($)]]*InputData[[#This Row],[QUANTITY]]</f>
        <v>228.48000000000002</v>
      </c>
      <c r="G338" s="1" t="str">
        <f>VLOOKUP(InputData[[#This Row],[CUSTOMER NAME]],Country[],2,0)</f>
        <v>Pakistan</v>
      </c>
      <c r="H338" s="1" t="str">
        <f>VLOOKUP(InputData[[#This Row],[CUSTOMER NAME]],Country[],3,0)</f>
        <v>Export</v>
      </c>
      <c r="I338" s="1" t="str">
        <f>TEXT(InputData[[#This Row],[DATE]],"mmm")</f>
        <v>May</v>
      </c>
      <c r="J338" s="1">
        <f>WEEKNUM(InputData[[#This Row],[DATE]])</f>
        <v>21</v>
      </c>
    </row>
    <row r="339" spans="1:10" x14ac:dyDescent="0.25">
      <c r="A339" s="3">
        <v>44334</v>
      </c>
      <c r="B339" s="6" t="s">
        <v>70</v>
      </c>
      <c r="C339" s="4" t="s">
        <v>38</v>
      </c>
      <c r="D339" s="5">
        <v>79.92</v>
      </c>
      <c r="E339" s="1">
        <v>8</v>
      </c>
      <c r="F339" s="1">
        <f>InputData[[#This Row],[UNIT PRICE ($)]]*InputData[[#This Row],[QUANTITY]]</f>
        <v>639.36</v>
      </c>
      <c r="G339" s="1" t="str">
        <f>VLOOKUP(InputData[[#This Row],[CUSTOMER NAME]],Country[],2,0)</f>
        <v>Mexico</v>
      </c>
      <c r="H339" s="1" t="str">
        <f>VLOOKUP(InputData[[#This Row],[CUSTOMER NAME]],Country[],3,0)</f>
        <v>Export</v>
      </c>
      <c r="I339" s="1" t="str">
        <f>TEXT(InputData[[#This Row],[DATE]],"mmm")</f>
        <v>May</v>
      </c>
      <c r="J339" s="1">
        <f>WEEKNUM(InputData[[#This Row],[DATE]])</f>
        <v>21</v>
      </c>
    </row>
    <row r="340" spans="1:10" x14ac:dyDescent="0.25">
      <c r="A340" s="3">
        <v>44334</v>
      </c>
      <c r="B340" s="6" t="s">
        <v>79</v>
      </c>
      <c r="C340" s="4" t="s">
        <v>6</v>
      </c>
      <c r="D340" s="5">
        <v>85.5</v>
      </c>
      <c r="E340" s="1">
        <v>1</v>
      </c>
      <c r="F340" s="1">
        <f>InputData[[#This Row],[UNIT PRICE ($)]]*InputData[[#This Row],[QUANTITY]]</f>
        <v>85.5</v>
      </c>
      <c r="G340" s="1" t="str">
        <f>VLOOKUP(InputData[[#This Row],[CUSTOMER NAME]],Country[],2,0)</f>
        <v>United Kingdom</v>
      </c>
      <c r="H340" s="1" t="str">
        <f>VLOOKUP(InputData[[#This Row],[CUSTOMER NAME]],Country[],3,0)</f>
        <v>Export</v>
      </c>
      <c r="I340" s="1" t="str">
        <f>TEXT(InputData[[#This Row],[DATE]],"mmm")</f>
        <v>May</v>
      </c>
      <c r="J340" s="1">
        <f>WEEKNUM(InputData[[#This Row],[DATE]])</f>
        <v>21</v>
      </c>
    </row>
    <row r="341" spans="1:10" x14ac:dyDescent="0.25">
      <c r="A341" s="3">
        <v>44335</v>
      </c>
      <c r="B341" s="6" t="s">
        <v>77</v>
      </c>
      <c r="C341" s="4" t="s">
        <v>39</v>
      </c>
      <c r="D341" s="5">
        <v>42.55</v>
      </c>
      <c r="E341" s="1">
        <v>9</v>
      </c>
      <c r="F341" s="1">
        <f>InputData[[#This Row],[UNIT PRICE ($)]]*InputData[[#This Row],[QUANTITY]]</f>
        <v>382.95</v>
      </c>
      <c r="G341" s="1" t="str">
        <f>VLOOKUP(InputData[[#This Row],[CUSTOMER NAME]],Country[],2,0)</f>
        <v>India</v>
      </c>
      <c r="H341" s="1" t="str">
        <f>VLOOKUP(InputData[[#This Row],[CUSTOMER NAME]],Country[],3,0)</f>
        <v>Western</v>
      </c>
      <c r="I341" s="1" t="str">
        <f>TEXT(InputData[[#This Row],[DATE]],"mmm")</f>
        <v>May</v>
      </c>
      <c r="J341" s="1">
        <f>WEEKNUM(InputData[[#This Row],[DATE]])</f>
        <v>21</v>
      </c>
    </row>
    <row r="342" spans="1:10" x14ac:dyDescent="0.25">
      <c r="A342" s="3">
        <v>44336</v>
      </c>
      <c r="B342" s="6" t="s">
        <v>110</v>
      </c>
      <c r="C342" s="4" t="s">
        <v>13</v>
      </c>
      <c r="D342" s="5">
        <v>122.08</v>
      </c>
      <c r="E342" s="1">
        <v>11</v>
      </c>
      <c r="F342" s="1">
        <f>InputData[[#This Row],[UNIT PRICE ($)]]*InputData[[#This Row],[QUANTITY]]</f>
        <v>1342.8799999999999</v>
      </c>
      <c r="G342" s="1" t="str">
        <f>VLOOKUP(InputData[[#This Row],[CUSTOMER NAME]],Country[],2,0)</f>
        <v>India</v>
      </c>
      <c r="H342" s="1" t="str">
        <f>VLOOKUP(InputData[[#This Row],[CUSTOMER NAME]],Country[],3,0)</f>
        <v>Western</v>
      </c>
      <c r="I342" s="1" t="str">
        <f>TEXT(InputData[[#This Row],[DATE]],"mmm")</f>
        <v>May</v>
      </c>
      <c r="J342" s="1">
        <f>WEEKNUM(InputData[[#This Row],[DATE]])</f>
        <v>21</v>
      </c>
    </row>
    <row r="343" spans="1:10" x14ac:dyDescent="0.25">
      <c r="A343" s="3">
        <v>44336</v>
      </c>
      <c r="B343" s="6" t="s">
        <v>81</v>
      </c>
      <c r="C343" s="4" t="s">
        <v>44</v>
      </c>
      <c r="D343" s="5">
        <v>82.08</v>
      </c>
      <c r="E343" s="1">
        <v>15</v>
      </c>
      <c r="F343" s="1">
        <f>InputData[[#This Row],[UNIT PRICE ($)]]*InputData[[#This Row],[QUANTITY]]</f>
        <v>1231.2</v>
      </c>
      <c r="G343" s="1" t="str">
        <f>VLOOKUP(InputData[[#This Row],[CUSTOMER NAME]],Country[],2,0)</f>
        <v>India</v>
      </c>
      <c r="H343" s="1" t="str">
        <f>VLOOKUP(InputData[[#This Row],[CUSTOMER NAME]],Country[],3,0)</f>
        <v>East</v>
      </c>
      <c r="I343" s="1" t="str">
        <f>TEXT(InputData[[#This Row],[DATE]],"mmm")</f>
        <v>May</v>
      </c>
      <c r="J343" s="1">
        <f>WEEKNUM(InputData[[#This Row],[DATE]])</f>
        <v>21</v>
      </c>
    </row>
    <row r="344" spans="1:10" x14ac:dyDescent="0.25">
      <c r="A344" s="3">
        <v>44336</v>
      </c>
      <c r="B344" s="6" t="s">
        <v>86</v>
      </c>
      <c r="C344" s="4" t="s">
        <v>42</v>
      </c>
      <c r="D344" s="5">
        <v>162</v>
      </c>
      <c r="E344" s="1">
        <v>2</v>
      </c>
      <c r="F344" s="1">
        <f>InputData[[#This Row],[UNIT PRICE ($)]]*InputData[[#This Row],[QUANTITY]]</f>
        <v>324</v>
      </c>
      <c r="G344" s="1" t="str">
        <f>VLOOKUP(InputData[[#This Row],[CUSTOMER NAME]],Country[],2,0)</f>
        <v>India</v>
      </c>
      <c r="H344" s="1" t="str">
        <f>VLOOKUP(InputData[[#This Row],[CUSTOMER NAME]],Country[],3,0)</f>
        <v>South</v>
      </c>
      <c r="I344" s="1" t="str">
        <f>TEXT(InputData[[#This Row],[DATE]],"mmm")</f>
        <v>May</v>
      </c>
      <c r="J344" s="1">
        <f>WEEKNUM(InputData[[#This Row],[DATE]])</f>
        <v>21</v>
      </c>
    </row>
    <row r="345" spans="1:10" x14ac:dyDescent="0.25">
      <c r="A345" s="3">
        <v>44337</v>
      </c>
      <c r="B345" s="6" t="s">
        <v>110</v>
      </c>
      <c r="C345" s="4" t="s">
        <v>38</v>
      </c>
      <c r="D345" s="5">
        <v>79.92</v>
      </c>
      <c r="E345" s="1">
        <v>21</v>
      </c>
      <c r="F345" s="1">
        <f>InputData[[#This Row],[UNIT PRICE ($)]]*InputData[[#This Row],[QUANTITY]]</f>
        <v>1678.32</v>
      </c>
      <c r="G345" s="1" t="str">
        <f>VLOOKUP(InputData[[#This Row],[CUSTOMER NAME]],Country[],2,0)</f>
        <v>India</v>
      </c>
      <c r="H345" s="1" t="str">
        <f>VLOOKUP(InputData[[#This Row],[CUSTOMER NAME]],Country[],3,0)</f>
        <v>Western</v>
      </c>
      <c r="I345" s="1" t="str">
        <f>TEXT(InputData[[#This Row],[DATE]],"mmm")</f>
        <v>May</v>
      </c>
      <c r="J345" s="1">
        <f>WEEKNUM(InputData[[#This Row],[DATE]])</f>
        <v>21</v>
      </c>
    </row>
    <row r="346" spans="1:10" x14ac:dyDescent="0.25">
      <c r="A346" s="3">
        <v>44337</v>
      </c>
      <c r="B346" s="6" t="s">
        <v>78</v>
      </c>
      <c r="C346" s="4" t="s">
        <v>35</v>
      </c>
      <c r="D346" s="5">
        <v>6.7</v>
      </c>
      <c r="E346" s="1">
        <v>16</v>
      </c>
      <c r="F346" s="1">
        <f>InputData[[#This Row],[UNIT PRICE ($)]]*InputData[[#This Row],[QUANTITY]]</f>
        <v>107.2</v>
      </c>
      <c r="G346" s="1" t="str">
        <f>VLOOKUP(InputData[[#This Row],[CUSTOMER NAME]],Country[],2,0)</f>
        <v>India</v>
      </c>
      <c r="H346" s="1" t="str">
        <f>VLOOKUP(InputData[[#This Row],[CUSTOMER NAME]],Country[],3,0)</f>
        <v>Central</v>
      </c>
      <c r="I346" s="1" t="str">
        <f>TEXT(InputData[[#This Row],[DATE]],"mmm")</f>
        <v>May</v>
      </c>
      <c r="J346" s="1">
        <f>WEEKNUM(InputData[[#This Row],[DATE]])</f>
        <v>21</v>
      </c>
    </row>
    <row r="347" spans="1:10" x14ac:dyDescent="0.25">
      <c r="A347" s="3">
        <v>44338</v>
      </c>
      <c r="B347" s="6" t="s">
        <v>62</v>
      </c>
      <c r="C347" s="4" t="s">
        <v>15</v>
      </c>
      <c r="D347" s="5">
        <v>15.719999999999999</v>
      </c>
      <c r="E347" s="1">
        <v>12</v>
      </c>
      <c r="F347" s="1">
        <f>InputData[[#This Row],[UNIT PRICE ($)]]*InputData[[#This Row],[QUANTITY]]</f>
        <v>188.64</v>
      </c>
      <c r="G347" s="1" t="str">
        <f>VLOOKUP(InputData[[#This Row],[CUSTOMER NAME]],Country[],2,0)</f>
        <v>India</v>
      </c>
      <c r="H347" s="1" t="str">
        <f>VLOOKUP(InputData[[#This Row],[CUSTOMER NAME]],Country[],3,0)</f>
        <v>Northeast</v>
      </c>
      <c r="I347" s="1" t="str">
        <f>TEXT(InputData[[#This Row],[DATE]],"mmm")</f>
        <v>May</v>
      </c>
      <c r="J347" s="1">
        <f>WEEKNUM(InputData[[#This Row],[DATE]])</f>
        <v>21</v>
      </c>
    </row>
    <row r="348" spans="1:10" x14ac:dyDescent="0.25">
      <c r="A348" s="3">
        <v>44338</v>
      </c>
      <c r="B348" s="6" t="s">
        <v>68</v>
      </c>
      <c r="C348" s="4" t="s">
        <v>22</v>
      </c>
      <c r="D348" s="5">
        <v>141.57</v>
      </c>
      <c r="E348" s="1">
        <v>24</v>
      </c>
      <c r="F348" s="1">
        <f>InputData[[#This Row],[UNIT PRICE ($)]]*InputData[[#This Row],[QUANTITY]]</f>
        <v>3397.68</v>
      </c>
      <c r="G348" s="1" t="str">
        <f>VLOOKUP(InputData[[#This Row],[CUSTOMER NAME]],Country[],2,0)</f>
        <v>Russia</v>
      </c>
      <c r="H348" s="1" t="str">
        <f>VLOOKUP(InputData[[#This Row],[CUSTOMER NAME]],Country[],3,0)</f>
        <v>Export</v>
      </c>
      <c r="I348" s="1" t="str">
        <f>TEXT(InputData[[#This Row],[DATE]],"mmm")</f>
        <v>May</v>
      </c>
      <c r="J348" s="1">
        <f>WEEKNUM(InputData[[#This Row],[DATE]])</f>
        <v>21</v>
      </c>
    </row>
    <row r="349" spans="1:10" x14ac:dyDescent="0.25">
      <c r="A349" s="3">
        <v>44338</v>
      </c>
      <c r="B349" s="6" t="s">
        <v>78</v>
      </c>
      <c r="C349" s="4" t="s">
        <v>6</v>
      </c>
      <c r="D349" s="5">
        <v>85.5</v>
      </c>
      <c r="E349" s="1">
        <v>19</v>
      </c>
      <c r="F349" s="1">
        <f>InputData[[#This Row],[UNIT PRICE ($)]]*InputData[[#This Row],[QUANTITY]]</f>
        <v>1624.5</v>
      </c>
      <c r="G349" s="1" t="str">
        <f>VLOOKUP(InputData[[#This Row],[CUSTOMER NAME]],Country[],2,0)</f>
        <v>India</v>
      </c>
      <c r="H349" s="1" t="str">
        <f>VLOOKUP(InputData[[#This Row],[CUSTOMER NAME]],Country[],3,0)</f>
        <v>Central</v>
      </c>
      <c r="I349" s="1" t="str">
        <f>TEXT(InputData[[#This Row],[DATE]],"mmm")</f>
        <v>May</v>
      </c>
      <c r="J349" s="1">
        <f>WEEKNUM(InputData[[#This Row],[DATE]])</f>
        <v>21</v>
      </c>
    </row>
    <row r="350" spans="1:10" x14ac:dyDescent="0.25">
      <c r="A350" s="3">
        <v>44339</v>
      </c>
      <c r="B350" s="6" t="s">
        <v>77</v>
      </c>
      <c r="C350" s="4" t="s">
        <v>40</v>
      </c>
      <c r="D350" s="5">
        <v>115.2</v>
      </c>
      <c r="E350" s="1">
        <v>11</v>
      </c>
      <c r="F350" s="1">
        <f>InputData[[#This Row],[UNIT PRICE ($)]]*InputData[[#This Row],[QUANTITY]]</f>
        <v>1267.2</v>
      </c>
      <c r="G350" s="1" t="str">
        <f>VLOOKUP(InputData[[#This Row],[CUSTOMER NAME]],Country[],2,0)</f>
        <v>India</v>
      </c>
      <c r="H350" s="1" t="str">
        <f>VLOOKUP(InputData[[#This Row],[CUSTOMER NAME]],Country[],3,0)</f>
        <v>Western</v>
      </c>
      <c r="I350" s="1" t="str">
        <f>TEXT(InputData[[#This Row],[DATE]],"mmm")</f>
        <v>May</v>
      </c>
      <c r="J350" s="1">
        <f>WEEKNUM(InputData[[#This Row],[DATE]])</f>
        <v>22</v>
      </c>
    </row>
    <row r="351" spans="1:10" x14ac:dyDescent="0.25">
      <c r="A351" s="3">
        <v>44339</v>
      </c>
      <c r="B351" s="6" t="s">
        <v>87</v>
      </c>
      <c r="C351" s="4" t="s">
        <v>16</v>
      </c>
      <c r="D351" s="5">
        <v>16.64</v>
      </c>
      <c r="E351" s="1">
        <v>27</v>
      </c>
      <c r="F351" s="1">
        <f>InputData[[#This Row],[UNIT PRICE ($)]]*InputData[[#This Row],[QUANTITY]]</f>
        <v>449.28000000000003</v>
      </c>
      <c r="G351" s="1" t="str">
        <f>VLOOKUP(InputData[[#This Row],[CUSTOMER NAME]],Country[],2,0)</f>
        <v>France</v>
      </c>
      <c r="H351" s="1" t="str">
        <f>VLOOKUP(InputData[[#This Row],[CUSTOMER NAME]],Country[],3,0)</f>
        <v>Export</v>
      </c>
      <c r="I351" s="1" t="str">
        <f>TEXT(InputData[[#This Row],[DATE]],"mmm")</f>
        <v>May</v>
      </c>
      <c r="J351" s="1">
        <f>WEEKNUM(InputData[[#This Row],[DATE]])</f>
        <v>22</v>
      </c>
    </row>
    <row r="352" spans="1:10" x14ac:dyDescent="0.25">
      <c r="A352" s="3">
        <v>44340</v>
      </c>
      <c r="B352" s="6" t="s">
        <v>112</v>
      </c>
      <c r="C352" s="4" t="s">
        <v>26</v>
      </c>
      <c r="D352" s="5">
        <v>24.66</v>
      </c>
      <c r="E352" s="1">
        <v>21</v>
      </c>
      <c r="F352" s="1">
        <f>InputData[[#This Row],[UNIT PRICE ($)]]*InputData[[#This Row],[QUANTITY]]</f>
        <v>517.86</v>
      </c>
      <c r="G352" s="1" t="str">
        <f>VLOOKUP(InputData[[#This Row],[CUSTOMER NAME]],Country[],2,0)</f>
        <v>India</v>
      </c>
      <c r="H352" s="1" t="str">
        <f>VLOOKUP(InputData[[#This Row],[CUSTOMER NAME]],Country[],3,0)</f>
        <v>North</v>
      </c>
      <c r="I352" s="1" t="str">
        <f>TEXT(InputData[[#This Row],[DATE]],"mmm")</f>
        <v>May</v>
      </c>
      <c r="J352" s="1">
        <f>WEEKNUM(InputData[[#This Row],[DATE]])</f>
        <v>22</v>
      </c>
    </row>
    <row r="353" spans="1:10" x14ac:dyDescent="0.25">
      <c r="A353" s="3">
        <v>44341</v>
      </c>
      <c r="B353" s="6" t="s">
        <v>79</v>
      </c>
      <c r="C353" s="4" t="s">
        <v>2</v>
      </c>
      <c r="D353" s="5">
        <v>142.80000000000001</v>
      </c>
      <c r="E353" s="1">
        <v>7</v>
      </c>
      <c r="F353" s="1">
        <f>InputData[[#This Row],[UNIT PRICE ($)]]*InputData[[#This Row],[QUANTITY]]</f>
        <v>999.60000000000014</v>
      </c>
      <c r="G353" s="1" t="str">
        <f>VLOOKUP(InputData[[#This Row],[CUSTOMER NAME]],Country[],2,0)</f>
        <v>United Kingdom</v>
      </c>
      <c r="H353" s="1" t="str">
        <f>VLOOKUP(InputData[[#This Row],[CUSTOMER NAME]],Country[],3,0)</f>
        <v>Export</v>
      </c>
      <c r="I353" s="1" t="str">
        <f>TEXT(InputData[[#This Row],[DATE]],"mmm")</f>
        <v>May</v>
      </c>
      <c r="J353" s="1">
        <f>WEEKNUM(InputData[[#This Row],[DATE]])</f>
        <v>22</v>
      </c>
    </row>
    <row r="354" spans="1:10" x14ac:dyDescent="0.25">
      <c r="A354" s="3">
        <v>44341</v>
      </c>
      <c r="B354" s="6" t="s">
        <v>89</v>
      </c>
      <c r="C354" s="4" t="s">
        <v>18</v>
      </c>
      <c r="D354" s="5">
        <v>49.21</v>
      </c>
      <c r="E354" s="1">
        <v>37</v>
      </c>
      <c r="F354" s="1">
        <f>InputData[[#This Row],[UNIT PRICE ($)]]*InputData[[#This Row],[QUANTITY]]</f>
        <v>1820.77</v>
      </c>
      <c r="G354" s="1" t="str">
        <f>VLOOKUP(InputData[[#This Row],[CUSTOMER NAME]],Country[],2,0)</f>
        <v>Mexico</v>
      </c>
      <c r="H354" s="1" t="str">
        <f>VLOOKUP(InputData[[#This Row],[CUSTOMER NAME]],Country[],3,0)</f>
        <v>Export</v>
      </c>
      <c r="I354" s="1" t="str">
        <f>TEXT(InputData[[#This Row],[DATE]],"mmm")</f>
        <v>May</v>
      </c>
      <c r="J354" s="1">
        <f>WEEKNUM(InputData[[#This Row],[DATE]])</f>
        <v>22</v>
      </c>
    </row>
    <row r="355" spans="1:10" x14ac:dyDescent="0.25">
      <c r="A355" s="3">
        <v>44342</v>
      </c>
      <c r="B355" s="6" t="s">
        <v>62</v>
      </c>
      <c r="C355" s="4" t="s">
        <v>27</v>
      </c>
      <c r="D355" s="5">
        <v>57.120000000000005</v>
      </c>
      <c r="E355" s="1">
        <v>2</v>
      </c>
      <c r="F355" s="1">
        <f>InputData[[#This Row],[UNIT PRICE ($)]]*InputData[[#This Row],[QUANTITY]]</f>
        <v>114.24000000000001</v>
      </c>
      <c r="G355" s="1" t="str">
        <f>VLOOKUP(InputData[[#This Row],[CUSTOMER NAME]],Country[],2,0)</f>
        <v>India</v>
      </c>
      <c r="H355" s="1" t="str">
        <f>VLOOKUP(InputData[[#This Row],[CUSTOMER NAME]],Country[],3,0)</f>
        <v>Northeast</v>
      </c>
      <c r="I355" s="1" t="str">
        <f>TEXT(InputData[[#This Row],[DATE]],"mmm")</f>
        <v>May</v>
      </c>
      <c r="J355" s="1">
        <f>WEEKNUM(InputData[[#This Row],[DATE]])</f>
        <v>22</v>
      </c>
    </row>
    <row r="356" spans="1:10" x14ac:dyDescent="0.25">
      <c r="A356" s="3">
        <v>44342</v>
      </c>
      <c r="B356" s="6" t="s">
        <v>64</v>
      </c>
      <c r="C356" s="4" t="s">
        <v>28</v>
      </c>
      <c r="D356" s="5">
        <v>41.81</v>
      </c>
      <c r="E356" s="1">
        <v>2</v>
      </c>
      <c r="F356" s="1">
        <f>InputData[[#This Row],[UNIT PRICE ($)]]*InputData[[#This Row],[QUANTITY]]</f>
        <v>83.62</v>
      </c>
      <c r="G356" s="1" t="str">
        <f>VLOOKUP(InputData[[#This Row],[CUSTOMER NAME]],Country[],2,0)</f>
        <v>India</v>
      </c>
      <c r="H356" s="1" t="str">
        <f>VLOOKUP(InputData[[#This Row],[CUSTOMER NAME]],Country[],3,0)</f>
        <v>Northeast</v>
      </c>
      <c r="I356" s="1" t="str">
        <f>TEXT(InputData[[#This Row],[DATE]],"mmm")</f>
        <v>May</v>
      </c>
      <c r="J356" s="1">
        <f>WEEKNUM(InputData[[#This Row],[DATE]])</f>
        <v>22</v>
      </c>
    </row>
    <row r="357" spans="1:10" x14ac:dyDescent="0.25">
      <c r="A357" s="3">
        <v>44342</v>
      </c>
      <c r="B357" s="6" t="s">
        <v>73</v>
      </c>
      <c r="C357" s="4" t="s">
        <v>6</v>
      </c>
      <c r="D357" s="5">
        <v>85.5</v>
      </c>
      <c r="E357" s="1">
        <v>1</v>
      </c>
      <c r="F357" s="1">
        <f>InputData[[#This Row],[UNIT PRICE ($)]]*InputData[[#This Row],[QUANTITY]]</f>
        <v>85.5</v>
      </c>
      <c r="G357" s="1" t="str">
        <f>VLOOKUP(InputData[[#This Row],[CUSTOMER NAME]],Country[],2,0)</f>
        <v>India</v>
      </c>
      <c r="H357" s="1" t="str">
        <f>VLOOKUP(InputData[[#This Row],[CUSTOMER NAME]],Country[],3,0)</f>
        <v>East</v>
      </c>
      <c r="I357" s="1" t="str">
        <f>TEXT(InputData[[#This Row],[DATE]],"mmm")</f>
        <v>May</v>
      </c>
      <c r="J357" s="1">
        <f>WEEKNUM(InputData[[#This Row],[DATE]])</f>
        <v>22</v>
      </c>
    </row>
    <row r="358" spans="1:10" x14ac:dyDescent="0.25">
      <c r="A358" s="3">
        <v>44344</v>
      </c>
      <c r="B358" s="6" t="s">
        <v>62</v>
      </c>
      <c r="C358" s="4" t="s">
        <v>20</v>
      </c>
      <c r="D358" s="5">
        <v>76.25</v>
      </c>
      <c r="E358" s="1">
        <v>14</v>
      </c>
      <c r="F358" s="1">
        <f>InputData[[#This Row],[UNIT PRICE ($)]]*InputData[[#This Row],[QUANTITY]]</f>
        <v>1067.5</v>
      </c>
      <c r="G358" s="1" t="str">
        <f>VLOOKUP(InputData[[#This Row],[CUSTOMER NAME]],Country[],2,0)</f>
        <v>India</v>
      </c>
      <c r="H358" s="1" t="str">
        <f>VLOOKUP(InputData[[#This Row],[CUSTOMER NAME]],Country[],3,0)</f>
        <v>Northeast</v>
      </c>
      <c r="I358" s="1" t="str">
        <f>TEXT(InputData[[#This Row],[DATE]],"mmm")</f>
        <v>May</v>
      </c>
      <c r="J358" s="1">
        <f>WEEKNUM(InputData[[#This Row],[DATE]])</f>
        <v>22</v>
      </c>
    </row>
    <row r="359" spans="1:10" x14ac:dyDescent="0.25">
      <c r="A359" s="3">
        <v>44344</v>
      </c>
      <c r="B359" s="6" t="s">
        <v>67</v>
      </c>
      <c r="C359" s="4" t="s">
        <v>29</v>
      </c>
      <c r="D359" s="5">
        <v>53.11</v>
      </c>
      <c r="E359" s="1">
        <v>4</v>
      </c>
      <c r="F359" s="1">
        <f>InputData[[#This Row],[UNIT PRICE ($)]]*InputData[[#This Row],[QUANTITY]]</f>
        <v>212.44</v>
      </c>
      <c r="G359" s="1" t="str">
        <f>VLOOKUP(InputData[[#This Row],[CUSTOMER NAME]],Country[],2,0)</f>
        <v>United Kingdom</v>
      </c>
      <c r="H359" s="1" t="str">
        <f>VLOOKUP(InputData[[#This Row],[CUSTOMER NAME]],Country[],3,0)</f>
        <v>Export</v>
      </c>
      <c r="I359" s="1" t="str">
        <f>TEXT(InputData[[#This Row],[DATE]],"mmm")</f>
        <v>May</v>
      </c>
      <c r="J359" s="1">
        <f>WEEKNUM(InputData[[#This Row],[DATE]])</f>
        <v>22</v>
      </c>
    </row>
    <row r="360" spans="1:10" x14ac:dyDescent="0.25">
      <c r="A360" s="3">
        <v>44344</v>
      </c>
      <c r="B360" s="6" t="s">
        <v>67</v>
      </c>
      <c r="C360" s="4" t="s">
        <v>10</v>
      </c>
      <c r="D360" s="5">
        <v>164.28</v>
      </c>
      <c r="E360" s="1">
        <v>9</v>
      </c>
      <c r="F360" s="1">
        <f>InputData[[#This Row],[UNIT PRICE ($)]]*InputData[[#This Row],[QUANTITY]]</f>
        <v>1478.52</v>
      </c>
      <c r="G360" s="1" t="str">
        <f>VLOOKUP(InputData[[#This Row],[CUSTOMER NAME]],Country[],2,0)</f>
        <v>United Kingdom</v>
      </c>
      <c r="H360" s="1" t="str">
        <f>VLOOKUP(InputData[[#This Row],[CUSTOMER NAME]],Country[],3,0)</f>
        <v>Export</v>
      </c>
      <c r="I360" s="1" t="str">
        <f>TEXT(InputData[[#This Row],[DATE]],"mmm")</f>
        <v>May</v>
      </c>
      <c r="J360" s="1">
        <f>WEEKNUM(InputData[[#This Row],[DATE]])</f>
        <v>22</v>
      </c>
    </row>
    <row r="361" spans="1:10" x14ac:dyDescent="0.25">
      <c r="A361" s="3">
        <v>44344</v>
      </c>
      <c r="B361" s="6" t="s">
        <v>68</v>
      </c>
      <c r="C361" s="4" t="s">
        <v>4</v>
      </c>
      <c r="D361" s="5">
        <v>48.84</v>
      </c>
      <c r="E361" s="1">
        <v>12</v>
      </c>
      <c r="F361" s="1">
        <f>InputData[[#This Row],[UNIT PRICE ($)]]*InputData[[#This Row],[QUANTITY]]</f>
        <v>586.08000000000004</v>
      </c>
      <c r="G361" s="1" t="str">
        <f>VLOOKUP(InputData[[#This Row],[CUSTOMER NAME]],Country[],2,0)</f>
        <v>Russia</v>
      </c>
      <c r="H361" s="1" t="str">
        <f>VLOOKUP(InputData[[#This Row],[CUSTOMER NAME]],Country[],3,0)</f>
        <v>Export</v>
      </c>
      <c r="I361" s="1" t="str">
        <f>TEXT(InputData[[#This Row],[DATE]],"mmm")</f>
        <v>May</v>
      </c>
      <c r="J361" s="1">
        <f>WEEKNUM(InputData[[#This Row],[DATE]])</f>
        <v>22</v>
      </c>
    </row>
    <row r="362" spans="1:10" x14ac:dyDescent="0.25">
      <c r="A362" s="3">
        <v>44344</v>
      </c>
      <c r="B362" s="6" t="s">
        <v>86</v>
      </c>
      <c r="C362" s="4" t="s">
        <v>8</v>
      </c>
      <c r="D362" s="5">
        <v>94.62</v>
      </c>
      <c r="E362" s="1">
        <v>5</v>
      </c>
      <c r="F362" s="1">
        <f>InputData[[#This Row],[UNIT PRICE ($)]]*InputData[[#This Row],[QUANTITY]]</f>
        <v>473.1</v>
      </c>
      <c r="G362" s="1" t="str">
        <f>VLOOKUP(InputData[[#This Row],[CUSTOMER NAME]],Country[],2,0)</f>
        <v>India</v>
      </c>
      <c r="H362" s="1" t="str">
        <f>VLOOKUP(InputData[[#This Row],[CUSTOMER NAME]],Country[],3,0)</f>
        <v>South</v>
      </c>
      <c r="I362" s="1" t="str">
        <f>TEXT(InputData[[#This Row],[DATE]],"mmm")</f>
        <v>May</v>
      </c>
      <c r="J362" s="1">
        <f>WEEKNUM(InputData[[#This Row],[DATE]])</f>
        <v>22</v>
      </c>
    </row>
    <row r="363" spans="1:10" x14ac:dyDescent="0.25">
      <c r="A363" s="3">
        <v>44344</v>
      </c>
      <c r="B363" s="6" t="s">
        <v>89</v>
      </c>
      <c r="C363" s="4" t="s">
        <v>41</v>
      </c>
      <c r="D363" s="5">
        <v>173.88</v>
      </c>
      <c r="E363" s="1">
        <v>10</v>
      </c>
      <c r="F363" s="1">
        <f>InputData[[#This Row],[UNIT PRICE ($)]]*InputData[[#This Row],[QUANTITY]]</f>
        <v>1738.8</v>
      </c>
      <c r="G363" s="1" t="str">
        <f>VLOOKUP(InputData[[#This Row],[CUSTOMER NAME]],Country[],2,0)</f>
        <v>Mexico</v>
      </c>
      <c r="H363" s="1" t="str">
        <f>VLOOKUP(InputData[[#This Row],[CUSTOMER NAME]],Country[],3,0)</f>
        <v>Export</v>
      </c>
      <c r="I363" s="1" t="str">
        <f>TEXT(InputData[[#This Row],[DATE]],"mmm")</f>
        <v>May</v>
      </c>
      <c r="J363" s="1">
        <f>WEEKNUM(InputData[[#This Row],[DATE]])</f>
        <v>22</v>
      </c>
    </row>
    <row r="364" spans="1:10" x14ac:dyDescent="0.25">
      <c r="A364" s="3">
        <v>44344</v>
      </c>
      <c r="B364" s="6" t="s">
        <v>89</v>
      </c>
      <c r="C364" s="4" t="s">
        <v>39</v>
      </c>
      <c r="D364" s="5">
        <v>42.55</v>
      </c>
      <c r="E364" s="1">
        <v>17</v>
      </c>
      <c r="F364" s="1">
        <f>InputData[[#This Row],[UNIT PRICE ($)]]*InputData[[#This Row],[QUANTITY]]</f>
        <v>723.34999999999991</v>
      </c>
      <c r="G364" s="1" t="str">
        <f>VLOOKUP(InputData[[#This Row],[CUSTOMER NAME]],Country[],2,0)</f>
        <v>Mexico</v>
      </c>
      <c r="H364" s="1" t="str">
        <f>VLOOKUP(InputData[[#This Row],[CUSTOMER NAME]],Country[],3,0)</f>
        <v>Export</v>
      </c>
      <c r="I364" s="1" t="str">
        <f>TEXT(InputData[[#This Row],[DATE]],"mmm")</f>
        <v>May</v>
      </c>
      <c r="J364" s="1">
        <f>WEEKNUM(InputData[[#This Row],[DATE]])</f>
        <v>22</v>
      </c>
    </row>
    <row r="365" spans="1:10" x14ac:dyDescent="0.25">
      <c r="A365" s="3">
        <v>44346</v>
      </c>
      <c r="B365" s="6" t="s">
        <v>65</v>
      </c>
      <c r="C365" s="4" t="s">
        <v>5</v>
      </c>
      <c r="D365" s="5">
        <v>155.61000000000001</v>
      </c>
      <c r="E365" s="1">
        <v>4</v>
      </c>
      <c r="F365" s="1">
        <f>InputData[[#This Row],[UNIT PRICE ($)]]*InputData[[#This Row],[QUANTITY]]</f>
        <v>622.44000000000005</v>
      </c>
      <c r="G365" s="1" t="str">
        <f>VLOOKUP(InputData[[#This Row],[CUSTOMER NAME]],Country[],2,0)</f>
        <v>Pakistan</v>
      </c>
      <c r="H365" s="1" t="str">
        <f>VLOOKUP(InputData[[#This Row],[CUSTOMER NAME]],Country[],3,0)</f>
        <v>Export</v>
      </c>
      <c r="I365" s="1" t="str">
        <f>TEXT(InputData[[#This Row],[DATE]],"mmm")</f>
        <v>May</v>
      </c>
      <c r="J365" s="1">
        <f>WEEKNUM(InputData[[#This Row],[DATE]])</f>
        <v>23</v>
      </c>
    </row>
    <row r="366" spans="1:10" x14ac:dyDescent="0.25">
      <c r="A366" s="3">
        <v>44346</v>
      </c>
      <c r="B366" s="6" t="s">
        <v>112</v>
      </c>
      <c r="C366" s="4" t="s">
        <v>23</v>
      </c>
      <c r="D366" s="5">
        <v>149.46</v>
      </c>
      <c r="E366" s="1">
        <v>13</v>
      </c>
      <c r="F366" s="1">
        <f>InputData[[#This Row],[UNIT PRICE ($)]]*InputData[[#This Row],[QUANTITY]]</f>
        <v>1942.98</v>
      </c>
      <c r="G366" s="1" t="str">
        <f>VLOOKUP(InputData[[#This Row],[CUSTOMER NAME]],Country[],2,0)</f>
        <v>India</v>
      </c>
      <c r="H366" s="1" t="str">
        <f>VLOOKUP(InputData[[#This Row],[CUSTOMER NAME]],Country[],3,0)</f>
        <v>North</v>
      </c>
      <c r="I366" s="1" t="str">
        <f>TEXT(InputData[[#This Row],[DATE]],"mmm")</f>
        <v>May</v>
      </c>
      <c r="J366" s="1">
        <f>WEEKNUM(InputData[[#This Row],[DATE]])</f>
        <v>23</v>
      </c>
    </row>
    <row r="367" spans="1:10" x14ac:dyDescent="0.25">
      <c r="A367" s="3">
        <v>44346</v>
      </c>
      <c r="B367" s="6" t="s">
        <v>79</v>
      </c>
      <c r="C367" s="4" t="s">
        <v>4</v>
      </c>
      <c r="D367" s="5">
        <v>48.84</v>
      </c>
      <c r="E367" s="1">
        <v>23</v>
      </c>
      <c r="F367" s="1">
        <f>InputData[[#This Row],[UNIT PRICE ($)]]*InputData[[#This Row],[QUANTITY]]</f>
        <v>1123.3200000000002</v>
      </c>
      <c r="G367" s="1" t="str">
        <f>VLOOKUP(InputData[[#This Row],[CUSTOMER NAME]],Country[],2,0)</f>
        <v>United Kingdom</v>
      </c>
      <c r="H367" s="1" t="str">
        <f>VLOOKUP(InputData[[#This Row],[CUSTOMER NAME]],Country[],3,0)</f>
        <v>Export</v>
      </c>
      <c r="I367" s="1" t="str">
        <f>TEXT(InputData[[#This Row],[DATE]],"mmm")</f>
        <v>May</v>
      </c>
      <c r="J367" s="1">
        <f>WEEKNUM(InputData[[#This Row],[DATE]])</f>
        <v>23</v>
      </c>
    </row>
    <row r="368" spans="1:10" x14ac:dyDescent="0.25">
      <c r="A368" s="3">
        <v>44346</v>
      </c>
      <c r="B368" s="6" t="s">
        <v>81</v>
      </c>
      <c r="C368" s="4" t="s">
        <v>13</v>
      </c>
      <c r="D368" s="5">
        <v>122.08</v>
      </c>
      <c r="E368" s="1">
        <v>6</v>
      </c>
      <c r="F368" s="1">
        <f>InputData[[#This Row],[UNIT PRICE ($)]]*InputData[[#This Row],[QUANTITY]]</f>
        <v>732.48</v>
      </c>
      <c r="G368" s="1" t="str">
        <f>VLOOKUP(InputData[[#This Row],[CUSTOMER NAME]],Country[],2,0)</f>
        <v>India</v>
      </c>
      <c r="H368" s="1" t="str">
        <f>VLOOKUP(InputData[[#This Row],[CUSTOMER NAME]],Country[],3,0)</f>
        <v>East</v>
      </c>
      <c r="I368" s="1" t="str">
        <f>TEXT(InputData[[#This Row],[DATE]],"mmm")</f>
        <v>May</v>
      </c>
      <c r="J368" s="1">
        <f>WEEKNUM(InputData[[#This Row],[DATE]])</f>
        <v>23</v>
      </c>
    </row>
    <row r="369" spans="1:10" x14ac:dyDescent="0.25">
      <c r="A369" s="3">
        <v>44346</v>
      </c>
      <c r="B369" s="6" t="s">
        <v>86</v>
      </c>
      <c r="C369" s="4" t="s">
        <v>44</v>
      </c>
      <c r="D369" s="5">
        <v>82.08</v>
      </c>
      <c r="E369" s="1">
        <v>9</v>
      </c>
      <c r="F369" s="1">
        <f>InputData[[#This Row],[UNIT PRICE ($)]]*InputData[[#This Row],[QUANTITY]]</f>
        <v>738.72</v>
      </c>
      <c r="G369" s="1" t="str">
        <f>VLOOKUP(InputData[[#This Row],[CUSTOMER NAME]],Country[],2,0)</f>
        <v>India</v>
      </c>
      <c r="H369" s="1" t="str">
        <f>VLOOKUP(InputData[[#This Row],[CUSTOMER NAME]],Country[],3,0)</f>
        <v>South</v>
      </c>
      <c r="I369" s="1" t="str">
        <f>TEXT(InputData[[#This Row],[DATE]],"mmm")</f>
        <v>May</v>
      </c>
      <c r="J369" s="1">
        <f>WEEKNUM(InputData[[#This Row],[DATE]])</f>
        <v>23</v>
      </c>
    </row>
    <row r="370" spans="1:10" x14ac:dyDescent="0.25">
      <c r="A370" s="3">
        <v>44346</v>
      </c>
      <c r="B370" s="6" t="s">
        <v>87</v>
      </c>
      <c r="C370" s="4" t="s">
        <v>33</v>
      </c>
      <c r="D370" s="5">
        <v>119.7</v>
      </c>
      <c r="E370" s="1">
        <v>3</v>
      </c>
      <c r="F370" s="1">
        <f>InputData[[#This Row],[UNIT PRICE ($)]]*InputData[[#This Row],[QUANTITY]]</f>
        <v>359.1</v>
      </c>
      <c r="G370" s="1" t="str">
        <f>VLOOKUP(InputData[[#This Row],[CUSTOMER NAME]],Country[],2,0)</f>
        <v>France</v>
      </c>
      <c r="H370" s="1" t="str">
        <f>VLOOKUP(InputData[[#This Row],[CUSTOMER NAME]],Country[],3,0)</f>
        <v>Export</v>
      </c>
      <c r="I370" s="1" t="str">
        <f>TEXT(InputData[[#This Row],[DATE]],"mmm")</f>
        <v>May</v>
      </c>
      <c r="J370" s="1">
        <f>WEEKNUM(InputData[[#This Row],[DATE]])</f>
        <v>23</v>
      </c>
    </row>
    <row r="371" spans="1:10" x14ac:dyDescent="0.25">
      <c r="A371" s="3">
        <v>44349</v>
      </c>
      <c r="B371" s="6" t="s">
        <v>64</v>
      </c>
      <c r="C371" s="4" t="s">
        <v>27</v>
      </c>
      <c r="D371" s="5">
        <v>57.120000000000005</v>
      </c>
      <c r="E371" s="1">
        <v>15</v>
      </c>
      <c r="F371" s="1">
        <f>InputData[[#This Row],[UNIT PRICE ($)]]*InputData[[#This Row],[QUANTITY]]</f>
        <v>856.80000000000007</v>
      </c>
      <c r="G371" s="1" t="str">
        <f>VLOOKUP(InputData[[#This Row],[CUSTOMER NAME]],Country[],2,0)</f>
        <v>India</v>
      </c>
      <c r="H371" s="1" t="str">
        <f>VLOOKUP(InputData[[#This Row],[CUSTOMER NAME]],Country[],3,0)</f>
        <v>Northeast</v>
      </c>
      <c r="I371" s="1" t="str">
        <f>TEXT(InputData[[#This Row],[DATE]],"mmm")</f>
        <v>Jun</v>
      </c>
      <c r="J371" s="1">
        <f>WEEKNUM(InputData[[#This Row],[DATE]])</f>
        <v>23</v>
      </c>
    </row>
    <row r="372" spans="1:10" x14ac:dyDescent="0.25">
      <c r="A372" s="3">
        <v>44350</v>
      </c>
      <c r="B372" s="6" t="s">
        <v>67</v>
      </c>
      <c r="C372" s="4" t="s">
        <v>39</v>
      </c>
      <c r="D372" s="5">
        <v>42.55</v>
      </c>
      <c r="E372" s="1">
        <v>32</v>
      </c>
      <c r="F372" s="1">
        <f>InputData[[#This Row],[UNIT PRICE ($)]]*InputData[[#This Row],[QUANTITY]]</f>
        <v>1361.6</v>
      </c>
      <c r="G372" s="1" t="str">
        <f>VLOOKUP(InputData[[#This Row],[CUSTOMER NAME]],Country[],2,0)</f>
        <v>United Kingdom</v>
      </c>
      <c r="H372" s="1" t="str">
        <f>VLOOKUP(InputData[[#This Row],[CUSTOMER NAME]],Country[],3,0)</f>
        <v>Export</v>
      </c>
      <c r="I372" s="1" t="str">
        <f>TEXT(InputData[[#This Row],[DATE]],"mmm")</f>
        <v>Jun</v>
      </c>
      <c r="J372" s="1">
        <f>WEEKNUM(InputData[[#This Row],[DATE]])</f>
        <v>23</v>
      </c>
    </row>
    <row r="373" spans="1:10" x14ac:dyDescent="0.25">
      <c r="A373" s="3">
        <v>44350</v>
      </c>
      <c r="B373" s="6" t="s">
        <v>74</v>
      </c>
      <c r="C373" s="4" t="s">
        <v>8</v>
      </c>
      <c r="D373" s="5">
        <v>94.62</v>
      </c>
      <c r="E373" s="1">
        <v>14</v>
      </c>
      <c r="F373" s="1">
        <f>InputData[[#This Row],[UNIT PRICE ($)]]*InputData[[#This Row],[QUANTITY]]</f>
        <v>1324.68</v>
      </c>
      <c r="G373" s="1" t="str">
        <f>VLOOKUP(InputData[[#This Row],[CUSTOMER NAME]],Country[],2,0)</f>
        <v>Brazil</v>
      </c>
      <c r="H373" s="1" t="str">
        <f>VLOOKUP(InputData[[#This Row],[CUSTOMER NAME]],Country[],3,0)</f>
        <v>Export</v>
      </c>
      <c r="I373" s="1" t="str">
        <f>TEXT(InputData[[#This Row],[DATE]],"mmm")</f>
        <v>Jun</v>
      </c>
      <c r="J373" s="1">
        <f>WEEKNUM(InputData[[#This Row],[DATE]])</f>
        <v>23</v>
      </c>
    </row>
    <row r="374" spans="1:10" x14ac:dyDescent="0.25">
      <c r="A374" s="3">
        <v>44350</v>
      </c>
      <c r="B374" s="6" t="s">
        <v>79</v>
      </c>
      <c r="C374" s="4" t="s">
        <v>21</v>
      </c>
      <c r="D374" s="5">
        <v>162.54</v>
      </c>
      <c r="E374" s="1">
        <v>10</v>
      </c>
      <c r="F374" s="1">
        <f>InputData[[#This Row],[UNIT PRICE ($)]]*InputData[[#This Row],[QUANTITY]]</f>
        <v>1625.3999999999999</v>
      </c>
      <c r="G374" s="1" t="str">
        <f>VLOOKUP(InputData[[#This Row],[CUSTOMER NAME]],Country[],2,0)</f>
        <v>United Kingdom</v>
      </c>
      <c r="H374" s="1" t="str">
        <f>VLOOKUP(InputData[[#This Row],[CUSTOMER NAME]],Country[],3,0)</f>
        <v>Export</v>
      </c>
      <c r="I374" s="1" t="str">
        <f>TEXT(InputData[[#This Row],[DATE]],"mmm")</f>
        <v>Jun</v>
      </c>
      <c r="J374" s="1">
        <f>WEEKNUM(InputData[[#This Row],[DATE]])</f>
        <v>23</v>
      </c>
    </row>
    <row r="375" spans="1:10" x14ac:dyDescent="0.25">
      <c r="A375" s="3">
        <v>44351</v>
      </c>
      <c r="B375" s="6" t="s">
        <v>65</v>
      </c>
      <c r="C375" s="4" t="s">
        <v>20</v>
      </c>
      <c r="D375" s="5">
        <v>76.25</v>
      </c>
      <c r="E375" s="1">
        <v>8</v>
      </c>
      <c r="F375" s="1">
        <f>InputData[[#This Row],[UNIT PRICE ($)]]*InputData[[#This Row],[QUANTITY]]</f>
        <v>610</v>
      </c>
      <c r="G375" s="1" t="str">
        <f>VLOOKUP(InputData[[#This Row],[CUSTOMER NAME]],Country[],2,0)</f>
        <v>Pakistan</v>
      </c>
      <c r="H375" s="1" t="str">
        <f>VLOOKUP(InputData[[#This Row],[CUSTOMER NAME]],Country[],3,0)</f>
        <v>Export</v>
      </c>
      <c r="I375" s="1" t="str">
        <f>TEXT(InputData[[#This Row],[DATE]],"mmm")</f>
        <v>Jun</v>
      </c>
      <c r="J375" s="1">
        <f>WEEKNUM(InputData[[#This Row],[DATE]])</f>
        <v>23</v>
      </c>
    </row>
    <row r="376" spans="1:10" x14ac:dyDescent="0.25">
      <c r="A376" s="3">
        <v>44351</v>
      </c>
      <c r="B376" s="6" t="s">
        <v>70</v>
      </c>
      <c r="C376" s="4" t="s">
        <v>20</v>
      </c>
      <c r="D376" s="5">
        <v>76.25</v>
      </c>
      <c r="E376" s="1">
        <v>12</v>
      </c>
      <c r="F376" s="1">
        <f>InputData[[#This Row],[UNIT PRICE ($)]]*InputData[[#This Row],[QUANTITY]]</f>
        <v>915</v>
      </c>
      <c r="G376" s="1" t="str">
        <f>VLOOKUP(InputData[[#This Row],[CUSTOMER NAME]],Country[],2,0)</f>
        <v>Mexico</v>
      </c>
      <c r="H376" s="1" t="str">
        <f>VLOOKUP(InputData[[#This Row],[CUSTOMER NAME]],Country[],3,0)</f>
        <v>Export</v>
      </c>
      <c r="I376" s="1" t="str">
        <f>TEXT(InputData[[#This Row],[DATE]],"mmm")</f>
        <v>Jun</v>
      </c>
      <c r="J376" s="1">
        <f>WEEKNUM(InputData[[#This Row],[DATE]])</f>
        <v>23</v>
      </c>
    </row>
    <row r="377" spans="1:10" x14ac:dyDescent="0.25">
      <c r="A377" s="3">
        <v>44351</v>
      </c>
      <c r="B377" s="6" t="s">
        <v>76</v>
      </c>
      <c r="C377" s="4" t="s">
        <v>16</v>
      </c>
      <c r="D377" s="5">
        <v>16.64</v>
      </c>
      <c r="E377" s="1">
        <v>30</v>
      </c>
      <c r="F377" s="1">
        <f>InputData[[#This Row],[UNIT PRICE ($)]]*InputData[[#This Row],[QUANTITY]]</f>
        <v>499.20000000000005</v>
      </c>
      <c r="G377" s="1" t="str">
        <f>VLOOKUP(InputData[[#This Row],[CUSTOMER NAME]],Country[],2,0)</f>
        <v>Saudi Arabia</v>
      </c>
      <c r="H377" s="1" t="str">
        <f>VLOOKUP(InputData[[#This Row],[CUSTOMER NAME]],Country[],3,0)</f>
        <v>Export</v>
      </c>
      <c r="I377" s="1" t="str">
        <f>TEXT(InputData[[#This Row],[DATE]],"mmm")</f>
        <v>Jun</v>
      </c>
      <c r="J377" s="1">
        <f>WEEKNUM(InputData[[#This Row],[DATE]])</f>
        <v>23</v>
      </c>
    </row>
    <row r="378" spans="1:10" x14ac:dyDescent="0.25">
      <c r="A378" s="3">
        <v>44352</v>
      </c>
      <c r="B378" s="6" t="s">
        <v>67</v>
      </c>
      <c r="C378" s="4" t="s">
        <v>22</v>
      </c>
      <c r="D378" s="5">
        <v>141.57</v>
      </c>
      <c r="E378" s="1">
        <v>15</v>
      </c>
      <c r="F378" s="1">
        <f>InputData[[#This Row],[UNIT PRICE ($)]]*InputData[[#This Row],[QUANTITY]]</f>
        <v>2123.5499999999997</v>
      </c>
      <c r="G378" s="1" t="str">
        <f>VLOOKUP(InputData[[#This Row],[CUSTOMER NAME]],Country[],2,0)</f>
        <v>United Kingdom</v>
      </c>
      <c r="H378" s="1" t="str">
        <f>VLOOKUP(InputData[[#This Row],[CUSTOMER NAME]],Country[],3,0)</f>
        <v>Export</v>
      </c>
      <c r="I378" s="1" t="str">
        <f>TEXT(InputData[[#This Row],[DATE]],"mmm")</f>
        <v>Jun</v>
      </c>
      <c r="J378" s="1">
        <f>WEEKNUM(InputData[[#This Row],[DATE]])</f>
        <v>23</v>
      </c>
    </row>
    <row r="379" spans="1:10" x14ac:dyDescent="0.25">
      <c r="A379" s="3">
        <v>44352</v>
      </c>
      <c r="B379" s="6" t="s">
        <v>67</v>
      </c>
      <c r="C379" s="4" t="s">
        <v>12</v>
      </c>
      <c r="D379" s="5">
        <v>94.17</v>
      </c>
      <c r="E379" s="1">
        <v>5</v>
      </c>
      <c r="F379" s="1">
        <f>InputData[[#This Row],[UNIT PRICE ($)]]*InputData[[#This Row],[QUANTITY]]</f>
        <v>470.85</v>
      </c>
      <c r="G379" s="1" t="str">
        <f>VLOOKUP(InputData[[#This Row],[CUSTOMER NAME]],Country[],2,0)</f>
        <v>United Kingdom</v>
      </c>
      <c r="H379" s="1" t="str">
        <f>VLOOKUP(InputData[[#This Row],[CUSTOMER NAME]],Country[],3,0)</f>
        <v>Export</v>
      </c>
      <c r="I379" s="1" t="str">
        <f>TEXT(InputData[[#This Row],[DATE]],"mmm")</f>
        <v>Jun</v>
      </c>
      <c r="J379" s="1">
        <f>WEEKNUM(InputData[[#This Row],[DATE]])</f>
        <v>23</v>
      </c>
    </row>
    <row r="380" spans="1:10" x14ac:dyDescent="0.25">
      <c r="A380" s="3">
        <v>44352</v>
      </c>
      <c r="B380" s="6" t="s">
        <v>75</v>
      </c>
      <c r="C380" s="4" t="s">
        <v>3</v>
      </c>
      <c r="D380" s="5">
        <v>80.94</v>
      </c>
      <c r="E380" s="1">
        <v>17</v>
      </c>
      <c r="F380" s="1">
        <f>InputData[[#This Row],[UNIT PRICE ($)]]*InputData[[#This Row],[QUANTITY]]</f>
        <v>1375.98</v>
      </c>
      <c r="G380" s="1" t="str">
        <f>VLOOKUP(InputData[[#This Row],[CUSTOMER NAME]],Country[],2,0)</f>
        <v>Russia</v>
      </c>
      <c r="H380" s="1" t="str">
        <f>VLOOKUP(InputData[[#This Row],[CUSTOMER NAME]],Country[],3,0)</f>
        <v>Export</v>
      </c>
      <c r="I380" s="1" t="str">
        <f>TEXT(InputData[[#This Row],[DATE]],"mmm")</f>
        <v>Jun</v>
      </c>
      <c r="J380" s="1">
        <f>WEEKNUM(InputData[[#This Row],[DATE]])</f>
        <v>23</v>
      </c>
    </row>
    <row r="381" spans="1:10" x14ac:dyDescent="0.25">
      <c r="A381" s="3">
        <v>44352</v>
      </c>
      <c r="B381" s="6" t="s">
        <v>79</v>
      </c>
      <c r="C381" s="4" t="s">
        <v>9</v>
      </c>
      <c r="D381" s="5">
        <v>7.8599999999999994</v>
      </c>
      <c r="E381" s="1">
        <v>32</v>
      </c>
      <c r="F381" s="1">
        <f>InputData[[#This Row],[UNIT PRICE ($)]]*InputData[[#This Row],[QUANTITY]]</f>
        <v>251.51999999999998</v>
      </c>
      <c r="G381" s="1" t="str">
        <f>VLOOKUP(InputData[[#This Row],[CUSTOMER NAME]],Country[],2,0)</f>
        <v>United Kingdom</v>
      </c>
      <c r="H381" s="1" t="str">
        <f>VLOOKUP(InputData[[#This Row],[CUSTOMER NAME]],Country[],3,0)</f>
        <v>Export</v>
      </c>
      <c r="I381" s="1" t="str">
        <f>TEXT(InputData[[#This Row],[DATE]],"mmm")</f>
        <v>Jun</v>
      </c>
      <c r="J381" s="1">
        <f>WEEKNUM(InputData[[#This Row],[DATE]])</f>
        <v>23</v>
      </c>
    </row>
    <row r="382" spans="1:10" x14ac:dyDescent="0.25">
      <c r="A382" s="3">
        <v>44352</v>
      </c>
      <c r="B382" s="6" t="s">
        <v>89</v>
      </c>
      <c r="C382" s="4" t="s">
        <v>35</v>
      </c>
      <c r="D382" s="5">
        <v>6.7</v>
      </c>
      <c r="E382" s="1">
        <v>10</v>
      </c>
      <c r="F382" s="1">
        <f>InputData[[#This Row],[UNIT PRICE ($)]]*InputData[[#This Row],[QUANTITY]]</f>
        <v>67</v>
      </c>
      <c r="G382" s="1" t="str">
        <f>VLOOKUP(InputData[[#This Row],[CUSTOMER NAME]],Country[],2,0)</f>
        <v>Mexico</v>
      </c>
      <c r="H382" s="1" t="str">
        <f>VLOOKUP(InputData[[#This Row],[CUSTOMER NAME]],Country[],3,0)</f>
        <v>Export</v>
      </c>
      <c r="I382" s="1" t="str">
        <f>TEXT(InputData[[#This Row],[DATE]],"mmm")</f>
        <v>Jun</v>
      </c>
      <c r="J382" s="1">
        <f>WEEKNUM(InputData[[#This Row],[DATE]])</f>
        <v>23</v>
      </c>
    </row>
    <row r="383" spans="1:10" x14ac:dyDescent="0.25">
      <c r="A383" s="3">
        <v>44353</v>
      </c>
      <c r="B383" s="6" t="s">
        <v>76</v>
      </c>
      <c r="C383" s="4" t="s">
        <v>33</v>
      </c>
      <c r="D383" s="5">
        <v>119.7</v>
      </c>
      <c r="E383" s="1">
        <v>6</v>
      </c>
      <c r="F383" s="1">
        <f>InputData[[#This Row],[UNIT PRICE ($)]]*InputData[[#This Row],[QUANTITY]]</f>
        <v>718.2</v>
      </c>
      <c r="G383" s="1" t="str">
        <f>VLOOKUP(InputData[[#This Row],[CUSTOMER NAME]],Country[],2,0)</f>
        <v>Saudi Arabia</v>
      </c>
      <c r="H383" s="1" t="str">
        <f>VLOOKUP(InputData[[#This Row],[CUSTOMER NAME]],Country[],3,0)</f>
        <v>Export</v>
      </c>
      <c r="I383" s="1" t="str">
        <f>TEXT(InputData[[#This Row],[DATE]],"mmm")</f>
        <v>Jun</v>
      </c>
      <c r="J383" s="1">
        <f>WEEKNUM(InputData[[#This Row],[DATE]])</f>
        <v>24</v>
      </c>
    </row>
    <row r="384" spans="1:10" x14ac:dyDescent="0.25">
      <c r="A384" s="3">
        <v>44353</v>
      </c>
      <c r="B384" s="6" t="s">
        <v>87</v>
      </c>
      <c r="C384" s="4" t="s">
        <v>1</v>
      </c>
      <c r="D384" s="5">
        <v>103.88</v>
      </c>
      <c r="E384" s="1">
        <v>33</v>
      </c>
      <c r="F384" s="1">
        <f>InputData[[#This Row],[UNIT PRICE ($)]]*InputData[[#This Row],[QUANTITY]]</f>
        <v>3428.04</v>
      </c>
      <c r="G384" s="1" t="str">
        <f>VLOOKUP(InputData[[#This Row],[CUSTOMER NAME]],Country[],2,0)</f>
        <v>France</v>
      </c>
      <c r="H384" s="1" t="str">
        <f>VLOOKUP(InputData[[#This Row],[CUSTOMER NAME]],Country[],3,0)</f>
        <v>Export</v>
      </c>
      <c r="I384" s="1" t="str">
        <f>TEXT(InputData[[#This Row],[DATE]],"mmm")</f>
        <v>Jun</v>
      </c>
      <c r="J384" s="1">
        <f>WEEKNUM(InputData[[#This Row],[DATE]])</f>
        <v>24</v>
      </c>
    </row>
    <row r="385" spans="1:10" x14ac:dyDescent="0.25">
      <c r="A385" s="3">
        <v>44355</v>
      </c>
      <c r="B385" s="6" t="s">
        <v>71</v>
      </c>
      <c r="C385" s="4" t="s">
        <v>28</v>
      </c>
      <c r="D385" s="5">
        <v>41.81</v>
      </c>
      <c r="E385" s="1">
        <v>11</v>
      </c>
      <c r="F385" s="1">
        <f>InputData[[#This Row],[UNIT PRICE ($)]]*InputData[[#This Row],[QUANTITY]]</f>
        <v>459.91</v>
      </c>
      <c r="G385" s="1" t="str">
        <f>VLOOKUP(InputData[[#This Row],[CUSTOMER NAME]],Country[],2,0)</f>
        <v>India</v>
      </c>
      <c r="H385" s="1" t="str">
        <f>VLOOKUP(InputData[[#This Row],[CUSTOMER NAME]],Country[],3,0)</f>
        <v>Central</v>
      </c>
      <c r="I385" s="1" t="str">
        <f>TEXT(InputData[[#This Row],[DATE]],"mmm")</f>
        <v>Jun</v>
      </c>
      <c r="J385" s="1">
        <f>WEEKNUM(InputData[[#This Row],[DATE]])</f>
        <v>24</v>
      </c>
    </row>
    <row r="386" spans="1:10" x14ac:dyDescent="0.25">
      <c r="A386" s="3">
        <v>44355</v>
      </c>
      <c r="B386" s="6" t="s">
        <v>82</v>
      </c>
      <c r="C386" s="4" t="s">
        <v>4</v>
      </c>
      <c r="D386" s="5">
        <v>48.84</v>
      </c>
      <c r="E386" s="1">
        <v>11</v>
      </c>
      <c r="F386" s="1">
        <f>InputData[[#This Row],[UNIT PRICE ($)]]*InputData[[#This Row],[QUANTITY]]</f>
        <v>537.24</v>
      </c>
      <c r="G386" s="1" t="str">
        <f>VLOOKUP(InputData[[#This Row],[CUSTOMER NAME]],Country[],2,0)</f>
        <v>India</v>
      </c>
      <c r="H386" s="1" t="str">
        <f>VLOOKUP(InputData[[#This Row],[CUSTOMER NAME]],Country[],3,0)</f>
        <v>Western</v>
      </c>
      <c r="I386" s="1" t="str">
        <f>TEXT(InputData[[#This Row],[DATE]],"mmm")</f>
        <v>Jun</v>
      </c>
      <c r="J386" s="1">
        <f>WEEKNUM(InputData[[#This Row],[DATE]])</f>
        <v>24</v>
      </c>
    </row>
    <row r="387" spans="1:10" x14ac:dyDescent="0.25">
      <c r="A387" s="3">
        <v>44356</v>
      </c>
      <c r="B387" s="6" t="s">
        <v>80</v>
      </c>
      <c r="C387" s="4" t="s">
        <v>1</v>
      </c>
      <c r="D387" s="5">
        <v>103.88</v>
      </c>
      <c r="E387" s="1">
        <v>7</v>
      </c>
      <c r="F387" s="1">
        <f>InputData[[#This Row],[UNIT PRICE ($)]]*InputData[[#This Row],[QUANTITY]]</f>
        <v>727.16</v>
      </c>
      <c r="G387" s="1" t="str">
        <f>VLOOKUP(InputData[[#This Row],[CUSTOMER NAME]],Country[],2,0)</f>
        <v>South Africa</v>
      </c>
      <c r="H387" s="1" t="str">
        <f>VLOOKUP(InputData[[#This Row],[CUSTOMER NAME]],Country[],3,0)</f>
        <v>Export</v>
      </c>
      <c r="I387" s="1" t="str">
        <f>TEXT(InputData[[#This Row],[DATE]],"mmm")</f>
        <v>Jun</v>
      </c>
      <c r="J387" s="1">
        <f>WEEKNUM(InputData[[#This Row],[DATE]])</f>
        <v>24</v>
      </c>
    </row>
    <row r="388" spans="1:10" x14ac:dyDescent="0.25">
      <c r="A388" s="3">
        <v>44356</v>
      </c>
      <c r="B388" s="6" t="s">
        <v>86</v>
      </c>
      <c r="C388" s="4" t="s">
        <v>40</v>
      </c>
      <c r="D388" s="5">
        <v>115.2</v>
      </c>
      <c r="E388" s="1">
        <v>32</v>
      </c>
      <c r="F388" s="1">
        <f>InputData[[#This Row],[UNIT PRICE ($)]]*InputData[[#This Row],[QUANTITY]]</f>
        <v>3686.4</v>
      </c>
      <c r="G388" s="1" t="str">
        <f>VLOOKUP(InputData[[#This Row],[CUSTOMER NAME]],Country[],2,0)</f>
        <v>India</v>
      </c>
      <c r="H388" s="1" t="str">
        <f>VLOOKUP(InputData[[#This Row],[CUSTOMER NAME]],Country[],3,0)</f>
        <v>South</v>
      </c>
      <c r="I388" s="1" t="str">
        <f>TEXT(InputData[[#This Row],[DATE]],"mmm")</f>
        <v>Jun</v>
      </c>
      <c r="J388" s="1">
        <f>WEEKNUM(InputData[[#This Row],[DATE]])</f>
        <v>24</v>
      </c>
    </row>
    <row r="389" spans="1:10" x14ac:dyDescent="0.25">
      <c r="A389" s="3">
        <v>44357</v>
      </c>
      <c r="B389" s="6" t="s">
        <v>61</v>
      </c>
      <c r="C389" s="4" t="s">
        <v>28</v>
      </c>
      <c r="D389" s="5">
        <v>41.81</v>
      </c>
      <c r="E389" s="1">
        <v>8</v>
      </c>
      <c r="F389" s="1">
        <f>InputData[[#This Row],[UNIT PRICE ($)]]*InputData[[#This Row],[QUANTITY]]</f>
        <v>334.48</v>
      </c>
      <c r="G389" s="1" t="str">
        <f>VLOOKUP(InputData[[#This Row],[CUSTOMER NAME]],Country[],2,0)</f>
        <v>Bangladesh</v>
      </c>
      <c r="H389" s="1" t="str">
        <f>VLOOKUP(InputData[[#This Row],[CUSTOMER NAME]],Country[],3,0)</f>
        <v>Export</v>
      </c>
      <c r="I389" s="1" t="str">
        <f>TEXT(InputData[[#This Row],[DATE]],"mmm")</f>
        <v>Jun</v>
      </c>
      <c r="J389" s="1">
        <f>WEEKNUM(InputData[[#This Row],[DATE]])</f>
        <v>24</v>
      </c>
    </row>
    <row r="390" spans="1:10" x14ac:dyDescent="0.25">
      <c r="A390" s="3">
        <v>44358</v>
      </c>
      <c r="B390" s="6" t="s">
        <v>110</v>
      </c>
      <c r="C390" s="4" t="s">
        <v>32</v>
      </c>
      <c r="D390" s="5">
        <v>117.48</v>
      </c>
      <c r="E390" s="1">
        <v>12</v>
      </c>
      <c r="F390" s="1">
        <f>InputData[[#This Row],[UNIT PRICE ($)]]*InputData[[#This Row],[QUANTITY]]</f>
        <v>1409.76</v>
      </c>
      <c r="G390" s="1" t="str">
        <f>VLOOKUP(InputData[[#This Row],[CUSTOMER NAME]],Country[],2,0)</f>
        <v>India</v>
      </c>
      <c r="H390" s="1" t="str">
        <f>VLOOKUP(InputData[[#This Row],[CUSTOMER NAME]],Country[],3,0)</f>
        <v>Western</v>
      </c>
      <c r="I390" s="1" t="str">
        <f>TEXT(InputData[[#This Row],[DATE]],"mmm")</f>
        <v>Jun</v>
      </c>
      <c r="J390" s="1">
        <f>WEEKNUM(InputData[[#This Row],[DATE]])</f>
        <v>24</v>
      </c>
    </row>
    <row r="391" spans="1:10" x14ac:dyDescent="0.25">
      <c r="A391" s="3">
        <v>44358</v>
      </c>
      <c r="B391" s="6" t="s">
        <v>110</v>
      </c>
      <c r="C391" s="4" t="s">
        <v>5</v>
      </c>
      <c r="D391" s="5">
        <v>155.61000000000001</v>
      </c>
      <c r="E391" s="1">
        <v>9</v>
      </c>
      <c r="F391" s="1">
        <f>InputData[[#This Row],[UNIT PRICE ($)]]*InputData[[#This Row],[QUANTITY]]</f>
        <v>1400.4900000000002</v>
      </c>
      <c r="G391" s="1" t="str">
        <f>VLOOKUP(InputData[[#This Row],[CUSTOMER NAME]],Country[],2,0)</f>
        <v>India</v>
      </c>
      <c r="H391" s="1" t="str">
        <f>VLOOKUP(InputData[[#This Row],[CUSTOMER NAME]],Country[],3,0)</f>
        <v>Western</v>
      </c>
      <c r="I391" s="1" t="str">
        <f>TEXT(InputData[[#This Row],[DATE]],"mmm")</f>
        <v>Jun</v>
      </c>
      <c r="J391" s="1">
        <f>WEEKNUM(InputData[[#This Row],[DATE]])</f>
        <v>24</v>
      </c>
    </row>
    <row r="392" spans="1:10" x14ac:dyDescent="0.25">
      <c r="A392" s="3">
        <v>44358</v>
      </c>
      <c r="B392" s="6" t="s">
        <v>74</v>
      </c>
      <c r="C392" s="4" t="s">
        <v>39</v>
      </c>
      <c r="D392" s="5">
        <v>42.55</v>
      </c>
      <c r="E392" s="1">
        <v>13</v>
      </c>
      <c r="F392" s="1">
        <f>InputData[[#This Row],[UNIT PRICE ($)]]*InputData[[#This Row],[QUANTITY]]</f>
        <v>553.15</v>
      </c>
      <c r="G392" s="1" t="str">
        <f>VLOOKUP(InputData[[#This Row],[CUSTOMER NAME]],Country[],2,0)</f>
        <v>Brazil</v>
      </c>
      <c r="H392" s="1" t="str">
        <f>VLOOKUP(InputData[[#This Row],[CUSTOMER NAME]],Country[],3,0)</f>
        <v>Export</v>
      </c>
      <c r="I392" s="1" t="str">
        <f>TEXT(InputData[[#This Row],[DATE]],"mmm")</f>
        <v>Jun</v>
      </c>
      <c r="J392" s="1">
        <f>WEEKNUM(InputData[[#This Row],[DATE]])</f>
        <v>24</v>
      </c>
    </row>
    <row r="393" spans="1:10" x14ac:dyDescent="0.25">
      <c r="A393" s="3">
        <v>44358</v>
      </c>
      <c r="B393" s="6" t="s">
        <v>85</v>
      </c>
      <c r="C393" s="4" t="s">
        <v>21</v>
      </c>
      <c r="D393" s="5">
        <v>162.54</v>
      </c>
      <c r="E393" s="1">
        <v>6</v>
      </c>
      <c r="F393" s="1">
        <f>InputData[[#This Row],[UNIT PRICE ($)]]*InputData[[#This Row],[QUANTITY]]</f>
        <v>975.24</v>
      </c>
      <c r="G393" s="1" t="str">
        <f>VLOOKUP(InputData[[#This Row],[CUSTOMER NAME]],Country[],2,0)</f>
        <v>India</v>
      </c>
      <c r="H393" s="1" t="str">
        <f>VLOOKUP(InputData[[#This Row],[CUSTOMER NAME]],Country[],3,0)</f>
        <v>Northeast</v>
      </c>
      <c r="I393" s="1" t="str">
        <f>TEXT(InputData[[#This Row],[DATE]],"mmm")</f>
        <v>Jun</v>
      </c>
      <c r="J393" s="1">
        <f>WEEKNUM(InputData[[#This Row],[DATE]])</f>
        <v>24</v>
      </c>
    </row>
    <row r="394" spans="1:10" x14ac:dyDescent="0.25">
      <c r="A394" s="3">
        <v>44359</v>
      </c>
      <c r="B394" s="6" t="s">
        <v>76</v>
      </c>
      <c r="C394" s="4" t="s">
        <v>41</v>
      </c>
      <c r="D394" s="5">
        <v>173.88</v>
      </c>
      <c r="E394" s="1">
        <v>6</v>
      </c>
      <c r="F394" s="1">
        <f>InputData[[#This Row],[UNIT PRICE ($)]]*InputData[[#This Row],[QUANTITY]]</f>
        <v>1043.28</v>
      </c>
      <c r="G394" s="1" t="str">
        <f>VLOOKUP(InputData[[#This Row],[CUSTOMER NAME]],Country[],2,0)</f>
        <v>Saudi Arabia</v>
      </c>
      <c r="H394" s="1" t="str">
        <f>VLOOKUP(InputData[[#This Row],[CUSTOMER NAME]],Country[],3,0)</f>
        <v>Export</v>
      </c>
      <c r="I394" s="1" t="str">
        <f>TEXT(InputData[[#This Row],[DATE]],"mmm")</f>
        <v>Jun</v>
      </c>
      <c r="J394" s="1">
        <f>WEEKNUM(InputData[[#This Row],[DATE]])</f>
        <v>24</v>
      </c>
    </row>
    <row r="395" spans="1:10" x14ac:dyDescent="0.25">
      <c r="A395" s="3">
        <v>44360</v>
      </c>
      <c r="B395" s="6" t="s">
        <v>65</v>
      </c>
      <c r="C395" s="4" t="s">
        <v>26</v>
      </c>
      <c r="D395" s="5">
        <v>24.66</v>
      </c>
      <c r="E395" s="1">
        <v>6</v>
      </c>
      <c r="F395" s="1">
        <f>InputData[[#This Row],[UNIT PRICE ($)]]*InputData[[#This Row],[QUANTITY]]</f>
        <v>147.96</v>
      </c>
      <c r="G395" s="1" t="str">
        <f>VLOOKUP(InputData[[#This Row],[CUSTOMER NAME]],Country[],2,0)</f>
        <v>Pakistan</v>
      </c>
      <c r="H395" s="1" t="str">
        <f>VLOOKUP(InputData[[#This Row],[CUSTOMER NAME]],Country[],3,0)</f>
        <v>Export</v>
      </c>
      <c r="I395" s="1" t="str">
        <f>TEXT(InputData[[#This Row],[DATE]],"mmm")</f>
        <v>Jun</v>
      </c>
      <c r="J395" s="1">
        <f>WEEKNUM(InputData[[#This Row],[DATE]])</f>
        <v>25</v>
      </c>
    </row>
    <row r="396" spans="1:10" x14ac:dyDescent="0.25">
      <c r="A396" s="3">
        <v>44360</v>
      </c>
      <c r="B396" s="6" t="s">
        <v>69</v>
      </c>
      <c r="C396" s="4" t="s">
        <v>15</v>
      </c>
      <c r="D396" s="5">
        <v>15.719999999999999</v>
      </c>
      <c r="E396" s="1">
        <v>3</v>
      </c>
      <c r="F396" s="1">
        <f>InputData[[#This Row],[UNIT PRICE ($)]]*InputData[[#This Row],[QUANTITY]]</f>
        <v>47.16</v>
      </c>
      <c r="G396" s="1" t="str">
        <f>VLOOKUP(InputData[[#This Row],[CUSTOMER NAME]],Country[],2,0)</f>
        <v>India</v>
      </c>
      <c r="H396" s="1" t="str">
        <f>VLOOKUP(InputData[[#This Row],[CUSTOMER NAME]],Country[],3,0)</f>
        <v>South</v>
      </c>
      <c r="I396" s="1" t="str">
        <f>TEXT(InputData[[#This Row],[DATE]],"mmm")</f>
        <v>Jun</v>
      </c>
      <c r="J396" s="1">
        <f>WEEKNUM(InputData[[#This Row],[DATE]])</f>
        <v>25</v>
      </c>
    </row>
    <row r="397" spans="1:10" x14ac:dyDescent="0.25">
      <c r="A397" s="3">
        <v>44360</v>
      </c>
      <c r="B397" s="6" t="s">
        <v>75</v>
      </c>
      <c r="C397" s="4" t="s">
        <v>22</v>
      </c>
      <c r="D397" s="5">
        <v>141.57</v>
      </c>
      <c r="E397" s="1">
        <v>20</v>
      </c>
      <c r="F397" s="1">
        <f>InputData[[#This Row],[UNIT PRICE ($)]]*InputData[[#This Row],[QUANTITY]]</f>
        <v>2831.3999999999996</v>
      </c>
      <c r="G397" s="1" t="str">
        <f>VLOOKUP(InputData[[#This Row],[CUSTOMER NAME]],Country[],2,0)</f>
        <v>Russia</v>
      </c>
      <c r="H397" s="1" t="str">
        <f>VLOOKUP(InputData[[#This Row],[CUSTOMER NAME]],Country[],3,0)</f>
        <v>Export</v>
      </c>
      <c r="I397" s="1" t="str">
        <f>TEXT(InputData[[#This Row],[DATE]],"mmm")</f>
        <v>Jun</v>
      </c>
      <c r="J397" s="1">
        <f>WEEKNUM(InputData[[#This Row],[DATE]])</f>
        <v>25</v>
      </c>
    </row>
    <row r="398" spans="1:10" x14ac:dyDescent="0.25">
      <c r="A398" s="3">
        <v>44360</v>
      </c>
      <c r="B398" s="6" t="s">
        <v>84</v>
      </c>
      <c r="C398" s="4" t="s">
        <v>35</v>
      </c>
      <c r="D398" s="5">
        <v>6.7</v>
      </c>
      <c r="E398" s="1">
        <v>2</v>
      </c>
      <c r="F398" s="1">
        <f>InputData[[#This Row],[UNIT PRICE ($)]]*InputData[[#This Row],[QUANTITY]]</f>
        <v>13.4</v>
      </c>
      <c r="G398" s="1" t="str">
        <f>VLOOKUP(InputData[[#This Row],[CUSTOMER NAME]],Country[],2,0)</f>
        <v>Ethiopia</v>
      </c>
      <c r="H398" s="1" t="str">
        <f>VLOOKUP(InputData[[#This Row],[CUSTOMER NAME]],Country[],3,0)</f>
        <v>Export</v>
      </c>
      <c r="I398" s="1" t="str">
        <f>TEXT(InputData[[#This Row],[DATE]],"mmm")</f>
        <v>Jun</v>
      </c>
      <c r="J398" s="1">
        <f>WEEKNUM(InputData[[#This Row],[DATE]])</f>
        <v>25</v>
      </c>
    </row>
    <row r="399" spans="1:10" x14ac:dyDescent="0.25">
      <c r="A399" s="3">
        <v>44361</v>
      </c>
      <c r="B399" s="6" t="s">
        <v>65</v>
      </c>
      <c r="C399" s="4" t="s">
        <v>25</v>
      </c>
      <c r="D399" s="5">
        <v>8.33</v>
      </c>
      <c r="E399" s="1">
        <v>10</v>
      </c>
      <c r="F399" s="1">
        <f>InputData[[#This Row],[UNIT PRICE ($)]]*InputData[[#This Row],[QUANTITY]]</f>
        <v>83.3</v>
      </c>
      <c r="G399" s="1" t="str">
        <f>VLOOKUP(InputData[[#This Row],[CUSTOMER NAME]],Country[],2,0)</f>
        <v>Pakistan</v>
      </c>
      <c r="H399" s="1" t="str">
        <f>VLOOKUP(InputData[[#This Row],[CUSTOMER NAME]],Country[],3,0)</f>
        <v>Export</v>
      </c>
      <c r="I399" s="1" t="str">
        <f>TEXT(InputData[[#This Row],[DATE]],"mmm")</f>
        <v>Jun</v>
      </c>
      <c r="J399" s="1">
        <f>WEEKNUM(InputData[[#This Row],[DATE]])</f>
        <v>25</v>
      </c>
    </row>
    <row r="400" spans="1:10" x14ac:dyDescent="0.25">
      <c r="A400" s="3">
        <v>44362</v>
      </c>
      <c r="B400" s="6" t="s">
        <v>89</v>
      </c>
      <c r="C400" s="4" t="s">
        <v>42</v>
      </c>
      <c r="D400" s="5">
        <v>162</v>
      </c>
      <c r="E400" s="1">
        <v>15</v>
      </c>
      <c r="F400" s="1">
        <f>InputData[[#This Row],[UNIT PRICE ($)]]*InputData[[#This Row],[QUANTITY]]</f>
        <v>2430</v>
      </c>
      <c r="G400" s="1" t="str">
        <f>VLOOKUP(InputData[[#This Row],[CUSTOMER NAME]],Country[],2,0)</f>
        <v>Mexico</v>
      </c>
      <c r="H400" s="1" t="str">
        <f>VLOOKUP(InputData[[#This Row],[CUSTOMER NAME]],Country[],3,0)</f>
        <v>Export</v>
      </c>
      <c r="I400" s="1" t="str">
        <f>TEXT(InputData[[#This Row],[DATE]],"mmm")</f>
        <v>Jun</v>
      </c>
      <c r="J400" s="1">
        <f>WEEKNUM(InputData[[#This Row],[DATE]])</f>
        <v>25</v>
      </c>
    </row>
    <row r="401" spans="1:10" x14ac:dyDescent="0.25">
      <c r="A401" s="3">
        <v>44363</v>
      </c>
      <c r="B401" s="6" t="s">
        <v>71</v>
      </c>
      <c r="C401" s="4" t="s">
        <v>19</v>
      </c>
      <c r="D401" s="5">
        <v>210</v>
      </c>
      <c r="E401" s="1">
        <v>5</v>
      </c>
      <c r="F401" s="1">
        <f>InputData[[#This Row],[UNIT PRICE ($)]]*InputData[[#This Row],[QUANTITY]]</f>
        <v>1050</v>
      </c>
      <c r="G401" s="1" t="str">
        <f>VLOOKUP(InputData[[#This Row],[CUSTOMER NAME]],Country[],2,0)</f>
        <v>India</v>
      </c>
      <c r="H401" s="1" t="str">
        <f>VLOOKUP(InputData[[#This Row],[CUSTOMER NAME]],Country[],3,0)</f>
        <v>Central</v>
      </c>
      <c r="I401" s="1" t="str">
        <f>TEXT(InputData[[#This Row],[DATE]],"mmm")</f>
        <v>Jun</v>
      </c>
      <c r="J401" s="1">
        <f>WEEKNUM(InputData[[#This Row],[DATE]])</f>
        <v>25</v>
      </c>
    </row>
    <row r="402" spans="1:10" x14ac:dyDescent="0.25">
      <c r="A402" s="3">
        <v>44363</v>
      </c>
      <c r="B402" s="6" t="s">
        <v>80</v>
      </c>
      <c r="C402" s="4" t="s">
        <v>39</v>
      </c>
      <c r="D402" s="5">
        <v>42.55</v>
      </c>
      <c r="E402" s="1">
        <v>11</v>
      </c>
      <c r="F402" s="1">
        <f>InputData[[#This Row],[UNIT PRICE ($)]]*InputData[[#This Row],[QUANTITY]]</f>
        <v>468.04999999999995</v>
      </c>
      <c r="G402" s="1" t="str">
        <f>VLOOKUP(InputData[[#This Row],[CUSTOMER NAME]],Country[],2,0)</f>
        <v>South Africa</v>
      </c>
      <c r="H402" s="1" t="str">
        <f>VLOOKUP(InputData[[#This Row],[CUSTOMER NAME]],Country[],3,0)</f>
        <v>Export</v>
      </c>
      <c r="I402" s="1" t="str">
        <f>TEXT(InputData[[#This Row],[DATE]],"mmm")</f>
        <v>Jun</v>
      </c>
      <c r="J402" s="1">
        <f>WEEKNUM(InputData[[#This Row],[DATE]])</f>
        <v>25</v>
      </c>
    </row>
    <row r="403" spans="1:10" x14ac:dyDescent="0.25">
      <c r="A403" s="3">
        <v>44363</v>
      </c>
      <c r="B403" s="6" t="s">
        <v>81</v>
      </c>
      <c r="C403" s="4" t="s">
        <v>15</v>
      </c>
      <c r="D403" s="5">
        <v>15.719999999999999</v>
      </c>
      <c r="E403" s="1">
        <v>12</v>
      </c>
      <c r="F403" s="1">
        <f>InputData[[#This Row],[UNIT PRICE ($)]]*InputData[[#This Row],[QUANTITY]]</f>
        <v>188.64</v>
      </c>
      <c r="G403" s="1" t="str">
        <f>VLOOKUP(InputData[[#This Row],[CUSTOMER NAME]],Country[],2,0)</f>
        <v>India</v>
      </c>
      <c r="H403" s="1" t="str">
        <f>VLOOKUP(InputData[[#This Row],[CUSTOMER NAME]],Country[],3,0)</f>
        <v>East</v>
      </c>
      <c r="I403" s="1" t="str">
        <f>TEXT(InputData[[#This Row],[DATE]],"mmm")</f>
        <v>Jun</v>
      </c>
      <c r="J403" s="1">
        <f>WEEKNUM(InputData[[#This Row],[DATE]])</f>
        <v>25</v>
      </c>
    </row>
    <row r="404" spans="1:10" x14ac:dyDescent="0.25">
      <c r="A404" s="3">
        <v>44363</v>
      </c>
      <c r="B404" s="6" t="s">
        <v>116</v>
      </c>
      <c r="C404" s="4" t="s">
        <v>29</v>
      </c>
      <c r="D404" s="5">
        <v>53.11</v>
      </c>
      <c r="E404" s="1">
        <v>15</v>
      </c>
      <c r="F404" s="1">
        <f>InputData[[#This Row],[UNIT PRICE ($)]]*InputData[[#This Row],[QUANTITY]]</f>
        <v>796.65</v>
      </c>
      <c r="G404" s="1" t="str">
        <f>VLOOKUP(InputData[[#This Row],[CUSTOMER NAME]],Country[],2,0)</f>
        <v>Germany</v>
      </c>
      <c r="H404" s="1" t="str">
        <f>VLOOKUP(InputData[[#This Row],[CUSTOMER NAME]],Country[],3,0)</f>
        <v>Export</v>
      </c>
      <c r="I404" s="1" t="str">
        <f>TEXT(InputData[[#This Row],[DATE]],"mmm")</f>
        <v>Jun</v>
      </c>
      <c r="J404" s="1">
        <f>WEEKNUM(InputData[[#This Row],[DATE]])</f>
        <v>25</v>
      </c>
    </row>
    <row r="405" spans="1:10" x14ac:dyDescent="0.25">
      <c r="A405" s="3">
        <v>44363</v>
      </c>
      <c r="B405" s="6" t="s">
        <v>89</v>
      </c>
      <c r="C405" s="4" t="s">
        <v>1</v>
      </c>
      <c r="D405" s="5">
        <v>103.88</v>
      </c>
      <c r="E405" s="1">
        <v>26</v>
      </c>
      <c r="F405" s="1">
        <f>InputData[[#This Row],[UNIT PRICE ($)]]*InputData[[#This Row],[QUANTITY]]</f>
        <v>2700.88</v>
      </c>
      <c r="G405" s="1" t="str">
        <f>VLOOKUP(InputData[[#This Row],[CUSTOMER NAME]],Country[],2,0)</f>
        <v>Mexico</v>
      </c>
      <c r="H405" s="1" t="str">
        <f>VLOOKUP(InputData[[#This Row],[CUSTOMER NAME]],Country[],3,0)</f>
        <v>Export</v>
      </c>
      <c r="I405" s="1" t="str">
        <f>TEXT(InputData[[#This Row],[DATE]],"mmm")</f>
        <v>Jun</v>
      </c>
      <c r="J405" s="1">
        <f>WEEKNUM(InputData[[#This Row],[DATE]])</f>
        <v>25</v>
      </c>
    </row>
    <row r="406" spans="1:10" x14ac:dyDescent="0.25">
      <c r="A406" s="3">
        <v>44364</v>
      </c>
      <c r="B406" s="6" t="s">
        <v>71</v>
      </c>
      <c r="C406" s="4" t="s">
        <v>16</v>
      </c>
      <c r="D406" s="5">
        <v>16.64</v>
      </c>
      <c r="E406" s="1">
        <v>38</v>
      </c>
      <c r="F406" s="1">
        <f>InputData[[#This Row],[UNIT PRICE ($)]]*InputData[[#This Row],[QUANTITY]]</f>
        <v>632.32000000000005</v>
      </c>
      <c r="G406" s="1" t="str">
        <f>VLOOKUP(InputData[[#This Row],[CUSTOMER NAME]],Country[],2,0)</f>
        <v>India</v>
      </c>
      <c r="H406" s="1" t="str">
        <f>VLOOKUP(InputData[[#This Row],[CUSTOMER NAME]],Country[],3,0)</f>
        <v>Central</v>
      </c>
      <c r="I406" s="1" t="str">
        <f>TEXT(InputData[[#This Row],[DATE]],"mmm")</f>
        <v>Jun</v>
      </c>
      <c r="J406" s="1">
        <f>WEEKNUM(InputData[[#This Row],[DATE]])</f>
        <v>25</v>
      </c>
    </row>
    <row r="407" spans="1:10" x14ac:dyDescent="0.25">
      <c r="A407" s="3">
        <v>44364</v>
      </c>
      <c r="B407" s="6" t="s">
        <v>116</v>
      </c>
      <c r="C407" s="4" t="s">
        <v>19</v>
      </c>
      <c r="D407" s="5">
        <v>210</v>
      </c>
      <c r="E407" s="1">
        <v>24</v>
      </c>
      <c r="F407" s="1">
        <f>InputData[[#This Row],[UNIT PRICE ($)]]*InputData[[#This Row],[QUANTITY]]</f>
        <v>5040</v>
      </c>
      <c r="G407" s="1" t="str">
        <f>VLOOKUP(InputData[[#This Row],[CUSTOMER NAME]],Country[],2,0)</f>
        <v>Germany</v>
      </c>
      <c r="H407" s="1" t="str">
        <f>VLOOKUP(InputData[[#This Row],[CUSTOMER NAME]],Country[],3,0)</f>
        <v>Export</v>
      </c>
      <c r="I407" s="1" t="str">
        <f>TEXT(InputData[[#This Row],[DATE]],"mmm")</f>
        <v>Jun</v>
      </c>
      <c r="J407" s="1">
        <f>WEEKNUM(InputData[[#This Row],[DATE]])</f>
        <v>25</v>
      </c>
    </row>
    <row r="408" spans="1:10" x14ac:dyDescent="0.25">
      <c r="A408" s="3">
        <v>44365</v>
      </c>
      <c r="B408" s="6" t="s">
        <v>110</v>
      </c>
      <c r="C408" s="4" t="s">
        <v>34</v>
      </c>
      <c r="D408" s="5">
        <v>58.3</v>
      </c>
      <c r="E408" s="1">
        <v>35</v>
      </c>
      <c r="F408" s="1">
        <f>InputData[[#This Row],[UNIT PRICE ($)]]*InputData[[#This Row],[QUANTITY]]</f>
        <v>2040.5</v>
      </c>
      <c r="G408" s="1" t="str">
        <f>VLOOKUP(InputData[[#This Row],[CUSTOMER NAME]],Country[],2,0)</f>
        <v>India</v>
      </c>
      <c r="H408" s="1" t="str">
        <f>VLOOKUP(InputData[[#This Row],[CUSTOMER NAME]],Country[],3,0)</f>
        <v>Western</v>
      </c>
      <c r="I408" s="1" t="str">
        <f>TEXT(InputData[[#This Row],[DATE]],"mmm")</f>
        <v>Jun</v>
      </c>
      <c r="J408" s="1">
        <f>WEEKNUM(InputData[[#This Row],[DATE]])</f>
        <v>25</v>
      </c>
    </row>
    <row r="409" spans="1:10" x14ac:dyDescent="0.25">
      <c r="A409" s="3">
        <v>44365</v>
      </c>
      <c r="B409" s="6" t="s">
        <v>70</v>
      </c>
      <c r="C409" s="4" t="s">
        <v>25</v>
      </c>
      <c r="D409" s="5">
        <v>8.33</v>
      </c>
      <c r="E409" s="1">
        <v>13</v>
      </c>
      <c r="F409" s="1">
        <f>InputData[[#This Row],[UNIT PRICE ($)]]*InputData[[#This Row],[QUANTITY]]</f>
        <v>108.29</v>
      </c>
      <c r="G409" s="1" t="str">
        <f>VLOOKUP(InputData[[#This Row],[CUSTOMER NAME]],Country[],2,0)</f>
        <v>Mexico</v>
      </c>
      <c r="H409" s="1" t="str">
        <f>VLOOKUP(InputData[[#This Row],[CUSTOMER NAME]],Country[],3,0)</f>
        <v>Export</v>
      </c>
      <c r="I409" s="1" t="str">
        <f>TEXT(InputData[[#This Row],[DATE]],"mmm")</f>
        <v>Jun</v>
      </c>
      <c r="J409" s="1">
        <f>WEEKNUM(InputData[[#This Row],[DATE]])</f>
        <v>25</v>
      </c>
    </row>
    <row r="410" spans="1:10" x14ac:dyDescent="0.25">
      <c r="A410" s="3">
        <v>44365</v>
      </c>
      <c r="B410" s="6" t="s">
        <v>79</v>
      </c>
      <c r="C410" s="4" t="s">
        <v>13</v>
      </c>
      <c r="D410" s="5">
        <v>122.08</v>
      </c>
      <c r="E410" s="1">
        <v>5</v>
      </c>
      <c r="F410" s="1">
        <f>InputData[[#This Row],[UNIT PRICE ($)]]*InputData[[#This Row],[QUANTITY]]</f>
        <v>610.4</v>
      </c>
      <c r="G410" s="1" t="str">
        <f>VLOOKUP(InputData[[#This Row],[CUSTOMER NAME]],Country[],2,0)</f>
        <v>United Kingdom</v>
      </c>
      <c r="H410" s="1" t="str">
        <f>VLOOKUP(InputData[[#This Row],[CUSTOMER NAME]],Country[],3,0)</f>
        <v>Export</v>
      </c>
      <c r="I410" s="1" t="str">
        <f>TEXT(InputData[[#This Row],[DATE]],"mmm")</f>
        <v>Jun</v>
      </c>
      <c r="J410" s="1">
        <f>WEEKNUM(InputData[[#This Row],[DATE]])</f>
        <v>25</v>
      </c>
    </row>
    <row r="411" spans="1:10" x14ac:dyDescent="0.25">
      <c r="A411" s="3">
        <v>44365</v>
      </c>
      <c r="B411" s="6" t="s">
        <v>80</v>
      </c>
      <c r="C411" s="4" t="s">
        <v>32</v>
      </c>
      <c r="D411" s="5">
        <v>117.48</v>
      </c>
      <c r="E411" s="1">
        <v>8</v>
      </c>
      <c r="F411" s="1">
        <f>InputData[[#This Row],[UNIT PRICE ($)]]*InputData[[#This Row],[QUANTITY]]</f>
        <v>939.84</v>
      </c>
      <c r="G411" s="1" t="str">
        <f>VLOOKUP(InputData[[#This Row],[CUSTOMER NAME]],Country[],2,0)</f>
        <v>South Africa</v>
      </c>
      <c r="H411" s="1" t="str">
        <f>VLOOKUP(InputData[[#This Row],[CUSTOMER NAME]],Country[],3,0)</f>
        <v>Export</v>
      </c>
      <c r="I411" s="1" t="str">
        <f>TEXT(InputData[[#This Row],[DATE]],"mmm")</f>
        <v>Jun</v>
      </c>
      <c r="J411" s="1">
        <f>WEEKNUM(InputData[[#This Row],[DATE]])</f>
        <v>25</v>
      </c>
    </row>
    <row r="412" spans="1:10" x14ac:dyDescent="0.25">
      <c r="A412" s="3">
        <v>44366</v>
      </c>
      <c r="B412" s="6" t="s">
        <v>68</v>
      </c>
      <c r="C412" s="4" t="s">
        <v>44</v>
      </c>
      <c r="D412" s="5">
        <v>82.08</v>
      </c>
      <c r="E412" s="1">
        <v>11</v>
      </c>
      <c r="F412" s="1">
        <f>InputData[[#This Row],[UNIT PRICE ($)]]*InputData[[#This Row],[QUANTITY]]</f>
        <v>902.88</v>
      </c>
      <c r="G412" s="1" t="str">
        <f>VLOOKUP(InputData[[#This Row],[CUSTOMER NAME]],Country[],2,0)</f>
        <v>Russia</v>
      </c>
      <c r="H412" s="1" t="str">
        <f>VLOOKUP(InputData[[#This Row],[CUSTOMER NAME]],Country[],3,0)</f>
        <v>Export</v>
      </c>
      <c r="I412" s="1" t="str">
        <f>TEXT(InputData[[#This Row],[DATE]],"mmm")</f>
        <v>Jun</v>
      </c>
      <c r="J412" s="1">
        <f>WEEKNUM(InputData[[#This Row],[DATE]])</f>
        <v>25</v>
      </c>
    </row>
    <row r="413" spans="1:10" x14ac:dyDescent="0.25">
      <c r="A413" s="3">
        <v>44366</v>
      </c>
      <c r="B413" s="6" t="s">
        <v>73</v>
      </c>
      <c r="C413" s="4" t="s">
        <v>2</v>
      </c>
      <c r="D413" s="5">
        <v>142.80000000000001</v>
      </c>
      <c r="E413" s="1">
        <v>8</v>
      </c>
      <c r="F413" s="1">
        <f>InputData[[#This Row],[UNIT PRICE ($)]]*InputData[[#This Row],[QUANTITY]]</f>
        <v>1142.4000000000001</v>
      </c>
      <c r="G413" s="1" t="str">
        <f>VLOOKUP(InputData[[#This Row],[CUSTOMER NAME]],Country[],2,0)</f>
        <v>India</v>
      </c>
      <c r="H413" s="1" t="str">
        <f>VLOOKUP(InputData[[#This Row],[CUSTOMER NAME]],Country[],3,0)</f>
        <v>East</v>
      </c>
      <c r="I413" s="1" t="str">
        <f>TEXT(InputData[[#This Row],[DATE]],"mmm")</f>
        <v>Jun</v>
      </c>
      <c r="J413" s="1">
        <f>WEEKNUM(InputData[[#This Row],[DATE]])</f>
        <v>25</v>
      </c>
    </row>
    <row r="414" spans="1:10" x14ac:dyDescent="0.25">
      <c r="A414" s="3">
        <v>44366</v>
      </c>
      <c r="B414" s="6" t="s">
        <v>76</v>
      </c>
      <c r="C414" s="4" t="s">
        <v>41</v>
      </c>
      <c r="D414" s="5">
        <v>173.88</v>
      </c>
      <c r="E414" s="1">
        <v>5</v>
      </c>
      <c r="F414" s="1">
        <f>InputData[[#This Row],[UNIT PRICE ($)]]*InputData[[#This Row],[QUANTITY]]</f>
        <v>869.4</v>
      </c>
      <c r="G414" s="1" t="str">
        <f>VLOOKUP(InputData[[#This Row],[CUSTOMER NAME]],Country[],2,0)</f>
        <v>Saudi Arabia</v>
      </c>
      <c r="H414" s="1" t="str">
        <f>VLOOKUP(InputData[[#This Row],[CUSTOMER NAME]],Country[],3,0)</f>
        <v>Export</v>
      </c>
      <c r="I414" s="1" t="str">
        <f>TEXT(InputData[[#This Row],[DATE]],"mmm")</f>
        <v>Jun</v>
      </c>
      <c r="J414" s="1">
        <f>WEEKNUM(InputData[[#This Row],[DATE]])</f>
        <v>25</v>
      </c>
    </row>
    <row r="415" spans="1:10" x14ac:dyDescent="0.25">
      <c r="A415" s="3">
        <v>44367</v>
      </c>
      <c r="B415" s="6" t="s">
        <v>65</v>
      </c>
      <c r="C415" s="4" t="s">
        <v>16</v>
      </c>
      <c r="D415" s="5">
        <v>16.64</v>
      </c>
      <c r="E415" s="1">
        <v>1</v>
      </c>
      <c r="F415" s="1">
        <f>InputData[[#This Row],[UNIT PRICE ($)]]*InputData[[#This Row],[QUANTITY]]</f>
        <v>16.64</v>
      </c>
      <c r="G415" s="1" t="str">
        <f>VLOOKUP(InputData[[#This Row],[CUSTOMER NAME]],Country[],2,0)</f>
        <v>Pakistan</v>
      </c>
      <c r="H415" s="1" t="str">
        <f>VLOOKUP(InputData[[#This Row],[CUSTOMER NAME]],Country[],3,0)</f>
        <v>Export</v>
      </c>
      <c r="I415" s="1" t="str">
        <f>TEXT(InputData[[#This Row],[DATE]],"mmm")</f>
        <v>Jun</v>
      </c>
      <c r="J415" s="1">
        <f>WEEKNUM(InputData[[#This Row],[DATE]])</f>
        <v>26</v>
      </c>
    </row>
    <row r="416" spans="1:10" x14ac:dyDescent="0.25">
      <c r="A416" s="3">
        <v>44367</v>
      </c>
      <c r="B416" s="6" t="s">
        <v>89</v>
      </c>
      <c r="C416" s="4" t="s">
        <v>11</v>
      </c>
      <c r="D416" s="5">
        <v>48.4</v>
      </c>
      <c r="E416" s="1">
        <v>30</v>
      </c>
      <c r="F416" s="1">
        <f>InputData[[#This Row],[UNIT PRICE ($)]]*InputData[[#This Row],[QUANTITY]]</f>
        <v>1452</v>
      </c>
      <c r="G416" s="1" t="str">
        <f>VLOOKUP(InputData[[#This Row],[CUSTOMER NAME]],Country[],2,0)</f>
        <v>Mexico</v>
      </c>
      <c r="H416" s="1" t="str">
        <f>VLOOKUP(InputData[[#This Row],[CUSTOMER NAME]],Country[],3,0)</f>
        <v>Export</v>
      </c>
      <c r="I416" s="1" t="str">
        <f>TEXT(InputData[[#This Row],[DATE]],"mmm")</f>
        <v>Jun</v>
      </c>
      <c r="J416" s="1">
        <f>WEEKNUM(InputData[[#This Row],[DATE]])</f>
        <v>26</v>
      </c>
    </row>
    <row r="417" spans="1:10" x14ac:dyDescent="0.25">
      <c r="A417" s="3">
        <v>44368</v>
      </c>
      <c r="B417" s="6" t="s">
        <v>110</v>
      </c>
      <c r="C417" s="4" t="s">
        <v>17</v>
      </c>
      <c r="D417" s="5">
        <v>156.78</v>
      </c>
      <c r="E417" s="1">
        <v>14</v>
      </c>
      <c r="F417" s="1">
        <f>InputData[[#This Row],[UNIT PRICE ($)]]*InputData[[#This Row],[QUANTITY]]</f>
        <v>2194.92</v>
      </c>
      <c r="G417" s="1" t="str">
        <f>VLOOKUP(InputData[[#This Row],[CUSTOMER NAME]],Country[],2,0)</f>
        <v>India</v>
      </c>
      <c r="H417" s="1" t="str">
        <f>VLOOKUP(InputData[[#This Row],[CUSTOMER NAME]],Country[],3,0)</f>
        <v>Western</v>
      </c>
      <c r="I417" s="1" t="str">
        <f>TEXT(InputData[[#This Row],[DATE]],"mmm")</f>
        <v>Jun</v>
      </c>
      <c r="J417" s="1">
        <f>WEEKNUM(InputData[[#This Row],[DATE]])</f>
        <v>26</v>
      </c>
    </row>
    <row r="418" spans="1:10" x14ac:dyDescent="0.25">
      <c r="A418" s="3">
        <v>44369</v>
      </c>
      <c r="B418" s="6" t="s">
        <v>60</v>
      </c>
      <c r="C418" s="4" t="s">
        <v>1</v>
      </c>
      <c r="D418" s="5">
        <v>103.88</v>
      </c>
      <c r="E418" s="1">
        <v>4</v>
      </c>
      <c r="F418" s="1">
        <f>InputData[[#This Row],[UNIT PRICE ($)]]*InputData[[#This Row],[QUANTITY]]</f>
        <v>415.52</v>
      </c>
      <c r="G418" s="1" t="str">
        <f>VLOOKUP(InputData[[#This Row],[CUSTOMER NAME]],Country[],2,0)</f>
        <v>Nigeria</v>
      </c>
      <c r="H418" s="1" t="str">
        <f>VLOOKUP(InputData[[#This Row],[CUSTOMER NAME]],Country[],3,0)</f>
        <v>Export</v>
      </c>
      <c r="I418" s="1" t="str">
        <f>TEXT(InputData[[#This Row],[DATE]],"mmm")</f>
        <v>Jun</v>
      </c>
      <c r="J418" s="1">
        <f>WEEKNUM(InputData[[#This Row],[DATE]])</f>
        <v>26</v>
      </c>
    </row>
    <row r="419" spans="1:10" x14ac:dyDescent="0.25">
      <c r="A419" s="3">
        <v>44369</v>
      </c>
      <c r="B419" s="6" t="s">
        <v>67</v>
      </c>
      <c r="C419" s="4" t="s">
        <v>40</v>
      </c>
      <c r="D419" s="5">
        <v>115.2</v>
      </c>
      <c r="E419" s="1">
        <v>10</v>
      </c>
      <c r="F419" s="1">
        <f>InputData[[#This Row],[UNIT PRICE ($)]]*InputData[[#This Row],[QUANTITY]]</f>
        <v>1152</v>
      </c>
      <c r="G419" s="1" t="str">
        <f>VLOOKUP(InputData[[#This Row],[CUSTOMER NAME]],Country[],2,0)</f>
        <v>United Kingdom</v>
      </c>
      <c r="H419" s="1" t="str">
        <f>VLOOKUP(InputData[[#This Row],[CUSTOMER NAME]],Country[],3,0)</f>
        <v>Export</v>
      </c>
      <c r="I419" s="1" t="str">
        <f>TEXT(InputData[[#This Row],[DATE]],"mmm")</f>
        <v>Jun</v>
      </c>
      <c r="J419" s="1">
        <f>WEEKNUM(InputData[[#This Row],[DATE]])</f>
        <v>26</v>
      </c>
    </row>
    <row r="420" spans="1:10" x14ac:dyDescent="0.25">
      <c r="A420" s="3">
        <v>44370</v>
      </c>
      <c r="B420" s="6" t="s">
        <v>74</v>
      </c>
      <c r="C420" s="4" t="s">
        <v>16</v>
      </c>
      <c r="D420" s="5">
        <v>16.64</v>
      </c>
      <c r="E420" s="1">
        <v>4</v>
      </c>
      <c r="F420" s="1">
        <f>InputData[[#This Row],[UNIT PRICE ($)]]*InputData[[#This Row],[QUANTITY]]</f>
        <v>66.56</v>
      </c>
      <c r="G420" s="1" t="str">
        <f>VLOOKUP(InputData[[#This Row],[CUSTOMER NAME]],Country[],2,0)</f>
        <v>Brazil</v>
      </c>
      <c r="H420" s="1" t="str">
        <f>VLOOKUP(InputData[[#This Row],[CUSTOMER NAME]],Country[],3,0)</f>
        <v>Export</v>
      </c>
      <c r="I420" s="1" t="str">
        <f>TEXT(InputData[[#This Row],[DATE]],"mmm")</f>
        <v>Jun</v>
      </c>
      <c r="J420" s="1">
        <f>WEEKNUM(InputData[[#This Row],[DATE]])</f>
        <v>26</v>
      </c>
    </row>
    <row r="421" spans="1:10" x14ac:dyDescent="0.25">
      <c r="A421" s="3">
        <v>44370</v>
      </c>
      <c r="B421" s="6" t="s">
        <v>84</v>
      </c>
      <c r="C421" s="4" t="s">
        <v>8</v>
      </c>
      <c r="D421" s="5">
        <v>94.62</v>
      </c>
      <c r="E421" s="1">
        <v>22</v>
      </c>
      <c r="F421" s="1">
        <f>InputData[[#This Row],[UNIT PRICE ($)]]*InputData[[#This Row],[QUANTITY]]</f>
        <v>2081.6400000000003</v>
      </c>
      <c r="G421" s="1" t="str">
        <f>VLOOKUP(InputData[[#This Row],[CUSTOMER NAME]],Country[],2,0)</f>
        <v>Ethiopia</v>
      </c>
      <c r="H421" s="1" t="str">
        <f>VLOOKUP(InputData[[#This Row],[CUSTOMER NAME]],Country[],3,0)</f>
        <v>Export</v>
      </c>
      <c r="I421" s="1" t="str">
        <f>TEXT(InputData[[#This Row],[DATE]],"mmm")</f>
        <v>Jun</v>
      </c>
      <c r="J421" s="1">
        <f>WEEKNUM(InputData[[#This Row],[DATE]])</f>
        <v>26</v>
      </c>
    </row>
    <row r="422" spans="1:10" x14ac:dyDescent="0.25">
      <c r="A422" s="3">
        <v>44370</v>
      </c>
      <c r="B422" s="6" t="s">
        <v>89</v>
      </c>
      <c r="C422" s="4" t="s">
        <v>4</v>
      </c>
      <c r="D422" s="5">
        <v>48.84</v>
      </c>
      <c r="E422" s="1">
        <v>8</v>
      </c>
      <c r="F422" s="1">
        <f>InputData[[#This Row],[UNIT PRICE ($)]]*InputData[[#This Row],[QUANTITY]]</f>
        <v>390.72</v>
      </c>
      <c r="G422" s="1" t="str">
        <f>VLOOKUP(InputData[[#This Row],[CUSTOMER NAME]],Country[],2,0)</f>
        <v>Mexico</v>
      </c>
      <c r="H422" s="1" t="str">
        <f>VLOOKUP(InputData[[#This Row],[CUSTOMER NAME]],Country[],3,0)</f>
        <v>Export</v>
      </c>
      <c r="I422" s="1" t="str">
        <f>TEXT(InputData[[#This Row],[DATE]],"mmm")</f>
        <v>Jun</v>
      </c>
      <c r="J422" s="1">
        <f>WEEKNUM(InputData[[#This Row],[DATE]])</f>
        <v>26</v>
      </c>
    </row>
    <row r="423" spans="1:10" x14ac:dyDescent="0.25">
      <c r="A423" s="3">
        <v>44371</v>
      </c>
      <c r="B423" s="6" t="s">
        <v>70</v>
      </c>
      <c r="C423" s="4" t="s">
        <v>40</v>
      </c>
      <c r="D423" s="5">
        <v>115.2</v>
      </c>
      <c r="E423" s="1">
        <v>10</v>
      </c>
      <c r="F423" s="1">
        <f>InputData[[#This Row],[UNIT PRICE ($)]]*InputData[[#This Row],[QUANTITY]]</f>
        <v>1152</v>
      </c>
      <c r="G423" s="1" t="str">
        <f>VLOOKUP(InputData[[#This Row],[CUSTOMER NAME]],Country[],2,0)</f>
        <v>Mexico</v>
      </c>
      <c r="H423" s="1" t="str">
        <f>VLOOKUP(InputData[[#This Row],[CUSTOMER NAME]],Country[],3,0)</f>
        <v>Export</v>
      </c>
      <c r="I423" s="1" t="str">
        <f>TEXT(InputData[[#This Row],[DATE]],"mmm")</f>
        <v>Jun</v>
      </c>
      <c r="J423" s="1">
        <f>WEEKNUM(InputData[[#This Row],[DATE]])</f>
        <v>26</v>
      </c>
    </row>
    <row r="424" spans="1:10" x14ac:dyDescent="0.25">
      <c r="A424" s="3">
        <v>44371</v>
      </c>
      <c r="B424" s="6" t="s">
        <v>71</v>
      </c>
      <c r="C424" s="4" t="s">
        <v>11</v>
      </c>
      <c r="D424" s="5">
        <v>48.4</v>
      </c>
      <c r="E424" s="1">
        <v>13</v>
      </c>
      <c r="F424" s="1">
        <f>InputData[[#This Row],[UNIT PRICE ($)]]*InputData[[#This Row],[QUANTITY]]</f>
        <v>629.19999999999993</v>
      </c>
      <c r="G424" s="1" t="str">
        <f>VLOOKUP(InputData[[#This Row],[CUSTOMER NAME]],Country[],2,0)</f>
        <v>India</v>
      </c>
      <c r="H424" s="1" t="str">
        <f>VLOOKUP(InputData[[#This Row],[CUSTOMER NAME]],Country[],3,0)</f>
        <v>Central</v>
      </c>
      <c r="I424" s="1" t="str">
        <f>TEXT(InputData[[#This Row],[DATE]],"mmm")</f>
        <v>Jun</v>
      </c>
      <c r="J424" s="1">
        <f>WEEKNUM(InputData[[#This Row],[DATE]])</f>
        <v>26</v>
      </c>
    </row>
    <row r="425" spans="1:10" x14ac:dyDescent="0.25">
      <c r="A425" s="3">
        <v>44371</v>
      </c>
      <c r="B425" s="6" t="s">
        <v>81</v>
      </c>
      <c r="C425" s="4" t="s">
        <v>20</v>
      </c>
      <c r="D425" s="5">
        <v>76.25</v>
      </c>
      <c r="E425" s="1">
        <v>23</v>
      </c>
      <c r="F425" s="1">
        <f>InputData[[#This Row],[UNIT PRICE ($)]]*InputData[[#This Row],[QUANTITY]]</f>
        <v>1753.75</v>
      </c>
      <c r="G425" s="1" t="str">
        <f>VLOOKUP(InputData[[#This Row],[CUSTOMER NAME]],Country[],2,0)</f>
        <v>India</v>
      </c>
      <c r="H425" s="1" t="str">
        <f>VLOOKUP(InputData[[#This Row],[CUSTOMER NAME]],Country[],3,0)</f>
        <v>East</v>
      </c>
      <c r="I425" s="1" t="str">
        <f>TEXT(InputData[[#This Row],[DATE]],"mmm")</f>
        <v>Jun</v>
      </c>
      <c r="J425" s="1">
        <f>WEEKNUM(InputData[[#This Row],[DATE]])</f>
        <v>26</v>
      </c>
    </row>
    <row r="426" spans="1:10" x14ac:dyDescent="0.25">
      <c r="A426" s="3">
        <v>44371</v>
      </c>
      <c r="B426" s="6" t="s">
        <v>87</v>
      </c>
      <c r="C426" s="4" t="s">
        <v>18</v>
      </c>
      <c r="D426" s="5">
        <v>49.21</v>
      </c>
      <c r="E426" s="1">
        <v>7</v>
      </c>
      <c r="F426" s="1">
        <f>InputData[[#This Row],[UNIT PRICE ($)]]*InputData[[#This Row],[QUANTITY]]</f>
        <v>344.47</v>
      </c>
      <c r="G426" s="1" t="str">
        <f>VLOOKUP(InputData[[#This Row],[CUSTOMER NAME]],Country[],2,0)</f>
        <v>France</v>
      </c>
      <c r="H426" s="1" t="str">
        <f>VLOOKUP(InputData[[#This Row],[CUSTOMER NAME]],Country[],3,0)</f>
        <v>Export</v>
      </c>
      <c r="I426" s="1" t="str">
        <f>TEXT(InputData[[#This Row],[DATE]],"mmm")</f>
        <v>Jun</v>
      </c>
      <c r="J426" s="1">
        <f>WEEKNUM(InputData[[#This Row],[DATE]])</f>
        <v>26</v>
      </c>
    </row>
    <row r="427" spans="1:10" x14ac:dyDescent="0.25">
      <c r="A427" s="3">
        <v>44372</v>
      </c>
      <c r="B427" s="6" t="s">
        <v>71</v>
      </c>
      <c r="C427" s="4" t="s">
        <v>12</v>
      </c>
      <c r="D427" s="5">
        <v>94.17</v>
      </c>
      <c r="E427" s="1">
        <v>7</v>
      </c>
      <c r="F427" s="1">
        <f>InputData[[#This Row],[UNIT PRICE ($)]]*InputData[[#This Row],[QUANTITY]]</f>
        <v>659.19</v>
      </c>
      <c r="G427" s="1" t="str">
        <f>VLOOKUP(InputData[[#This Row],[CUSTOMER NAME]],Country[],2,0)</f>
        <v>India</v>
      </c>
      <c r="H427" s="1" t="str">
        <f>VLOOKUP(InputData[[#This Row],[CUSTOMER NAME]],Country[],3,0)</f>
        <v>Central</v>
      </c>
      <c r="I427" s="1" t="str">
        <f>TEXT(InputData[[#This Row],[DATE]],"mmm")</f>
        <v>Jun</v>
      </c>
      <c r="J427" s="1">
        <f>WEEKNUM(InputData[[#This Row],[DATE]])</f>
        <v>26</v>
      </c>
    </row>
    <row r="428" spans="1:10" x14ac:dyDescent="0.25">
      <c r="A428" s="3">
        <v>44373</v>
      </c>
      <c r="B428" s="6" t="s">
        <v>65</v>
      </c>
      <c r="C428" s="4" t="s">
        <v>43</v>
      </c>
      <c r="D428" s="5">
        <v>83.08</v>
      </c>
      <c r="E428" s="1">
        <v>12</v>
      </c>
      <c r="F428" s="1">
        <f>InputData[[#This Row],[UNIT PRICE ($)]]*InputData[[#This Row],[QUANTITY]]</f>
        <v>996.96</v>
      </c>
      <c r="G428" s="1" t="str">
        <f>VLOOKUP(InputData[[#This Row],[CUSTOMER NAME]],Country[],2,0)</f>
        <v>Pakistan</v>
      </c>
      <c r="H428" s="1" t="str">
        <f>VLOOKUP(InputData[[#This Row],[CUSTOMER NAME]],Country[],3,0)</f>
        <v>Export</v>
      </c>
      <c r="I428" s="1" t="str">
        <f>TEXT(InputData[[#This Row],[DATE]],"mmm")</f>
        <v>Jun</v>
      </c>
      <c r="J428" s="1">
        <f>WEEKNUM(InputData[[#This Row],[DATE]])</f>
        <v>26</v>
      </c>
    </row>
    <row r="429" spans="1:10" x14ac:dyDescent="0.25">
      <c r="A429" s="3">
        <v>44373</v>
      </c>
      <c r="B429" s="6" t="s">
        <v>85</v>
      </c>
      <c r="C429" s="4" t="s">
        <v>9</v>
      </c>
      <c r="D429" s="5">
        <v>7.8599999999999994</v>
      </c>
      <c r="E429" s="1">
        <v>7</v>
      </c>
      <c r="F429" s="1">
        <f>InputData[[#This Row],[UNIT PRICE ($)]]*InputData[[#This Row],[QUANTITY]]</f>
        <v>55.019999999999996</v>
      </c>
      <c r="G429" s="1" t="str">
        <f>VLOOKUP(InputData[[#This Row],[CUSTOMER NAME]],Country[],2,0)</f>
        <v>India</v>
      </c>
      <c r="H429" s="1" t="str">
        <f>VLOOKUP(InputData[[#This Row],[CUSTOMER NAME]],Country[],3,0)</f>
        <v>Northeast</v>
      </c>
      <c r="I429" s="1" t="str">
        <f>TEXT(InputData[[#This Row],[DATE]],"mmm")</f>
        <v>Jun</v>
      </c>
      <c r="J429" s="1">
        <f>WEEKNUM(InputData[[#This Row],[DATE]])</f>
        <v>26</v>
      </c>
    </row>
    <row r="430" spans="1:10" x14ac:dyDescent="0.25">
      <c r="A430" s="3">
        <v>44373</v>
      </c>
      <c r="B430" s="6" t="s">
        <v>89</v>
      </c>
      <c r="C430" s="4" t="s">
        <v>34</v>
      </c>
      <c r="D430" s="5">
        <v>58.3</v>
      </c>
      <c r="E430" s="1">
        <v>4</v>
      </c>
      <c r="F430" s="1">
        <f>InputData[[#This Row],[UNIT PRICE ($)]]*InputData[[#This Row],[QUANTITY]]</f>
        <v>233.2</v>
      </c>
      <c r="G430" s="1" t="str">
        <f>VLOOKUP(InputData[[#This Row],[CUSTOMER NAME]],Country[],2,0)</f>
        <v>Mexico</v>
      </c>
      <c r="H430" s="1" t="str">
        <f>VLOOKUP(InputData[[#This Row],[CUSTOMER NAME]],Country[],3,0)</f>
        <v>Export</v>
      </c>
      <c r="I430" s="1" t="str">
        <f>TEXT(InputData[[#This Row],[DATE]],"mmm")</f>
        <v>Jun</v>
      </c>
      <c r="J430" s="1">
        <f>WEEKNUM(InputData[[#This Row],[DATE]])</f>
        <v>26</v>
      </c>
    </row>
    <row r="431" spans="1:10" x14ac:dyDescent="0.25">
      <c r="A431" s="3">
        <v>44374</v>
      </c>
      <c r="B431" s="6" t="s">
        <v>87</v>
      </c>
      <c r="C431" s="4" t="s">
        <v>5</v>
      </c>
      <c r="D431" s="5">
        <v>155.61000000000001</v>
      </c>
      <c r="E431" s="1">
        <v>11</v>
      </c>
      <c r="F431" s="1">
        <f>InputData[[#This Row],[UNIT PRICE ($)]]*InputData[[#This Row],[QUANTITY]]</f>
        <v>1711.71</v>
      </c>
      <c r="G431" s="1" t="str">
        <f>VLOOKUP(InputData[[#This Row],[CUSTOMER NAME]],Country[],2,0)</f>
        <v>France</v>
      </c>
      <c r="H431" s="1" t="str">
        <f>VLOOKUP(InputData[[#This Row],[CUSTOMER NAME]],Country[],3,0)</f>
        <v>Export</v>
      </c>
      <c r="I431" s="1" t="str">
        <f>TEXT(InputData[[#This Row],[DATE]],"mmm")</f>
        <v>Jun</v>
      </c>
      <c r="J431" s="1">
        <f>WEEKNUM(InputData[[#This Row],[DATE]])</f>
        <v>27</v>
      </c>
    </row>
    <row r="432" spans="1:10" x14ac:dyDescent="0.25">
      <c r="A432" s="3">
        <v>44375</v>
      </c>
      <c r="B432" s="6" t="s">
        <v>65</v>
      </c>
      <c r="C432" s="4" t="s">
        <v>21</v>
      </c>
      <c r="D432" s="5">
        <v>162.54</v>
      </c>
      <c r="E432" s="1">
        <v>2</v>
      </c>
      <c r="F432" s="1">
        <f>InputData[[#This Row],[UNIT PRICE ($)]]*InputData[[#This Row],[QUANTITY]]</f>
        <v>325.08</v>
      </c>
      <c r="G432" s="1" t="str">
        <f>VLOOKUP(InputData[[#This Row],[CUSTOMER NAME]],Country[],2,0)</f>
        <v>Pakistan</v>
      </c>
      <c r="H432" s="1" t="str">
        <f>VLOOKUP(InputData[[#This Row],[CUSTOMER NAME]],Country[],3,0)</f>
        <v>Export</v>
      </c>
      <c r="I432" s="1" t="str">
        <f>TEXT(InputData[[#This Row],[DATE]],"mmm")</f>
        <v>Jun</v>
      </c>
      <c r="J432" s="1">
        <f>WEEKNUM(InputData[[#This Row],[DATE]])</f>
        <v>27</v>
      </c>
    </row>
    <row r="433" spans="1:10" x14ac:dyDescent="0.25">
      <c r="A433" s="3">
        <v>44375</v>
      </c>
      <c r="B433" s="6" t="s">
        <v>78</v>
      </c>
      <c r="C433" s="4" t="s">
        <v>35</v>
      </c>
      <c r="D433" s="5">
        <v>6.7</v>
      </c>
      <c r="E433" s="1">
        <v>7</v>
      </c>
      <c r="F433" s="1">
        <f>InputData[[#This Row],[UNIT PRICE ($)]]*InputData[[#This Row],[QUANTITY]]</f>
        <v>46.9</v>
      </c>
      <c r="G433" s="1" t="str">
        <f>VLOOKUP(InputData[[#This Row],[CUSTOMER NAME]],Country[],2,0)</f>
        <v>India</v>
      </c>
      <c r="H433" s="1" t="str">
        <f>VLOOKUP(InputData[[#This Row],[CUSTOMER NAME]],Country[],3,0)</f>
        <v>Central</v>
      </c>
      <c r="I433" s="1" t="str">
        <f>TEXT(InputData[[#This Row],[DATE]],"mmm")</f>
        <v>Jun</v>
      </c>
      <c r="J433" s="1">
        <f>WEEKNUM(InputData[[#This Row],[DATE]])</f>
        <v>27</v>
      </c>
    </row>
    <row r="434" spans="1:10" x14ac:dyDescent="0.25">
      <c r="A434" s="3">
        <v>44376</v>
      </c>
      <c r="B434" s="6" t="s">
        <v>76</v>
      </c>
      <c r="C434" s="4" t="s">
        <v>14</v>
      </c>
      <c r="D434" s="5">
        <v>146.72</v>
      </c>
      <c r="E434" s="1">
        <v>4</v>
      </c>
      <c r="F434" s="1">
        <f>InputData[[#This Row],[UNIT PRICE ($)]]*InputData[[#This Row],[QUANTITY]]</f>
        <v>586.88</v>
      </c>
      <c r="G434" s="1" t="str">
        <f>VLOOKUP(InputData[[#This Row],[CUSTOMER NAME]],Country[],2,0)</f>
        <v>Saudi Arabia</v>
      </c>
      <c r="H434" s="1" t="str">
        <f>VLOOKUP(InputData[[#This Row],[CUSTOMER NAME]],Country[],3,0)</f>
        <v>Export</v>
      </c>
      <c r="I434" s="1" t="str">
        <f>TEXT(InputData[[#This Row],[DATE]],"mmm")</f>
        <v>Jun</v>
      </c>
      <c r="J434" s="1">
        <f>WEEKNUM(InputData[[#This Row],[DATE]])</f>
        <v>27</v>
      </c>
    </row>
    <row r="435" spans="1:10" x14ac:dyDescent="0.25">
      <c r="A435" s="3">
        <v>44377</v>
      </c>
      <c r="B435" s="6" t="s">
        <v>73</v>
      </c>
      <c r="C435" s="4" t="s">
        <v>43</v>
      </c>
      <c r="D435" s="5">
        <v>83.08</v>
      </c>
      <c r="E435" s="1">
        <v>8</v>
      </c>
      <c r="F435" s="1">
        <f>InputData[[#This Row],[UNIT PRICE ($)]]*InputData[[#This Row],[QUANTITY]]</f>
        <v>664.64</v>
      </c>
      <c r="G435" s="1" t="str">
        <f>VLOOKUP(InputData[[#This Row],[CUSTOMER NAME]],Country[],2,0)</f>
        <v>India</v>
      </c>
      <c r="H435" s="1" t="str">
        <f>VLOOKUP(InputData[[#This Row],[CUSTOMER NAME]],Country[],3,0)</f>
        <v>East</v>
      </c>
      <c r="I435" s="1" t="str">
        <f>TEXT(InputData[[#This Row],[DATE]],"mmm")</f>
        <v>Jun</v>
      </c>
      <c r="J435" s="1">
        <f>WEEKNUM(InputData[[#This Row],[DATE]])</f>
        <v>27</v>
      </c>
    </row>
    <row r="436" spans="1:10" x14ac:dyDescent="0.25">
      <c r="A436" s="3">
        <v>44378</v>
      </c>
      <c r="B436" s="6" t="s">
        <v>60</v>
      </c>
      <c r="C436" s="4" t="s">
        <v>5</v>
      </c>
      <c r="D436" s="5">
        <v>155.61000000000001</v>
      </c>
      <c r="E436" s="1">
        <v>11</v>
      </c>
      <c r="F436" s="1">
        <f>InputData[[#This Row],[UNIT PRICE ($)]]*InputData[[#This Row],[QUANTITY]]</f>
        <v>1711.71</v>
      </c>
      <c r="G436" s="1" t="str">
        <f>VLOOKUP(InputData[[#This Row],[CUSTOMER NAME]],Country[],2,0)</f>
        <v>Nigeria</v>
      </c>
      <c r="H436" s="1" t="str">
        <f>VLOOKUP(InputData[[#This Row],[CUSTOMER NAME]],Country[],3,0)</f>
        <v>Export</v>
      </c>
      <c r="I436" s="1" t="str">
        <f>TEXT(InputData[[#This Row],[DATE]],"mmm")</f>
        <v>Jul</v>
      </c>
      <c r="J436" s="1">
        <f>WEEKNUM(InputData[[#This Row],[DATE]])</f>
        <v>27</v>
      </c>
    </row>
    <row r="437" spans="1:10" x14ac:dyDescent="0.25">
      <c r="A437" s="3">
        <v>44378</v>
      </c>
      <c r="B437" s="6" t="s">
        <v>89</v>
      </c>
      <c r="C437" s="4" t="s">
        <v>40</v>
      </c>
      <c r="D437" s="5">
        <v>115.2</v>
      </c>
      <c r="E437" s="1">
        <v>22</v>
      </c>
      <c r="F437" s="1">
        <f>InputData[[#This Row],[UNIT PRICE ($)]]*InputData[[#This Row],[QUANTITY]]</f>
        <v>2534.4</v>
      </c>
      <c r="G437" s="1" t="str">
        <f>VLOOKUP(InputData[[#This Row],[CUSTOMER NAME]],Country[],2,0)</f>
        <v>Mexico</v>
      </c>
      <c r="H437" s="1" t="str">
        <f>VLOOKUP(InputData[[#This Row],[CUSTOMER NAME]],Country[],3,0)</f>
        <v>Export</v>
      </c>
      <c r="I437" s="1" t="str">
        <f>TEXT(InputData[[#This Row],[DATE]],"mmm")</f>
        <v>Jul</v>
      </c>
      <c r="J437" s="1">
        <f>WEEKNUM(InputData[[#This Row],[DATE]])</f>
        <v>27</v>
      </c>
    </row>
    <row r="438" spans="1:10" x14ac:dyDescent="0.25">
      <c r="A438" s="3">
        <v>44379</v>
      </c>
      <c r="B438" s="6" t="s">
        <v>68</v>
      </c>
      <c r="C438" s="4" t="s">
        <v>10</v>
      </c>
      <c r="D438" s="5">
        <v>164.28</v>
      </c>
      <c r="E438" s="1">
        <v>11</v>
      </c>
      <c r="F438" s="1">
        <f>InputData[[#This Row],[UNIT PRICE ($)]]*InputData[[#This Row],[QUANTITY]]</f>
        <v>1807.08</v>
      </c>
      <c r="G438" s="1" t="str">
        <f>VLOOKUP(InputData[[#This Row],[CUSTOMER NAME]],Country[],2,0)</f>
        <v>Russia</v>
      </c>
      <c r="H438" s="1" t="str">
        <f>VLOOKUP(InputData[[#This Row],[CUSTOMER NAME]],Country[],3,0)</f>
        <v>Export</v>
      </c>
      <c r="I438" s="1" t="str">
        <f>TEXT(InputData[[#This Row],[DATE]],"mmm")</f>
        <v>Jul</v>
      </c>
      <c r="J438" s="1">
        <f>WEEKNUM(InputData[[#This Row],[DATE]])</f>
        <v>27</v>
      </c>
    </row>
    <row r="439" spans="1:10" x14ac:dyDescent="0.25">
      <c r="A439" s="3">
        <v>44379</v>
      </c>
      <c r="B439" s="6" t="s">
        <v>112</v>
      </c>
      <c r="C439" s="4" t="s">
        <v>25</v>
      </c>
      <c r="D439" s="5">
        <v>8.33</v>
      </c>
      <c r="E439" s="1">
        <v>21</v>
      </c>
      <c r="F439" s="1">
        <f>InputData[[#This Row],[UNIT PRICE ($)]]*InputData[[#This Row],[QUANTITY]]</f>
        <v>174.93</v>
      </c>
      <c r="G439" s="1" t="str">
        <f>VLOOKUP(InputData[[#This Row],[CUSTOMER NAME]],Country[],2,0)</f>
        <v>India</v>
      </c>
      <c r="H439" s="1" t="str">
        <f>VLOOKUP(InputData[[#This Row],[CUSTOMER NAME]],Country[],3,0)</f>
        <v>North</v>
      </c>
      <c r="I439" s="1" t="str">
        <f>TEXT(InputData[[#This Row],[DATE]],"mmm")</f>
        <v>Jul</v>
      </c>
      <c r="J439" s="1">
        <f>WEEKNUM(InputData[[#This Row],[DATE]])</f>
        <v>27</v>
      </c>
    </row>
    <row r="440" spans="1:10" x14ac:dyDescent="0.25">
      <c r="A440" s="3">
        <v>44379</v>
      </c>
      <c r="B440" s="6" t="s">
        <v>81</v>
      </c>
      <c r="C440" s="4" t="s">
        <v>27</v>
      </c>
      <c r="D440" s="5">
        <v>57.120000000000005</v>
      </c>
      <c r="E440" s="1">
        <v>2</v>
      </c>
      <c r="F440" s="1">
        <f>InputData[[#This Row],[UNIT PRICE ($)]]*InputData[[#This Row],[QUANTITY]]</f>
        <v>114.24000000000001</v>
      </c>
      <c r="G440" s="1" t="str">
        <f>VLOOKUP(InputData[[#This Row],[CUSTOMER NAME]],Country[],2,0)</f>
        <v>India</v>
      </c>
      <c r="H440" s="1" t="str">
        <f>VLOOKUP(InputData[[#This Row],[CUSTOMER NAME]],Country[],3,0)</f>
        <v>East</v>
      </c>
      <c r="I440" s="1" t="str">
        <f>TEXT(InputData[[#This Row],[DATE]],"mmm")</f>
        <v>Jul</v>
      </c>
      <c r="J440" s="1">
        <f>WEEKNUM(InputData[[#This Row],[DATE]])</f>
        <v>27</v>
      </c>
    </row>
    <row r="441" spans="1:10" x14ac:dyDescent="0.25">
      <c r="A441" s="3">
        <v>44380</v>
      </c>
      <c r="B441" s="6" t="s">
        <v>61</v>
      </c>
      <c r="C441" s="4" t="s">
        <v>3</v>
      </c>
      <c r="D441" s="5">
        <v>80.94</v>
      </c>
      <c r="E441" s="1">
        <v>8</v>
      </c>
      <c r="F441" s="1">
        <f>InputData[[#This Row],[UNIT PRICE ($)]]*InputData[[#This Row],[QUANTITY]]</f>
        <v>647.52</v>
      </c>
      <c r="G441" s="1" t="str">
        <f>VLOOKUP(InputData[[#This Row],[CUSTOMER NAME]],Country[],2,0)</f>
        <v>Bangladesh</v>
      </c>
      <c r="H441" s="1" t="str">
        <f>VLOOKUP(InputData[[#This Row],[CUSTOMER NAME]],Country[],3,0)</f>
        <v>Export</v>
      </c>
      <c r="I441" s="1" t="str">
        <f>TEXT(InputData[[#This Row],[DATE]],"mmm")</f>
        <v>Jul</v>
      </c>
      <c r="J441" s="1">
        <f>WEEKNUM(InputData[[#This Row],[DATE]])</f>
        <v>27</v>
      </c>
    </row>
    <row r="442" spans="1:10" x14ac:dyDescent="0.25">
      <c r="A442" s="3">
        <v>44380</v>
      </c>
      <c r="B442" s="6" t="s">
        <v>74</v>
      </c>
      <c r="C442" s="4" t="s">
        <v>33</v>
      </c>
      <c r="D442" s="5">
        <v>119.7</v>
      </c>
      <c r="E442" s="1">
        <v>15</v>
      </c>
      <c r="F442" s="1">
        <f>InputData[[#This Row],[UNIT PRICE ($)]]*InputData[[#This Row],[QUANTITY]]</f>
        <v>1795.5</v>
      </c>
      <c r="G442" s="1" t="str">
        <f>VLOOKUP(InputData[[#This Row],[CUSTOMER NAME]],Country[],2,0)</f>
        <v>Brazil</v>
      </c>
      <c r="H442" s="1" t="str">
        <f>VLOOKUP(InputData[[#This Row],[CUSTOMER NAME]],Country[],3,0)</f>
        <v>Export</v>
      </c>
      <c r="I442" s="1" t="str">
        <f>TEXT(InputData[[#This Row],[DATE]],"mmm")</f>
        <v>Jul</v>
      </c>
      <c r="J442" s="1">
        <f>WEEKNUM(InputData[[#This Row],[DATE]])</f>
        <v>27</v>
      </c>
    </row>
    <row r="443" spans="1:10" x14ac:dyDescent="0.25">
      <c r="A443" s="3">
        <v>44380</v>
      </c>
      <c r="B443" s="6" t="s">
        <v>80</v>
      </c>
      <c r="C443" s="4" t="s">
        <v>33</v>
      </c>
      <c r="D443" s="5">
        <v>119.7</v>
      </c>
      <c r="E443" s="1">
        <v>9</v>
      </c>
      <c r="F443" s="1">
        <f>InputData[[#This Row],[UNIT PRICE ($)]]*InputData[[#This Row],[QUANTITY]]</f>
        <v>1077.3</v>
      </c>
      <c r="G443" s="1" t="str">
        <f>VLOOKUP(InputData[[#This Row],[CUSTOMER NAME]],Country[],2,0)</f>
        <v>South Africa</v>
      </c>
      <c r="H443" s="1" t="str">
        <f>VLOOKUP(InputData[[#This Row],[CUSTOMER NAME]],Country[],3,0)</f>
        <v>Export</v>
      </c>
      <c r="I443" s="1" t="str">
        <f>TEXT(InputData[[#This Row],[DATE]],"mmm")</f>
        <v>Jul</v>
      </c>
      <c r="J443" s="1">
        <f>WEEKNUM(InputData[[#This Row],[DATE]])</f>
        <v>27</v>
      </c>
    </row>
    <row r="444" spans="1:10" x14ac:dyDescent="0.25">
      <c r="A444" s="3">
        <v>44381</v>
      </c>
      <c r="B444" s="6" t="s">
        <v>81</v>
      </c>
      <c r="C444" s="4" t="s">
        <v>7</v>
      </c>
      <c r="D444" s="5">
        <v>47.730000000000004</v>
      </c>
      <c r="E444" s="1">
        <v>7</v>
      </c>
      <c r="F444" s="1">
        <f>InputData[[#This Row],[UNIT PRICE ($)]]*InputData[[#This Row],[QUANTITY]]</f>
        <v>334.11</v>
      </c>
      <c r="G444" s="1" t="str">
        <f>VLOOKUP(InputData[[#This Row],[CUSTOMER NAME]],Country[],2,0)</f>
        <v>India</v>
      </c>
      <c r="H444" s="1" t="str">
        <f>VLOOKUP(InputData[[#This Row],[CUSTOMER NAME]],Country[],3,0)</f>
        <v>East</v>
      </c>
      <c r="I444" s="1" t="str">
        <f>TEXT(InputData[[#This Row],[DATE]],"mmm")</f>
        <v>Jul</v>
      </c>
      <c r="J444" s="1">
        <f>WEEKNUM(InputData[[#This Row],[DATE]])</f>
        <v>28</v>
      </c>
    </row>
    <row r="445" spans="1:10" x14ac:dyDescent="0.25">
      <c r="A445" s="3">
        <v>44381</v>
      </c>
      <c r="B445" s="6" t="s">
        <v>84</v>
      </c>
      <c r="C445" s="4" t="s">
        <v>41</v>
      </c>
      <c r="D445" s="5">
        <v>173.88</v>
      </c>
      <c r="E445" s="1">
        <v>7</v>
      </c>
      <c r="F445" s="1">
        <f>InputData[[#This Row],[UNIT PRICE ($)]]*InputData[[#This Row],[QUANTITY]]</f>
        <v>1217.1599999999999</v>
      </c>
      <c r="G445" s="1" t="str">
        <f>VLOOKUP(InputData[[#This Row],[CUSTOMER NAME]],Country[],2,0)</f>
        <v>Ethiopia</v>
      </c>
      <c r="H445" s="1" t="str">
        <f>VLOOKUP(InputData[[#This Row],[CUSTOMER NAME]],Country[],3,0)</f>
        <v>Export</v>
      </c>
      <c r="I445" s="1" t="str">
        <f>TEXT(InputData[[#This Row],[DATE]],"mmm")</f>
        <v>Jul</v>
      </c>
      <c r="J445" s="1">
        <f>WEEKNUM(InputData[[#This Row],[DATE]])</f>
        <v>28</v>
      </c>
    </row>
    <row r="446" spans="1:10" x14ac:dyDescent="0.25">
      <c r="A446" s="3">
        <v>44382</v>
      </c>
      <c r="B446" s="6" t="s">
        <v>64</v>
      </c>
      <c r="C446" s="4" t="s">
        <v>25</v>
      </c>
      <c r="D446" s="5">
        <v>8.33</v>
      </c>
      <c r="E446" s="1">
        <v>7</v>
      </c>
      <c r="F446" s="1">
        <f>InputData[[#This Row],[UNIT PRICE ($)]]*InputData[[#This Row],[QUANTITY]]</f>
        <v>58.31</v>
      </c>
      <c r="G446" s="1" t="str">
        <f>VLOOKUP(InputData[[#This Row],[CUSTOMER NAME]],Country[],2,0)</f>
        <v>India</v>
      </c>
      <c r="H446" s="1" t="str">
        <f>VLOOKUP(InputData[[#This Row],[CUSTOMER NAME]],Country[],3,0)</f>
        <v>Northeast</v>
      </c>
      <c r="I446" s="1" t="str">
        <f>TEXT(InputData[[#This Row],[DATE]],"mmm")</f>
        <v>Jul</v>
      </c>
      <c r="J446" s="1">
        <f>WEEKNUM(InputData[[#This Row],[DATE]])</f>
        <v>28</v>
      </c>
    </row>
    <row r="447" spans="1:10" x14ac:dyDescent="0.25">
      <c r="A447" s="3">
        <v>44382</v>
      </c>
      <c r="B447" s="6" t="s">
        <v>76</v>
      </c>
      <c r="C447" s="4" t="s">
        <v>15</v>
      </c>
      <c r="D447" s="5">
        <v>15.719999999999999</v>
      </c>
      <c r="E447" s="1">
        <v>8</v>
      </c>
      <c r="F447" s="1">
        <f>InputData[[#This Row],[UNIT PRICE ($)]]*InputData[[#This Row],[QUANTITY]]</f>
        <v>125.75999999999999</v>
      </c>
      <c r="G447" s="1" t="str">
        <f>VLOOKUP(InputData[[#This Row],[CUSTOMER NAME]],Country[],2,0)</f>
        <v>Saudi Arabia</v>
      </c>
      <c r="H447" s="1" t="str">
        <f>VLOOKUP(InputData[[#This Row],[CUSTOMER NAME]],Country[],3,0)</f>
        <v>Export</v>
      </c>
      <c r="I447" s="1" t="str">
        <f>TEXT(InputData[[#This Row],[DATE]],"mmm")</f>
        <v>Jul</v>
      </c>
      <c r="J447" s="1">
        <f>WEEKNUM(InputData[[#This Row],[DATE]])</f>
        <v>28</v>
      </c>
    </row>
    <row r="448" spans="1:10" x14ac:dyDescent="0.25">
      <c r="A448" s="3">
        <v>44382</v>
      </c>
      <c r="B448" s="6" t="s">
        <v>80</v>
      </c>
      <c r="C448" s="4" t="s">
        <v>2</v>
      </c>
      <c r="D448" s="5">
        <v>142.80000000000001</v>
      </c>
      <c r="E448" s="1">
        <v>8</v>
      </c>
      <c r="F448" s="1">
        <f>InputData[[#This Row],[UNIT PRICE ($)]]*InputData[[#This Row],[QUANTITY]]</f>
        <v>1142.4000000000001</v>
      </c>
      <c r="G448" s="1" t="str">
        <f>VLOOKUP(InputData[[#This Row],[CUSTOMER NAME]],Country[],2,0)</f>
        <v>South Africa</v>
      </c>
      <c r="H448" s="1" t="str">
        <f>VLOOKUP(InputData[[#This Row],[CUSTOMER NAME]],Country[],3,0)</f>
        <v>Export</v>
      </c>
      <c r="I448" s="1" t="str">
        <f>TEXT(InputData[[#This Row],[DATE]],"mmm")</f>
        <v>Jul</v>
      </c>
      <c r="J448" s="1">
        <f>WEEKNUM(InputData[[#This Row],[DATE]])</f>
        <v>28</v>
      </c>
    </row>
    <row r="449" spans="1:10" x14ac:dyDescent="0.25">
      <c r="A449" s="3">
        <v>44383</v>
      </c>
      <c r="B449" s="6" t="s">
        <v>64</v>
      </c>
      <c r="C449" s="4" t="s">
        <v>24</v>
      </c>
      <c r="D449" s="5">
        <v>156.96</v>
      </c>
      <c r="E449" s="1">
        <v>11</v>
      </c>
      <c r="F449" s="1">
        <f>InputData[[#This Row],[UNIT PRICE ($)]]*InputData[[#This Row],[QUANTITY]]</f>
        <v>1726.5600000000002</v>
      </c>
      <c r="G449" s="1" t="str">
        <f>VLOOKUP(InputData[[#This Row],[CUSTOMER NAME]],Country[],2,0)</f>
        <v>India</v>
      </c>
      <c r="H449" s="1" t="str">
        <f>VLOOKUP(InputData[[#This Row],[CUSTOMER NAME]],Country[],3,0)</f>
        <v>Northeast</v>
      </c>
      <c r="I449" s="1" t="str">
        <f>TEXT(InputData[[#This Row],[DATE]],"mmm")</f>
        <v>Jul</v>
      </c>
      <c r="J449" s="1">
        <f>WEEKNUM(InputData[[#This Row],[DATE]])</f>
        <v>28</v>
      </c>
    </row>
    <row r="450" spans="1:10" x14ac:dyDescent="0.25">
      <c r="A450" s="3">
        <v>44383</v>
      </c>
      <c r="B450" s="6" t="s">
        <v>75</v>
      </c>
      <c r="C450" s="4" t="s">
        <v>41</v>
      </c>
      <c r="D450" s="5">
        <v>173.88</v>
      </c>
      <c r="E450" s="1">
        <v>15</v>
      </c>
      <c r="F450" s="1">
        <f>InputData[[#This Row],[UNIT PRICE ($)]]*InputData[[#This Row],[QUANTITY]]</f>
        <v>2608.1999999999998</v>
      </c>
      <c r="G450" s="1" t="str">
        <f>VLOOKUP(InputData[[#This Row],[CUSTOMER NAME]],Country[],2,0)</f>
        <v>Russia</v>
      </c>
      <c r="H450" s="1" t="str">
        <f>VLOOKUP(InputData[[#This Row],[CUSTOMER NAME]],Country[],3,0)</f>
        <v>Export</v>
      </c>
      <c r="I450" s="1" t="str">
        <f>TEXT(InputData[[#This Row],[DATE]],"mmm")</f>
        <v>Jul</v>
      </c>
      <c r="J450" s="1">
        <f>WEEKNUM(InputData[[#This Row],[DATE]])</f>
        <v>28</v>
      </c>
    </row>
    <row r="451" spans="1:10" x14ac:dyDescent="0.25">
      <c r="A451" s="3">
        <v>44383</v>
      </c>
      <c r="B451" s="6" t="s">
        <v>76</v>
      </c>
      <c r="C451" s="4" t="s">
        <v>41</v>
      </c>
      <c r="D451" s="5">
        <v>173.88</v>
      </c>
      <c r="E451" s="1">
        <v>2</v>
      </c>
      <c r="F451" s="1">
        <f>InputData[[#This Row],[UNIT PRICE ($)]]*InputData[[#This Row],[QUANTITY]]</f>
        <v>347.76</v>
      </c>
      <c r="G451" s="1" t="str">
        <f>VLOOKUP(InputData[[#This Row],[CUSTOMER NAME]],Country[],2,0)</f>
        <v>Saudi Arabia</v>
      </c>
      <c r="H451" s="1" t="str">
        <f>VLOOKUP(InputData[[#This Row],[CUSTOMER NAME]],Country[],3,0)</f>
        <v>Export</v>
      </c>
      <c r="I451" s="1" t="str">
        <f>TEXT(InputData[[#This Row],[DATE]],"mmm")</f>
        <v>Jul</v>
      </c>
      <c r="J451" s="1">
        <f>WEEKNUM(InputData[[#This Row],[DATE]])</f>
        <v>28</v>
      </c>
    </row>
    <row r="452" spans="1:10" x14ac:dyDescent="0.25">
      <c r="A452" s="3">
        <v>44385</v>
      </c>
      <c r="B452" s="6" t="s">
        <v>81</v>
      </c>
      <c r="C452" s="4" t="s">
        <v>18</v>
      </c>
      <c r="D452" s="5">
        <v>49.21</v>
      </c>
      <c r="E452" s="1">
        <v>2</v>
      </c>
      <c r="F452" s="1">
        <f>InputData[[#This Row],[UNIT PRICE ($)]]*InputData[[#This Row],[QUANTITY]]</f>
        <v>98.42</v>
      </c>
      <c r="G452" s="1" t="str">
        <f>VLOOKUP(InputData[[#This Row],[CUSTOMER NAME]],Country[],2,0)</f>
        <v>India</v>
      </c>
      <c r="H452" s="1" t="str">
        <f>VLOOKUP(InputData[[#This Row],[CUSTOMER NAME]],Country[],3,0)</f>
        <v>East</v>
      </c>
      <c r="I452" s="1" t="str">
        <f>TEXT(InputData[[#This Row],[DATE]],"mmm")</f>
        <v>Jul</v>
      </c>
      <c r="J452" s="1">
        <f>WEEKNUM(InputData[[#This Row],[DATE]])</f>
        <v>28</v>
      </c>
    </row>
    <row r="453" spans="1:10" x14ac:dyDescent="0.25">
      <c r="A453" s="3">
        <v>44385</v>
      </c>
      <c r="B453" s="6" t="s">
        <v>87</v>
      </c>
      <c r="C453" s="4" t="s">
        <v>4</v>
      </c>
      <c r="D453" s="5">
        <v>48.84</v>
      </c>
      <c r="E453" s="1">
        <v>10</v>
      </c>
      <c r="F453" s="1">
        <f>InputData[[#This Row],[UNIT PRICE ($)]]*InputData[[#This Row],[QUANTITY]]</f>
        <v>488.40000000000003</v>
      </c>
      <c r="G453" s="1" t="str">
        <f>VLOOKUP(InputData[[#This Row],[CUSTOMER NAME]],Country[],2,0)</f>
        <v>France</v>
      </c>
      <c r="H453" s="1" t="str">
        <f>VLOOKUP(InputData[[#This Row],[CUSTOMER NAME]],Country[],3,0)</f>
        <v>Export</v>
      </c>
      <c r="I453" s="1" t="str">
        <f>TEXT(InputData[[#This Row],[DATE]],"mmm")</f>
        <v>Jul</v>
      </c>
      <c r="J453" s="1">
        <f>WEEKNUM(InputData[[#This Row],[DATE]])</f>
        <v>28</v>
      </c>
    </row>
    <row r="454" spans="1:10" x14ac:dyDescent="0.25">
      <c r="A454" s="3">
        <v>44386</v>
      </c>
      <c r="B454" s="6" t="s">
        <v>75</v>
      </c>
      <c r="C454" s="4" t="s">
        <v>6</v>
      </c>
      <c r="D454" s="5">
        <v>85.5</v>
      </c>
      <c r="E454" s="1">
        <v>11</v>
      </c>
      <c r="F454" s="1">
        <f>InputData[[#This Row],[UNIT PRICE ($)]]*InputData[[#This Row],[QUANTITY]]</f>
        <v>940.5</v>
      </c>
      <c r="G454" s="1" t="str">
        <f>VLOOKUP(InputData[[#This Row],[CUSTOMER NAME]],Country[],2,0)</f>
        <v>Russia</v>
      </c>
      <c r="H454" s="1" t="str">
        <f>VLOOKUP(InputData[[#This Row],[CUSTOMER NAME]],Country[],3,0)</f>
        <v>Export</v>
      </c>
      <c r="I454" s="1" t="str">
        <f>TEXT(InputData[[#This Row],[DATE]],"mmm")</f>
        <v>Jul</v>
      </c>
      <c r="J454" s="1">
        <f>WEEKNUM(InputData[[#This Row],[DATE]])</f>
        <v>28</v>
      </c>
    </row>
    <row r="455" spans="1:10" x14ac:dyDescent="0.25">
      <c r="A455" s="3">
        <v>44387</v>
      </c>
      <c r="B455" s="6" t="s">
        <v>66</v>
      </c>
      <c r="C455" s="4" t="s">
        <v>10</v>
      </c>
      <c r="D455" s="5">
        <v>164.28</v>
      </c>
      <c r="E455" s="1">
        <v>15</v>
      </c>
      <c r="F455" s="1">
        <f>InputData[[#This Row],[UNIT PRICE ($)]]*InputData[[#This Row],[QUANTITY]]</f>
        <v>2464.1999999999998</v>
      </c>
      <c r="G455" s="1" t="str">
        <f>VLOOKUP(InputData[[#This Row],[CUSTOMER NAME]],Country[],2,0)</f>
        <v>Indonesia</v>
      </c>
      <c r="H455" s="1" t="str">
        <f>VLOOKUP(InputData[[#This Row],[CUSTOMER NAME]],Country[],3,0)</f>
        <v>Export</v>
      </c>
      <c r="I455" s="1" t="str">
        <f>TEXT(InputData[[#This Row],[DATE]],"mmm")</f>
        <v>Jul</v>
      </c>
      <c r="J455" s="1">
        <f>WEEKNUM(InputData[[#This Row],[DATE]])</f>
        <v>28</v>
      </c>
    </row>
    <row r="456" spans="1:10" x14ac:dyDescent="0.25">
      <c r="A456" s="3">
        <v>44387</v>
      </c>
      <c r="B456" s="6" t="s">
        <v>81</v>
      </c>
      <c r="C456" s="4" t="s">
        <v>32</v>
      </c>
      <c r="D456" s="5">
        <v>117.48</v>
      </c>
      <c r="E456" s="1">
        <v>12</v>
      </c>
      <c r="F456" s="1">
        <f>InputData[[#This Row],[UNIT PRICE ($)]]*InputData[[#This Row],[QUANTITY]]</f>
        <v>1409.76</v>
      </c>
      <c r="G456" s="1" t="str">
        <f>VLOOKUP(InputData[[#This Row],[CUSTOMER NAME]],Country[],2,0)</f>
        <v>India</v>
      </c>
      <c r="H456" s="1" t="str">
        <f>VLOOKUP(InputData[[#This Row],[CUSTOMER NAME]],Country[],3,0)</f>
        <v>East</v>
      </c>
      <c r="I456" s="1" t="str">
        <f>TEXT(InputData[[#This Row],[DATE]],"mmm")</f>
        <v>Jul</v>
      </c>
      <c r="J456" s="1">
        <f>WEEKNUM(InputData[[#This Row],[DATE]])</f>
        <v>28</v>
      </c>
    </row>
    <row r="457" spans="1:10" x14ac:dyDescent="0.25">
      <c r="A457" s="3">
        <v>44387</v>
      </c>
      <c r="B457" s="6" t="s">
        <v>87</v>
      </c>
      <c r="C457" s="4" t="s">
        <v>34</v>
      </c>
      <c r="D457" s="5">
        <v>58.3</v>
      </c>
      <c r="E457" s="1">
        <v>6</v>
      </c>
      <c r="F457" s="1">
        <f>InputData[[#This Row],[UNIT PRICE ($)]]*InputData[[#This Row],[QUANTITY]]</f>
        <v>349.79999999999995</v>
      </c>
      <c r="G457" s="1" t="str">
        <f>VLOOKUP(InputData[[#This Row],[CUSTOMER NAME]],Country[],2,0)</f>
        <v>France</v>
      </c>
      <c r="H457" s="1" t="str">
        <f>VLOOKUP(InputData[[#This Row],[CUSTOMER NAME]],Country[],3,0)</f>
        <v>Export</v>
      </c>
      <c r="I457" s="1" t="str">
        <f>TEXT(InputData[[#This Row],[DATE]],"mmm")</f>
        <v>Jul</v>
      </c>
      <c r="J457" s="1">
        <f>WEEKNUM(InputData[[#This Row],[DATE]])</f>
        <v>28</v>
      </c>
    </row>
    <row r="458" spans="1:10" x14ac:dyDescent="0.25">
      <c r="A458" s="3">
        <v>44388</v>
      </c>
      <c r="B458" s="6" t="s">
        <v>89</v>
      </c>
      <c r="C458" s="4" t="s">
        <v>9</v>
      </c>
      <c r="D458" s="5">
        <v>7.8599999999999994</v>
      </c>
      <c r="E458" s="1">
        <v>4</v>
      </c>
      <c r="F458" s="1">
        <f>InputData[[#This Row],[UNIT PRICE ($)]]*InputData[[#This Row],[QUANTITY]]</f>
        <v>31.439999999999998</v>
      </c>
      <c r="G458" s="1" t="str">
        <f>VLOOKUP(InputData[[#This Row],[CUSTOMER NAME]],Country[],2,0)</f>
        <v>Mexico</v>
      </c>
      <c r="H458" s="1" t="str">
        <f>VLOOKUP(InputData[[#This Row],[CUSTOMER NAME]],Country[],3,0)</f>
        <v>Export</v>
      </c>
      <c r="I458" s="1" t="str">
        <f>TEXT(InputData[[#This Row],[DATE]],"mmm")</f>
        <v>Jul</v>
      </c>
      <c r="J458" s="1">
        <f>WEEKNUM(InputData[[#This Row],[DATE]])</f>
        <v>29</v>
      </c>
    </row>
    <row r="459" spans="1:10" x14ac:dyDescent="0.25">
      <c r="A459" s="3">
        <v>44389</v>
      </c>
      <c r="B459" s="6" t="s">
        <v>65</v>
      </c>
      <c r="C459" s="4" t="s">
        <v>28</v>
      </c>
      <c r="D459" s="5">
        <v>41.81</v>
      </c>
      <c r="E459" s="1">
        <v>12</v>
      </c>
      <c r="F459" s="1">
        <f>InputData[[#This Row],[UNIT PRICE ($)]]*InputData[[#This Row],[QUANTITY]]</f>
        <v>501.72</v>
      </c>
      <c r="G459" s="1" t="str">
        <f>VLOOKUP(InputData[[#This Row],[CUSTOMER NAME]],Country[],2,0)</f>
        <v>Pakistan</v>
      </c>
      <c r="H459" s="1" t="str">
        <f>VLOOKUP(InputData[[#This Row],[CUSTOMER NAME]],Country[],3,0)</f>
        <v>Export</v>
      </c>
      <c r="I459" s="1" t="str">
        <f>TEXT(InputData[[#This Row],[DATE]],"mmm")</f>
        <v>Jul</v>
      </c>
      <c r="J459" s="1">
        <f>WEEKNUM(InputData[[#This Row],[DATE]])</f>
        <v>29</v>
      </c>
    </row>
    <row r="460" spans="1:10" x14ac:dyDescent="0.25">
      <c r="A460" s="3">
        <v>44389</v>
      </c>
      <c r="B460" s="6" t="s">
        <v>76</v>
      </c>
      <c r="C460" s="4" t="s">
        <v>39</v>
      </c>
      <c r="D460" s="5">
        <v>42.55</v>
      </c>
      <c r="E460" s="1">
        <v>4</v>
      </c>
      <c r="F460" s="1">
        <f>InputData[[#This Row],[UNIT PRICE ($)]]*InputData[[#This Row],[QUANTITY]]</f>
        <v>170.2</v>
      </c>
      <c r="G460" s="1" t="str">
        <f>VLOOKUP(InputData[[#This Row],[CUSTOMER NAME]],Country[],2,0)</f>
        <v>Saudi Arabia</v>
      </c>
      <c r="H460" s="1" t="str">
        <f>VLOOKUP(InputData[[#This Row],[CUSTOMER NAME]],Country[],3,0)</f>
        <v>Export</v>
      </c>
      <c r="I460" s="1" t="str">
        <f>TEXT(InputData[[#This Row],[DATE]],"mmm")</f>
        <v>Jul</v>
      </c>
      <c r="J460" s="1">
        <f>WEEKNUM(InputData[[#This Row],[DATE]])</f>
        <v>29</v>
      </c>
    </row>
    <row r="461" spans="1:10" x14ac:dyDescent="0.25">
      <c r="A461" s="3">
        <v>44390</v>
      </c>
      <c r="B461" s="6" t="s">
        <v>60</v>
      </c>
      <c r="C461" s="4" t="s">
        <v>19</v>
      </c>
      <c r="D461" s="5">
        <v>210</v>
      </c>
      <c r="E461" s="1">
        <v>1</v>
      </c>
      <c r="F461" s="1">
        <f>InputData[[#This Row],[UNIT PRICE ($)]]*InputData[[#This Row],[QUANTITY]]</f>
        <v>210</v>
      </c>
      <c r="G461" s="1" t="str">
        <f>VLOOKUP(InputData[[#This Row],[CUSTOMER NAME]],Country[],2,0)</f>
        <v>Nigeria</v>
      </c>
      <c r="H461" s="1" t="str">
        <f>VLOOKUP(InputData[[#This Row],[CUSTOMER NAME]],Country[],3,0)</f>
        <v>Export</v>
      </c>
      <c r="I461" s="1" t="str">
        <f>TEXT(InputData[[#This Row],[DATE]],"mmm")</f>
        <v>Jul</v>
      </c>
      <c r="J461" s="1">
        <f>WEEKNUM(InputData[[#This Row],[DATE]])</f>
        <v>29</v>
      </c>
    </row>
    <row r="462" spans="1:10" x14ac:dyDescent="0.25">
      <c r="A462" s="3">
        <v>44390</v>
      </c>
      <c r="B462" s="6" t="s">
        <v>80</v>
      </c>
      <c r="C462" s="4" t="s">
        <v>25</v>
      </c>
      <c r="D462" s="5">
        <v>8.33</v>
      </c>
      <c r="E462" s="1">
        <v>7</v>
      </c>
      <c r="F462" s="1">
        <f>InputData[[#This Row],[UNIT PRICE ($)]]*InputData[[#This Row],[QUANTITY]]</f>
        <v>58.31</v>
      </c>
      <c r="G462" s="1" t="str">
        <f>VLOOKUP(InputData[[#This Row],[CUSTOMER NAME]],Country[],2,0)</f>
        <v>South Africa</v>
      </c>
      <c r="H462" s="1" t="str">
        <f>VLOOKUP(InputData[[#This Row],[CUSTOMER NAME]],Country[],3,0)</f>
        <v>Export</v>
      </c>
      <c r="I462" s="1" t="str">
        <f>TEXT(InputData[[#This Row],[DATE]],"mmm")</f>
        <v>Jul</v>
      </c>
      <c r="J462" s="1">
        <f>WEEKNUM(InputData[[#This Row],[DATE]])</f>
        <v>29</v>
      </c>
    </row>
    <row r="463" spans="1:10" x14ac:dyDescent="0.25">
      <c r="A463" s="3">
        <v>44390</v>
      </c>
      <c r="B463" s="6" t="s">
        <v>88</v>
      </c>
      <c r="C463" s="4" t="s">
        <v>22</v>
      </c>
      <c r="D463" s="5">
        <v>141.57</v>
      </c>
      <c r="E463" s="1">
        <v>5</v>
      </c>
      <c r="F463" s="1">
        <f>InputData[[#This Row],[UNIT PRICE ($)]]*InputData[[#This Row],[QUANTITY]]</f>
        <v>707.84999999999991</v>
      </c>
      <c r="G463" s="1" t="str">
        <f>VLOOKUP(InputData[[#This Row],[CUSTOMER NAME]],Country[],2,0)</f>
        <v>India</v>
      </c>
      <c r="H463" s="1" t="str">
        <f>VLOOKUP(InputData[[#This Row],[CUSTOMER NAME]],Country[],3,0)</f>
        <v>South</v>
      </c>
      <c r="I463" s="1" t="str">
        <f>TEXT(InputData[[#This Row],[DATE]],"mmm")</f>
        <v>Jul</v>
      </c>
      <c r="J463" s="1">
        <f>WEEKNUM(InputData[[#This Row],[DATE]])</f>
        <v>29</v>
      </c>
    </row>
    <row r="464" spans="1:10" x14ac:dyDescent="0.25">
      <c r="A464" s="3">
        <v>44391</v>
      </c>
      <c r="B464" s="6" t="s">
        <v>61</v>
      </c>
      <c r="C464" s="4" t="s">
        <v>33</v>
      </c>
      <c r="D464" s="5">
        <v>119.7</v>
      </c>
      <c r="E464" s="1">
        <v>9</v>
      </c>
      <c r="F464" s="1">
        <f>InputData[[#This Row],[UNIT PRICE ($)]]*InputData[[#This Row],[QUANTITY]]</f>
        <v>1077.3</v>
      </c>
      <c r="G464" s="1" t="str">
        <f>VLOOKUP(InputData[[#This Row],[CUSTOMER NAME]],Country[],2,0)</f>
        <v>Bangladesh</v>
      </c>
      <c r="H464" s="1" t="str">
        <f>VLOOKUP(InputData[[#This Row],[CUSTOMER NAME]],Country[],3,0)</f>
        <v>Export</v>
      </c>
      <c r="I464" s="1" t="str">
        <f>TEXT(InputData[[#This Row],[DATE]],"mmm")</f>
        <v>Jul</v>
      </c>
      <c r="J464" s="1">
        <f>WEEKNUM(InputData[[#This Row],[DATE]])</f>
        <v>29</v>
      </c>
    </row>
    <row r="465" spans="1:10" x14ac:dyDescent="0.25">
      <c r="A465" s="3">
        <v>44391</v>
      </c>
      <c r="B465" s="6" t="s">
        <v>80</v>
      </c>
      <c r="C465" s="4" t="s">
        <v>12</v>
      </c>
      <c r="D465" s="5">
        <v>94.17</v>
      </c>
      <c r="E465" s="1">
        <v>13</v>
      </c>
      <c r="F465" s="1">
        <f>InputData[[#This Row],[UNIT PRICE ($)]]*InputData[[#This Row],[QUANTITY]]</f>
        <v>1224.21</v>
      </c>
      <c r="G465" s="1" t="str">
        <f>VLOOKUP(InputData[[#This Row],[CUSTOMER NAME]],Country[],2,0)</f>
        <v>South Africa</v>
      </c>
      <c r="H465" s="1" t="str">
        <f>VLOOKUP(InputData[[#This Row],[CUSTOMER NAME]],Country[],3,0)</f>
        <v>Export</v>
      </c>
      <c r="I465" s="1" t="str">
        <f>TEXT(InputData[[#This Row],[DATE]],"mmm")</f>
        <v>Jul</v>
      </c>
      <c r="J465" s="1">
        <f>WEEKNUM(InputData[[#This Row],[DATE]])</f>
        <v>29</v>
      </c>
    </row>
    <row r="466" spans="1:10" x14ac:dyDescent="0.25">
      <c r="A466" s="3">
        <v>44392</v>
      </c>
      <c r="B466" s="6" t="s">
        <v>75</v>
      </c>
      <c r="C466" s="4" t="s">
        <v>43</v>
      </c>
      <c r="D466" s="5">
        <v>83.08</v>
      </c>
      <c r="E466" s="1">
        <v>18</v>
      </c>
      <c r="F466" s="1">
        <f>InputData[[#This Row],[UNIT PRICE ($)]]*InputData[[#This Row],[QUANTITY]]</f>
        <v>1495.44</v>
      </c>
      <c r="G466" s="1" t="str">
        <f>VLOOKUP(InputData[[#This Row],[CUSTOMER NAME]],Country[],2,0)</f>
        <v>Russia</v>
      </c>
      <c r="H466" s="1" t="str">
        <f>VLOOKUP(InputData[[#This Row],[CUSTOMER NAME]],Country[],3,0)</f>
        <v>Export</v>
      </c>
      <c r="I466" s="1" t="str">
        <f>TEXT(InputData[[#This Row],[DATE]],"mmm")</f>
        <v>Jul</v>
      </c>
      <c r="J466" s="1">
        <f>WEEKNUM(InputData[[#This Row],[DATE]])</f>
        <v>29</v>
      </c>
    </row>
    <row r="467" spans="1:10" x14ac:dyDescent="0.25">
      <c r="A467" s="3">
        <v>44392</v>
      </c>
      <c r="B467" s="6" t="s">
        <v>89</v>
      </c>
      <c r="C467" s="4" t="s">
        <v>4</v>
      </c>
      <c r="D467" s="5">
        <v>48.84</v>
      </c>
      <c r="E467" s="1">
        <v>2</v>
      </c>
      <c r="F467" s="1">
        <f>InputData[[#This Row],[UNIT PRICE ($)]]*InputData[[#This Row],[QUANTITY]]</f>
        <v>97.68</v>
      </c>
      <c r="G467" s="1" t="str">
        <f>VLOOKUP(InputData[[#This Row],[CUSTOMER NAME]],Country[],2,0)</f>
        <v>Mexico</v>
      </c>
      <c r="H467" s="1" t="str">
        <f>VLOOKUP(InputData[[#This Row],[CUSTOMER NAME]],Country[],3,0)</f>
        <v>Export</v>
      </c>
      <c r="I467" s="1" t="str">
        <f>TEXT(InputData[[#This Row],[DATE]],"mmm")</f>
        <v>Jul</v>
      </c>
      <c r="J467" s="1">
        <f>WEEKNUM(InputData[[#This Row],[DATE]])</f>
        <v>29</v>
      </c>
    </row>
    <row r="468" spans="1:10" x14ac:dyDescent="0.25">
      <c r="A468" s="3">
        <v>44393</v>
      </c>
      <c r="B468" s="6" t="s">
        <v>65</v>
      </c>
      <c r="C468" s="4" t="s">
        <v>32</v>
      </c>
      <c r="D468" s="5">
        <v>117.48</v>
      </c>
      <c r="E468" s="1">
        <v>33</v>
      </c>
      <c r="F468" s="1">
        <f>InputData[[#This Row],[UNIT PRICE ($)]]*InputData[[#This Row],[QUANTITY]]</f>
        <v>3876.84</v>
      </c>
      <c r="G468" s="1" t="str">
        <f>VLOOKUP(InputData[[#This Row],[CUSTOMER NAME]],Country[],2,0)</f>
        <v>Pakistan</v>
      </c>
      <c r="H468" s="1" t="str">
        <f>VLOOKUP(InputData[[#This Row],[CUSTOMER NAME]],Country[],3,0)</f>
        <v>Export</v>
      </c>
      <c r="I468" s="1" t="str">
        <f>TEXT(InputData[[#This Row],[DATE]],"mmm")</f>
        <v>Jul</v>
      </c>
      <c r="J468" s="1">
        <f>WEEKNUM(InputData[[#This Row],[DATE]])</f>
        <v>29</v>
      </c>
    </row>
    <row r="469" spans="1:10" x14ac:dyDescent="0.25">
      <c r="A469" s="3">
        <v>44393</v>
      </c>
      <c r="B469" s="6" t="s">
        <v>69</v>
      </c>
      <c r="C469" s="4" t="s">
        <v>23</v>
      </c>
      <c r="D469" s="5">
        <v>149.46</v>
      </c>
      <c r="E469" s="1">
        <v>8</v>
      </c>
      <c r="F469" s="1">
        <f>InputData[[#This Row],[UNIT PRICE ($)]]*InputData[[#This Row],[QUANTITY]]</f>
        <v>1195.68</v>
      </c>
      <c r="G469" s="1" t="str">
        <f>VLOOKUP(InputData[[#This Row],[CUSTOMER NAME]],Country[],2,0)</f>
        <v>India</v>
      </c>
      <c r="H469" s="1" t="str">
        <f>VLOOKUP(InputData[[#This Row],[CUSTOMER NAME]],Country[],3,0)</f>
        <v>South</v>
      </c>
      <c r="I469" s="1" t="str">
        <f>TEXT(InputData[[#This Row],[DATE]],"mmm")</f>
        <v>Jul</v>
      </c>
      <c r="J469" s="1">
        <f>WEEKNUM(InputData[[#This Row],[DATE]])</f>
        <v>29</v>
      </c>
    </row>
    <row r="470" spans="1:10" x14ac:dyDescent="0.25">
      <c r="A470" s="3">
        <v>44393</v>
      </c>
      <c r="B470" s="6" t="s">
        <v>70</v>
      </c>
      <c r="C470" s="4" t="s">
        <v>31</v>
      </c>
      <c r="D470" s="5">
        <v>104.16</v>
      </c>
      <c r="E470" s="1">
        <v>35</v>
      </c>
      <c r="F470" s="1">
        <f>InputData[[#This Row],[UNIT PRICE ($)]]*InputData[[#This Row],[QUANTITY]]</f>
        <v>3645.6</v>
      </c>
      <c r="G470" s="1" t="str">
        <f>VLOOKUP(InputData[[#This Row],[CUSTOMER NAME]],Country[],2,0)</f>
        <v>Mexico</v>
      </c>
      <c r="H470" s="1" t="str">
        <f>VLOOKUP(InputData[[#This Row],[CUSTOMER NAME]],Country[],3,0)</f>
        <v>Export</v>
      </c>
      <c r="I470" s="1" t="str">
        <f>TEXT(InputData[[#This Row],[DATE]],"mmm")</f>
        <v>Jul</v>
      </c>
      <c r="J470" s="1">
        <f>WEEKNUM(InputData[[#This Row],[DATE]])</f>
        <v>29</v>
      </c>
    </row>
    <row r="471" spans="1:10" x14ac:dyDescent="0.25">
      <c r="A471" s="3">
        <v>44394</v>
      </c>
      <c r="B471" s="6" t="s">
        <v>67</v>
      </c>
      <c r="C471" s="4" t="s">
        <v>1</v>
      </c>
      <c r="D471" s="5">
        <v>103.88</v>
      </c>
      <c r="E471" s="1">
        <v>38</v>
      </c>
      <c r="F471" s="1">
        <f>InputData[[#This Row],[UNIT PRICE ($)]]*InputData[[#This Row],[QUANTITY]]</f>
        <v>3947.4399999999996</v>
      </c>
      <c r="G471" s="1" t="str">
        <f>VLOOKUP(InputData[[#This Row],[CUSTOMER NAME]],Country[],2,0)</f>
        <v>United Kingdom</v>
      </c>
      <c r="H471" s="1" t="str">
        <f>VLOOKUP(InputData[[#This Row],[CUSTOMER NAME]],Country[],3,0)</f>
        <v>Export</v>
      </c>
      <c r="I471" s="1" t="str">
        <f>TEXT(InputData[[#This Row],[DATE]],"mmm")</f>
        <v>Jul</v>
      </c>
      <c r="J471" s="1">
        <f>WEEKNUM(InputData[[#This Row],[DATE]])</f>
        <v>29</v>
      </c>
    </row>
    <row r="472" spans="1:10" x14ac:dyDescent="0.25">
      <c r="A472" s="3">
        <v>44394</v>
      </c>
      <c r="B472" s="6" t="s">
        <v>75</v>
      </c>
      <c r="C472" s="4" t="s">
        <v>22</v>
      </c>
      <c r="D472" s="5">
        <v>141.57</v>
      </c>
      <c r="E472" s="1">
        <v>18</v>
      </c>
      <c r="F472" s="1">
        <f>InputData[[#This Row],[UNIT PRICE ($)]]*InputData[[#This Row],[QUANTITY]]</f>
        <v>2548.2599999999998</v>
      </c>
      <c r="G472" s="1" t="str">
        <f>VLOOKUP(InputData[[#This Row],[CUSTOMER NAME]],Country[],2,0)</f>
        <v>Russia</v>
      </c>
      <c r="H472" s="1" t="str">
        <f>VLOOKUP(InputData[[#This Row],[CUSTOMER NAME]],Country[],3,0)</f>
        <v>Export</v>
      </c>
      <c r="I472" s="1" t="str">
        <f>TEXT(InputData[[#This Row],[DATE]],"mmm")</f>
        <v>Jul</v>
      </c>
      <c r="J472" s="1">
        <f>WEEKNUM(InputData[[#This Row],[DATE]])</f>
        <v>29</v>
      </c>
    </row>
    <row r="473" spans="1:10" x14ac:dyDescent="0.25">
      <c r="A473" s="3">
        <v>44394</v>
      </c>
      <c r="B473" s="6" t="s">
        <v>82</v>
      </c>
      <c r="C473" s="4" t="s">
        <v>23</v>
      </c>
      <c r="D473" s="5">
        <v>149.46</v>
      </c>
      <c r="E473" s="1">
        <v>30</v>
      </c>
      <c r="F473" s="1">
        <f>InputData[[#This Row],[UNIT PRICE ($)]]*InputData[[#This Row],[QUANTITY]]</f>
        <v>4483.8</v>
      </c>
      <c r="G473" s="1" t="str">
        <f>VLOOKUP(InputData[[#This Row],[CUSTOMER NAME]],Country[],2,0)</f>
        <v>India</v>
      </c>
      <c r="H473" s="1" t="str">
        <f>VLOOKUP(InputData[[#This Row],[CUSTOMER NAME]],Country[],3,0)</f>
        <v>Western</v>
      </c>
      <c r="I473" s="1" t="str">
        <f>TEXT(InputData[[#This Row],[DATE]],"mmm")</f>
        <v>Jul</v>
      </c>
      <c r="J473" s="1">
        <f>WEEKNUM(InputData[[#This Row],[DATE]])</f>
        <v>29</v>
      </c>
    </row>
    <row r="474" spans="1:10" x14ac:dyDescent="0.25">
      <c r="A474" s="3">
        <v>44394</v>
      </c>
      <c r="B474" s="6" t="s">
        <v>83</v>
      </c>
      <c r="C474" s="4" t="s">
        <v>41</v>
      </c>
      <c r="D474" s="5">
        <v>173.88</v>
      </c>
      <c r="E474" s="1">
        <v>8</v>
      </c>
      <c r="F474" s="1">
        <f>InputData[[#This Row],[UNIT PRICE ($)]]*InputData[[#This Row],[QUANTITY]]</f>
        <v>1391.04</v>
      </c>
      <c r="G474" s="1" t="str">
        <f>VLOOKUP(InputData[[#This Row],[CUSTOMER NAME]],Country[],2,0)</f>
        <v>India</v>
      </c>
      <c r="H474" s="1" t="str">
        <f>VLOOKUP(InputData[[#This Row],[CUSTOMER NAME]],Country[],3,0)</f>
        <v>North</v>
      </c>
      <c r="I474" s="1" t="str">
        <f>TEXT(InputData[[#This Row],[DATE]],"mmm")</f>
        <v>Jul</v>
      </c>
      <c r="J474" s="1">
        <f>WEEKNUM(InputData[[#This Row],[DATE]])</f>
        <v>29</v>
      </c>
    </row>
    <row r="475" spans="1:10" x14ac:dyDescent="0.25">
      <c r="A475" s="3">
        <v>44395</v>
      </c>
      <c r="B475" s="6" t="s">
        <v>79</v>
      </c>
      <c r="C475" s="4" t="s">
        <v>27</v>
      </c>
      <c r="D475" s="5">
        <v>57.120000000000005</v>
      </c>
      <c r="E475" s="1">
        <v>14</v>
      </c>
      <c r="F475" s="1">
        <f>InputData[[#This Row],[UNIT PRICE ($)]]*InputData[[#This Row],[QUANTITY]]</f>
        <v>799.68000000000006</v>
      </c>
      <c r="G475" s="1" t="str">
        <f>VLOOKUP(InputData[[#This Row],[CUSTOMER NAME]],Country[],2,0)</f>
        <v>United Kingdom</v>
      </c>
      <c r="H475" s="1" t="str">
        <f>VLOOKUP(InputData[[#This Row],[CUSTOMER NAME]],Country[],3,0)</f>
        <v>Export</v>
      </c>
      <c r="I475" s="1" t="str">
        <f>TEXT(InputData[[#This Row],[DATE]],"mmm")</f>
        <v>Jul</v>
      </c>
      <c r="J475" s="1">
        <f>WEEKNUM(InputData[[#This Row],[DATE]])</f>
        <v>30</v>
      </c>
    </row>
    <row r="476" spans="1:10" x14ac:dyDescent="0.25">
      <c r="A476" s="3">
        <v>44395</v>
      </c>
      <c r="B476" s="6" t="s">
        <v>82</v>
      </c>
      <c r="C476" s="4" t="s">
        <v>10</v>
      </c>
      <c r="D476" s="5">
        <v>164.28</v>
      </c>
      <c r="E476" s="1">
        <v>12</v>
      </c>
      <c r="F476" s="1">
        <f>InputData[[#This Row],[UNIT PRICE ($)]]*InputData[[#This Row],[QUANTITY]]</f>
        <v>1971.3600000000001</v>
      </c>
      <c r="G476" s="1" t="str">
        <f>VLOOKUP(InputData[[#This Row],[CUSTOMER NAME]],Country[],2,0)</f>
        <v>India</v>
      </c>
      <c r="H476" s="1" t="str">
        <f>VLOOKUP(InputData[[#This Row],[CUSTOMER NAME]],Country[],3,0)</f>
        <v>Western</v>
      </c>
      <c r="I476" s="1" t="str">
        <f>TEXT(InputData[[#This Row],[DATE]],"mmm")</f>
        <v>Jul</v>
      </c>
      <c r="J476" s="1">
        <f>WEEKNUM(InputData[[#This Row],[DATE]])</f>
        <v>30</v>
      </c>
    </row>
    <row r="477" spans="1:10" x14ac:dyDescent="0.25">
      <c r="A477" s="3">
        <v>44397</v>
      </c>
      <c r="B477" s="6" t="s">
        <v>112</v>
      </c>
      <c r="C477" s="4" t="s">
        <v>38</v>
      </c>
      <c r="D477" s="5">
        <v>79.92</v>
      </c>
      <c r="E477" s="1">
        <v>11</v>
      </c>
      <c r="F477" s="1">
        <f>InputData[[#This Row],[UNIT PRICE ($)]]*InputData[[#This Row],[QUANTITY]]</f>
        <v>879.12</v>
      </c>
      <c r="G477" s="1" t="str">
        <f>VLOOKUP(InputData[[#This Row],[CUSTOMER NAME]],Country[],2,0)</f>
        <v>India</v>
      </c>
      <c r="H477" s="1" t="str">
        <f>VLOOKUP(InputData[[#This Row],[CUSTOMER NAME]],Country[],3,0)</f>
        <v>North</v>
      </c>
      <c r="I477" s="1" t="str">
        <f>TEXT(InputData[[#This Row],[DATE]],"mmm")</f>
        <v>Jul</v>
      </c>
      <c r="J477" s="1">
        <f>WEEKNUM(InputData[[#This Row],[DATE]])</f>
        <v>30</v>
      </c>
    </row>
    <row r="478" spans="1:10" x14ac:dyDescent="0.25">
      <c r="A478" s="3">
        <v>44397</v>
      </c>
      <c r="B478" s="6" t="s">
        <v>78</v>
      </c>
      <c r="C478" s="4" t="s">
        <v>42</v>
      </c>
      <c r="D478" s="5">
        <v>162</v>
      </c>
      <c r="E478" s="1">
        <v>8</v>
      </c>
      <c r="F478" s="1">
        <f>InputData[[#This Row],[UNIT PRICE ($)]]*InputData[[#This Row],[QUANTITY]]</f>
        <v>1296</v>
      </c>
      <c r="G478" s="1" t="str">
        <f>VLOOKUP(InputData[[#This Row],[CUSTOMER NAME]],Country[],2,0)</f>
        <v>India</v>
      </c>
      <c r="H478" s="1" t="str">
        <f>VLOOKUP(InputData[[#This Row],[CUSTOMER NAME]],Country[],3,0)</f>
        <v>Central</v>
      </c>
      <c r="I478" s="1" t="str">
        <f>TEXT(InputData[[#This Row],[DATE]],"mmm")</f>
        <v>Jul</v>
      </c>
      <c r="J478" s="1">
        <f>WEEKNUM(InputData[[#This Row],[DATE]])</f>
        <v>30</v>
      </c>
    </row>
    <row r="479" spans="1:10" x14ac:dyDescent="0.25">
      <c r="A479" s="3">
        <v>44397</v>
      </c>
      <c r="B479" s="6" t="s">
        <v>88</v>
      </c>
      <c r="C479" s="4" t="s">
        <v>43</v>
      </c>
      <c r="D479" s="5">
        <v>83.08</v>
      </c>
      <c r="E479" s="1">
        <v>5</v>
      </c>
      <c r="F479" s="1">
        <f>InputData[[#This Row],[UNIT PRICE ($)]]*InputData[[#This Row],[QUANTITY]]</f>
        <v>415.4</v>
      </c>
      <c r="G479" s="1" t="str">
        <f>VLOOKUP(InputData[[#This Row],[CUSTOMER NAME]],Country[],2,0)</f>
        <v>India</v>
      </c>
      <c r="H479" s="1" t="str">
        <f>VLOOKUP(InputData[[#This Row],[CUSTOMER NAME]],Country[],3,0)</f>
        <v>South</v>
      </c>
      <c r="I479" s="1" t="str">
        <f>TEXT(InputData[[#This Row],[DATE]],"mmm")</f>
        <v>Jul</v>
      </c>
      <c r="J479" s="1">
        <f>WEEKNUM(InputData[[#This Row],[DATE]])</f>
        <v>30</v>
      </c>
    </row>
    <row r="480" spans="1:10" x14ac:dyDescent="0.25">
      <c r="A480" s="3">
        <v>44398</v>
      </c>
      <c r="B480" s="6" t="s">
        <v>61</v>
      </c>
      <c r="C480" s="4" t="s">
        <v>29</v>
      </c>
      <c r="D480" s="5">
        <v>53.11</v>
      </c>
      <c r="E480" s="1">
        <v>15</v>
      </c>
      <c r="F480" s="1">
        <f>InputData[[#This Row],[UNIT PRICE ($)]]*InputData[[#This Row],[QUANTITY]]</f>
        <v>796.65</v>
      </c>
      <c r="G480" s="1" t="str">
        <f>VLOOKUP(InputData[[#This Row],[CUSTOMER NAME]],Country[],2,0)</f>
        <v>Bangladesh</v>
      </c>
      <c r="H480" s="1" t="str">
        <f>VLOOKUP(InputData[[#This Row],[CUSTOMER NAME]],Country[],3,0)</f>
        <v>Export</v>
      </c>
      <c r="I480" s="1" t="str">
        <f>TEXT(InputData[[#This Row],[DATE]],"mmm")</f>
        <v>Jul</v>
      </c>
      <c r="J480" s="1">
        <f>WEEKNUM(InputData[[#This Row],[DATE]])</f>
        <v>30</v>
      </c>
    </row>
    <row r="481" spans="1:10" x14ac:dyDescent="0.25">
      <c r="A481" s="3">
        <v>44399</v>
      </c>
      <c r="B481" s="6" t="s">
        <v>109</v>
      </c>
      <c r="C481" s="4" t="s">
        <v>28</v>
      </c>
      <c r="D481" s="5">
        <v>41.81</v>
      </c>
      <c r="E481" s="1">
        <v>5</v>
      </c>
      <c r="F481" s="1">
        <f>InputData[[#This Row],[UNIT PRICE ($)]]*InputData[[#This Row],[QUANTITY]]</f>
        <v>209.05</v>
      </c>
      <c r="G481" s="1" t="str">
        <f>VLOOKUP(InputData[[#This Row],[CUSTOMER NAME]],Country[],2,0)</f>
        <v>Pakistan</v>
      </c>
      <c r="H481" s="1" t="str">
        <f>VLOOKUP(InputData[[#This Row],[CUSTOMER NAME]],Country[],3,0)</f>
        <v>Export</v>
      </c>
      <c r="I481" s="1" t="str">
        <f>TEXT(InputData[[#This Row],[DATE]],"mmm")</f>
        <v>Jul</v>
      </c>
      <c r="J481" s="1">
        <f>WEEKNUM(InputData[[#This Row],[DATE]])</f>
        <v>30</v>
      </c>
    </row>
    <row r="482" spans="1:10" x14ac:dyDescent="0.25">
      <c r="A482" s="3">
        <v>44399</v>
      </c>
      <c r="B482" s="6" t="s">
        <v>66</v>
      </c>
      <c r="C482" s="4" t="s">
        <v>24</v>
      </c>
      <c r="D482" s="5">
        <v>156.96</v>
      </c>
      <c r="E482" s="1">
        <v>14</v>
      </c>
      <c r="F482" s="1">
        <f>InputData[[#This Row],[UNIT PRICE ($)]]*InputData[[#This Row],[QUANTITY]]</f>
        <v>2197.44</v>
      </c>
      <c r="G482" s="1" t="str">
        <f>VLOOKUP(InputData[[#This Row],[CUSTOMER NAME]],Country[],2,0)</f>
        <v>Indonesia</v>
      </c>
      <c r="H482" s="1" t="str">
        <f>VLOOKUP(InputData[[#This Row],[CUSTOMER NAME]],Country[],3,0)</f>
        <v>Export</v>
      </c>
      <c r="I482" s="1" t="str">
        <f>TEXT(InputData[[#This Row],[DATE]],"mmm")</f>
        <v>Jul</v>
      </c>
      <c r="J482" s="1">
        <f>WEEKNUM(InputData[[#This Row],[DATE]])</f>
        <v>30</v>
      </c>
    </row>
    <row r="483" spans="1:10" x14ac:dyDescent="0.25">
      <c r="A483" s="3">
        <v>44399</v>
      </c>
      <c r="B483" s="6" t="s">
        <v>69</v>
      </c>
      <c r="C483" s="4" t="s">
        <v>32</v>
      </c>
      <c r="D483" s="5">
        <v>117.48</v>
      </c>
      <c r="E483" s="1">
        <v>27</v>
      </c>
      <c r="F483" s="1">
        <f>InputData[[#This Row],[UNIT PRICE ($)]]*InputData[[#This Row],[QUANTITY]]</f>
        <v>3171.96</v>
      </c>
      <c r="G483" s="1" t="str">
        <f>VLOOKUP(InputData[[#This Row],[CUSTOMER NAME]],Country[],2,0)</f>
        <v>India</v>
      </c>
      <c r="H483" s="1" t="str">
        <f>VLOOKUP(InputData[[#This Row],[CUSTOMER NAME]],Country[],3,0)</f>
        <v>South</v>
      </c>
      <c r="I483" s="1" t="str">
        <f>TEXT(InputData[[#This Row],[DATE]],"mmm")</f>
        <v>Jul</v>
      </c>
      <c r="J483" s="1">
        <f>WEEKNUM(InputData[[#This Row],[DATE]])</f>
        <v>30</v>
      </c>
    </row>
    <row r="484" spans="1:10" x14ac:dyDescent="0.25">
      <c r="A484" s="3">
        <v>44399</v>
      </c>
      <c r="B484" s="6" t="s">
        <v>74</v>
      </c>
      <c r="C484" s="4" t="s">
        <v>26</v>
      </c>
      <c r="D484" s="5">
        <v>24.66</v>
      </c>
      <c r="E484" s="1">
        <v>3</v>
      </c>
      <c r="F484" s="1">
        <f>InputData[[#This Row],[UNIT PRICE ($)]]*InputData[[#This Row],[QUANTITY]]</f>
        <v>73.98</v>
      </c>
      <c r="G484" s="1" t="str">
        <f>VLOOKUP(InputData[[#This Row],[CUSTOMER NAME]],Country[],2,0)</f>
        <v>Brazil</v>
      </c>
      <c r="H484" s="1" t="str">
        <f>VLOOKUP(InputData[[#This Row],[CUSTOMER NAME]],Country[],3,0)</f>
        <v>Export</v>
      </c>
      <c r="I484" s="1" t="str">
        <f>TEXT(InputData[[#This Row],[DATE]],"mmm")</f>
        <v>Jul</v>
      </c>
      <c r="J484" s="1">
        <f>WEEKNUM(InputData[[#This Row],[DATE]])</f>
        <v>30</v>
      </c>
    </row>
    <row r="485" spans="1:10" x14ac:dyDescent="0.25">
      <c r="A485" s="3">
        <v>44399</v>
      </c>
      <c r="B485" s="6" t="s">
        <v>77</v>
      </c>
      <c r="C485" s="4" t="s">
        <v>34</v>
      </c>
      <c r="D485" s="5">
        <v>58.3</v>
      </c>
      <c r="E485" s="1">
        <v>6</v>
      </c>
      <c r="F485" s="1">
        <f>InputData[[#This Row],[UNIT PRICE ($)]]*InputData[[#This Row],[QUANTITY]]</f>
        <v>349.79999999999995</v>
      </c>
      <c r="G485" s="1" t="str">
        <f>VLOOKUP(InputData[[#This Row],[CUSTOMER NAME]],Country[],2,0)</f>
        <v>India</v>
      </c>
      <c r="H485" s="1" t="str">
        <f>VLOOKUP(InputData[[#This Row],[CUSTOMER NAME]],Country[],3,0)</f>
        <v>Western</v>
      </c>
      <c r="I485" s="1" t="str">
        <f>TEXT(InputData[[#This Row],[DATE]],"mmm")</f>
        <v>Jul</v>
      </c>
      <c r="J485" s="1">
        <f>WEEKNUM(InputData[[#This Row],[DATE]])</f>
        <v>30</v>
      </c>
    </row>
    <row r="486" spans="1:10" x14ac:dyDescent="0.25">
      <c r="A486" s="3">
        <v>44400</v>
      </c>
      <c r="B486" s="6" t="s">
        <v>67</v>
      </c>
      <c r="C486" s="4" t="s">
        <v>18</v>
      </c>
      <c r="D486" s="5">
        <v>49.21</v>
      </c>
      <c r="E486" s="1">
        <v>2</v>
      </c>
      <c r="F486" s="1">
        <f>InputData[[#This Row],[UNIT PRICE ($)]]*InputData[[#This Row],[QUANTITY]]</f>
        <v>98.42</v>
      </c>
      <c r="G486" s="1" t="str">
        <f>VLOOKUP(InputData[[#This Row],[CUSTOMER NAME]],Country[],2,0)</f>
        <v>United Kingdom</v>
      </c>
      <c r="H486" s="1" t="str">
        <f>VLOOKUP(InputData[[#This Row],[CUSTOMER NAME]],Country[],3,0)</f>
        <v>Export</v>
      </c>
      <c r="I486" s="1" t="str">
        <f>TEXT(InputData[[#This Row],[DATE]],"mmm")</f>
        <v>Jul</v>
      </c>
      <c r="J486" s="1">
        <f>WEEKNUM(InputData[[#This Row],[DATE]])</f>
        <v>30</v>
      </c>
    </row>
    <row r="487" spans="1:10" x14ac:dyDescent="0.25">
      <c r="A487" s="3">
        <v>44400</v>
      </c>
      <c r="B487" s="6" t="s">
        <v>71</v>
      </c>
      <c r="C487" s="4" t="s">
        <v>43</v>
      </c>
      <c r="D487" s="5">
        <v>83.08</v>
      </c>
      <c r="E487" s="1">
        <v>9</v>
      </c>
      <c r="F487" s="1">
        <f>InputData[[#This Row],[UNIT PRICE ($)]]*InputData[[#This Row],[QUANTITY]]</f>
        <v>747.72</v>
      </c>
      <c r="G487" s="1" t="str">
        <f>VLOOKUP(InputData[[#This Row],[CUSTOMER NAME]],Country[],2,0)</f>
        <v>India</v>
      </c>
      <c r="H487" s="1" t="str">
        <f>VLOOKUP(InputData[[#This Row],[CUSTOMER NAME]],Country[],3,0)</f>
        <v>Central</v>
      </c>
      <c r="I487" s="1" t="str">
        <f>TEXT(InputData[[#This Row],[DATE]],"mmm")</f>
        <v>Jul</v>
      </c>
      <c r="J487" s="1">
        <f>WEEKNUM(InputData[[#This Row],[DATE]])</f>
        <v>30</v>
      </c>
    </row>
    <row r="488" spans="1:10" x14ac:dyDescent="0.25">
      <c r="A488" s="3">
        <v>44400</v>
      </c>
      <c r="B488" s="6" t="s">
        <v>72</v>
      </c>
      <c r="C488" s="4" t="s">
        <v>37</v>
      </c>
      <c r="D488" s="5">
        <v>85.76</v>
      </c>
      <c r="E488" s="1">
        <v>8</v>
      </c>
      <c r="F488" s="1">
        <f>InputData[[#This Row],[UNIT PRICE ($)]]*InputData[[#This Row],[QUANTITY]]</f>
        <v>686.08</v>
      </c>
      <c r="G488" s="1" t="str">
        <f>VLOOKUP(InputData[[#This Row],[CUSTOMER NAME]],Country[],2,0)</f>
        <v>Brazil</v>
      </c>
      <c r="H488" s="1" t="str">
        <f>VLOOKUP(InputData[[#This Row],[CUSTOMER NAME]],Country[],3,0)</f>
        <v>Export</v>
      </c>
      <c r="I488" s="1" t="str">
        <f>TEXT(InputData[[#This Row],[DATE]],"mmm")</f>
        <v>Jul</v>
      </c>
      <c r="J488" s="1">
        <f>WEEKNUM(InputData[[#This Row],[DATE]])</f>
        <v>30</v>
      </c>
    </row>
    <row r="489" spans="1:10" x14ac:dyDescent="0.25">
      <c r="A489" s="3">
        <v>44400</v>
      </c>
      <c r="B489" s="6" t="s">
        <v>83</v>
      </c>
      <c r="C489" s="4" t="s">
        <v>36</v>
      </c>
      <c r="D489" s="5">
        <v>96.3</v>
      </c>
      <c r="E489" s="1">
        <v>7</v>
      </c>
      <c r="F489" s="1">
        <f>InputData[[#This Row],[UNIT PRICE ($)]]*InputData[[#This Row],[QUANTITY]]</f>
        <v>674.1</v>
      </c>
      <c r="G489" s="1" t="str">
        <f>VLOOKUP(InputData[[#This Row],[CUSTOMER NAME]],Country[],2,0)</f>
        <v>India</v>
      </c>
      <c r="H489" s="1" t="str">
        <f>VLOOKUP(InputData[[#This Row],[CUSTOMER NAME]],Country[],3,0)</f>
        <v>North</v>
      </c>
      <c r="I489" s="1" t="str">
        <f>TEXT(InputData[[#This Row],[DATE]],"mmm")</f>
        <v>Jul</v>
      </c>
      <c r="J489" s="1">
        <f>WEEKNUM(InputData[[#This Row],[DATE]])</f>
        <v>30</v>
      </c>
    </row>
    <row r="490" spans="1:10" x14ac:dyDescent="0.25">
      <c r="A490" s="3">
        <v>44401</v>
      </c>
      <c r="B490" s="6" t="s">
        <v>68</v>
      </c>
      <c r="C490" s="4" t="s">
        <v>6</v>
      </c>
      <c r="D490" s="5">
        <v>85.5</v>
      </c>
      <c r="E490" s="1">
        <v>14</v>
      </c>
      <c r="F490" s="1">
        <f>InputData[[#This Row],[UNIT PRICE ($)]]*InputData[[#This Row],[QUANTITY]]</f>
        <v>1197</v>
      </c>
      <c r="G490" s="1" t="str">
        <f>VLOOKUP(InputData[[#This Row],[CUSTOMER NAME]],Country[],2,0)</f>
        <v>Russia</v>
      </c>
      <c r="H490" s="1" t="str">
        <f>VLOOKUP(InputData[[#This Row],[CUSTOMER NAME]],Country[],3,0)</f>
        <v>Export</v>
      </c>
      <c r="I490" s="1" t="str">
        <f>TEXT(InputData[[#This Row],[DATE]],"mmm")</f>
        <v>Jul</v>
      </c>
      <c r="J490" s="1">
        <f>WEEKNUM(InputData[[#This Row],[DATE]])</f>
        <v>30</v>
      </c>
    </row>
    <row r="491" spans="1:10" x14ac:dyDescent="0.25">
      <c r="A491" s="3">
        <v>44401</v>
      </c>
      <c r="B491" s="6" t="s">
        <v>73</v>
      </c>
      <c r="C491" s="4" t="s">
        <v>9</v>
      </c>
      <c r="D491" s="5">
        <v>7.8599999999999994</v>
      </c>
      <c r="E491" s="1">
        <v>4</v>
      </c>
      <c r="F491" s="1">
        <f>InputData[[#This Row],[UNIT PRICE ($)]]*InputData[[#This Row],[QUANTITY]]</f>
        <v>31.439999999999998</v>
      </c>
      <c r="G491" s="1" t="str">
        <f>VLOOKUP(InputData[[#This Row],[CUSTOMER NAME]],Country[],2,0)</f>
        <v>India</v>
      </c>
      <c r="H491" s="1" t="str">
        <f>VLOOKUP(InputData[[#This Row],[CUSTOMER NAME]],Country[],3,0)</f>
        <v>East</v>
      </c>
      <c r="I491" s="1" t="str">
        <f>TEXT(InputData[[#This Row],[DATE]],"mmm")</f>
        <v>Jul</v>
      </c>
      <c r="J491" s="1">
        <f>WEEKNUM(InputData[[#This Row],[DATE]])</f>
        <v>30</v>
      </c>
    </row>
    <row r="492" spans="1:10" x14ac:dyDescent="0.25">
      <c r="A492" s="3">
        <v>44401</v>
      </c>
      <c r="B492" s="6" t="s">
        <v>84</v>
      </c>
      <c r="C492" s="4" t="s">
        <v>27</v>
      </c>
      <c r="D492" s="5">
        <v>57.120000000000005</v>
      </c>
      <c r="E492" s="1">
        <v>1</v>
      </c>
      <c r="F492" s="1">
        <f>InputData[[#This Row],[UNIT PRICE ($)]]*InputData[[#This Row],[QUANTITY]]</f>
        <v>57.120000000000005</v>
      </c>
      <c r="G492" s="1" t="str">
        <f>VLOOKUP(InputData[[#This Row],[CUSTOMER NAME]],Country[],2,0)</f>
        <v>Ethiopia</v>
      </c>
      <c r="H492" s="1" t="str">
        <f>VLOOKUP(InputData[[#This Row],[CUSTOMER NAME]],Country[],3,0)</f>
        <v>Export</v>
      </c>
      <c r="I492" s="1" t="str">
        <f>TEXT(InputData[[#This Row],[DATE]],"mmm")</f>
        <v>Jul</v>
      </c>
      <c r="J492" s="1">
        <f>WEEKNUM(InputData[[#This Row],[DATE]])</f>
        <v>30</v>
      </c>
    </row>
    <row r="493" spans="1:10" x14ac:dyDescent="0.25">
      <c r="A493" s="3">
        <v>44402</v>
      </c>
      <c r="B493" s="6" t="s">
        <v>72</v>
      </c>
      <c r="C493" s="4" t="s">
        <v>3</v>
      </c>
      <c r="D493" s="5">
        <v>80.94</v>
      </c>
      <c r="E493" s="1">
        <v>13</v>
      </c>
      <c r="F493" s="1">
        <f>InputData[[#This Row],[UNIT PRICE ($)]]*InputData[[#This Row],[QUANTITY]]</f>
        <v>1052.22</v>
      </c>
      <c r="G493" s="1" t="str">
        <f>VLOOKUP(InputData[[#This Row],[CUSTOMER NAME]],Country[],2,0)</f>
        <v>Brazil</v>
      </c>
      <c r="H493" s="1" t="str">
        <f>VLOOKUP(InputData[[#This Row],[CUSTOMER NAME]],Country[],3,0)</f>
        <v>Export</v>
      </c>
      <c r="I493" s="1" t="str">
        <f>TEXT(InputData[[#This Row],[DATE]],"mmm")</f>
        <v>Jul</v>
      </c>
      <c r="J493" s="1">
        <f>WEEKNUM(InputData[[#This Row],[DATE]])</f>
        <v>31</v>
      </c>
    </row>
    <row r="494" spans="1:10" x14ac:dyDescent="0.25">
      <c r="A494" s="3">
        <v>44402</v>
      </c>
      <c r="B494" s="6" t="s">
        <v>82</v>
      </c>
      <c r="C494" s="4" t="s">
        <v>44</v>
      </c>
      <c r="D494" s="5">
        <v>82.08</v>
      </c>
      <c r="E494" s="1">
        <v>2</v>
      </c>
      <c r="F494" s="1">
        <f>InputData[[#This Row],[UNIT PRICE ($)]]*InputData[[#This Row],[QUANTITY]]</f>
        <v>164.16</v>
      </c>
      <c r="G494" s="1" t="str">
        <f>VLOOKUP(InputData[[#This Row],[CUSTOMER NAME]],Country[],2,0)</f>
        <v>India</v>
      </c>
      <c r="H494" s="1" t="str">
        <f>VLOOKUP(InputData[[#This Row],[CUSTOMER NAME]],Country[],3,0)</f>
        <v>Western</v>
      </c>
      <c r="I494" s="1" t="str">
        <f>TEXT(InputData[[#This Row],[DATE]],"mmm")</f>
        <v>Jul</v>
      </c>
      <c r="J494" s="1">
        <f>WEEKNUM(InputData[[#This Row],[DATE]])</f>
        <v>31</v>
      </c>
    </row>
    <row r="495" spans="1:10" x14ac:dyDescent="0.25">
      <c r="A495" s="3">
        <v>44402</v>
      </c>
      <c r="B495" s="6" t="s">
        <v>87</v>
      </c>
      <c r="C495" s="4" t="s">
        <v>17</v>
      </c>
      <c r="D495" s="5">
        <v>156.78</v>
      </c>
      <c r="E495" s="1">
        <v>12</v>
      </c>
      <c r="F495" s="1">
        <f>InputData[[#This Row],[UNIT PRICE ($)]]*InputData[[#This Row],[QUANTITY]]</f>
        <v>1881.3600000000001</v>
      </c>
      <c r="G495" s="1" t="str">
        <f>VLOOKUP(InputData[[#This Row],[CUSTOMER NAME]],Country[],2,0)</f>
        <v>France</v>
      </c>
      <c r="H495" s="1" t="str">
        <f>VLOOKUP(InputData[[#This Row],[CUSTOMER NAME]],Country[],3,0)</f>
        <v>Export</v>
      </c>
      <c r="I495" s="1" t="str">
        <f>TEXT(InputData[[#This Row],[DATE]],"mmm")</f>
        <v>Jul</v>
      </c>
      <c r="J495" s="1">
        <f>WEEKNUM(InputData[[#This Row],[DATE]])</f>
        <v>31</v>
      </c>
    </row>
    <row r="496" spans="1:10" x14ac:dyDescent="0.25">
      <c r="A496" s="3">
        <v>44403</v>
      </c>
      <c r="B496" s="6" t="s">
        <v>84</v>
      </c>
      <c r="C496" s="4" t="s">
        <v>26</v>
      </c>
      <c r="D496" s="5">
        <v>24.66</v>
      </c>
      <c r="E496" s="1">
        <v>1</v>
      </c>
      <c r="F496" s="1">
        <f>InputData[[#This Row],[UNIT PRICE ($)]]*InputData[[#This Row],[QUANTITY]]</f>
        <v>24.66</v>
      </c>
      <c r="G496" s="1" t="str">
        <f>VLOOKUP(InputData[[#This Row],[CUSTOMER NAME]],Country[],2,0)</f>
        <v>Ethiopia</v>
      </c>
      <c r="H496" s="1" t="str">
        <f>VLOOKUP(InputData[[#This Row],[CUSTOMER NAME]],Country[],3,0)</f>
        <v>Export</v>
      </c>
      <c r="I496" s="1" t="str">
        <f>TEXT(InputData[[#This Row],[DATE]],"mmm")</f>
        <v>Jul</v>
      </c>
      <c r="J496" s="1">
        <f>WEEKNUM(InputData[[#This Row],[DATE]])</f>
        <v>31</v>
      </c>
    </row>
    <row r="497" spans="1:10" x14ac:dyDescent="0.25">
      <c r="A497" s="3">
        <v>44403</v>
      </c>
      <c r="B497" s="6" t="s">
        <v>116</v>
      </c>
      <c r="C497" s="4" t="s">
        <v>3</v>
      </c>
      <c r="D497" s="5">
        <v>80.94</v>
      </c>
      <c r="E497" s="1">
        <v>10</v>
      </c>
      <c r="F497" s="1">
        <f>InputData[[#This Row],[UNIT PRICE ($)]]*InputData[[#This Row],[QUANTITY]]</f>
        <v>809.4</v>
      </c>
      <c r="G497" s="1" t="str">
        <f>VLOOKUP(InputData[[#This Row],[CUSTOMER NAME]],Country[],2,0)</f>
        <v>Germany</v>
      </c>
      <c r="H497" s="1" t="str">
        <f>VLOOKUP(InputData[[#This Row],[CUSTOMER NAME]],Country[],3,0)</f>
        <v>Export</v>
      </c>
      <c r="I497" s="1" t="str">
        <f>TEXT(InputData[[#This Row],[DATE]],"mmm")</f>
        <v>Jul</v>
      </c>
      <c r="J497" s="1">
        <f>WEEKNUM(InputData[[#This Row],[DATE]])</f>
        <v>31</v>
      </c>
    </row>
    <row r="498" spans="1:10" x14ac:dyDescent="0.25">
      <c r="A498" s="3">
        <v>44404</v>
      </c>
      <c r="B498" s="6" t="s">
        <v>70</v>
      </c>
      <c r="C498" s="4" t="s">
        <v>34</v>
      </c>
      <c r="D498" s="5">
        <v>58.3</v>
      </c>
      <c r="E498" s="1">
        <v>25</v>
      </c>
      <c r="F498" s="1">
        <f>InputData[[#This Row],[UNIT PRICE ($)]]*InputData[[#This Row],[QUANTITY]]</f>
        <v>1457.5</v>
      </c>
      <c r="G498" s="1" t="str">
        <f>VLOOKUP(InputData[[#This Row],[CUSTOMER NAME]],Country[],2,0)</f>
        <v>Mexico</v>
      </c>
      <c r="H498" s="1" t="str">
        <f>VLOOKUP(InputData[[#This Row],[CUSTOMER NAME]],Country[],3,0)</f>
        <v>Export</v>
      </c>
      <c r="I498" s="1" t="str">
        <f>TEXT(InputData[[#This Row],[DATE]],"mmm")</f>
        <v>Jul</v>
      </c>
      <c r="J498" s="1">
        <f>WEEKNUM(InputData[[#This Row],[DATE]])</f>
        <v>31</v>
      </c>
    </row>
    <row r="499" spans="1:10" x14ac:dyDescent="0.25">
      <c r="A499" s="3">
        <v>44404</v>
      </c>
      <c r="B499" s="6" t="s">
        <v>81</v>
      </c>
      <c r="C499" s="4" t="s">
        <v>36</v>
      </c>
      <c r="D499" s="5">
        <v>96.3</v>
      </c>
      <c r="E499" s="1">
        <v>38</v>
      </c>
      <c r="F499" s="1">
        <f>InputData[[#This Row],[UNIT PRICE ($)]]*InputData[[#This Row],[QUANTITY]]</f>
        <v>3659.4</v>
      </c>
      <c r="G499" s="1" t="str">
        <f>VLOOKUP(InputData[[#This Row],[CUSTOMER NAME]],Country[],2,0)</f>
        <v>India</v>
      </c>
      <c r="H499" s="1" t="str">
        <f>VLOOKUP(InputData[[#This Row],[CUSTOMER NAME]],Country[],3,0)</f>
        <v>East</v>
      </c>
      <c r="I499" s="1" t="str">
        <f>TEXT(InputData[[#This Row],[DATE]],"mmm")</f>
        <v>Jul</v>
      </c>
      <c r="J499" s="1">
        <f>WEEKNUM(InputData[[#This Row],[DATE]])</f>
        <v>31</v>
      </c>
    </row>
    <row r="500" spans="1:10" x14ac:dyDescent="0.25">
      <c r="A500" s="3">
        <v>44406</v>
      </c>
      <c r="B500" s="6" t="s">
        <v>60</v>
      </c>
      <c r="C500" s="4" t="s">
        <v>30</v>
      </c>
      <c r="D500" s="5">
        <v>201.28</v>
      </c>
      <c r="E500" s="1">
        <v>37</v>
      </c>
      <c r="F500" s="1">
        <f>InputData[[#This Row],[UNIT PRICE ($)]]*InputData[[#This Row],[QUANTITY]]</f>
        <v>7447.36</v>
      </c>
      <c r="G500" s="1" t="str">
        <f>VLOOKUP(InputData[[#This Row],[CUSTOMER NAME]],Country[],2,0)</f>
        <v>Nigeria</v>
      </c>
      <c r="H500" s="1" t="str">
        <f>VLOOKUP(InputData[[#This Row],[CUSTOMER NAME]],Country[],3,0)</f>
        <v>Export</v>
      </c>
      <c r="I500" s="1" t="str">
        <f>TEXT(InputData[[#This Row],[DATE]],"mmm")</f>
        <v>Jul</v>
      </c>
      <c r="J500" s="1">
        <f>WEEKNUM(InputData[[#This Row],[DATE]])</f>
        <v>31</v>
      </c>
    </row>
    <row r="501" spans="1:10" x14ac:dyDescent="0.25">
      <c r="A501" s="3">
        <v>44406</v>
      </c>
      <c r="B501" s="6" t="s">
        <v>73</v>
      </c>
      <c r="C501" s="4" t="s">
        <v>44</v>
      </c>
      <c r="D501" s="5">
        <v>82.08</v>
      </c>
      <c r="E501" s="1">
        <v>15</v>
      </c>
      <c r="F501" s="1">
        <f>InputData[[#This Row],[UNIT PRICE ($)]]*InputData[[#This Row],[QUANTITY]]</f>
        <v>1231.2</v>
      </c>
      <c r="G501" s="1" t="str">
        <f>VLOOKUP(InputData[[#This Row],[CUSTOMER NAME]],Country[],2,0)</f>
        <v>India</v>
      </c>
      <c r="H501" s="1" t="str">
        <f>VLOOKUP(InputData[[#This Row],[CUSTOMER NAME]],Country[],3,0)</f>
        <v>East</v>
      </c>
      <c r="I501" s="1" t="str">
        <f>TEXT(InputData[[#This Row],[DATE]],"mmm")</f>
        <v>Jul</v>
      </c>
      <c r="J501" s="1">
        <f>WEEKNUM(InputData[[#This Row],[DATE]])</f>
        <v>31</v>
      </c>
    </row>
    <row r="502" spans="1:10" x14ac:dyDescent="0.25">
      <c r="A502" s="3">
        <v>44407</v>
      </c>
      <c r="B502" s="6" t="s">
        <v>71</v>
      </c>
      <c r="C502" s="4" t="s">
        <v>6</v>
      </c>
      <c r="D502" s="5">
        <v>85.5</v>
      </c>
      <c r="E502" s="1">
        <v>25</v>
      </c>
      <c r="F502" s="1">
        <f>InputData[[#This Row],[UNIT PRICE ($)]]*InputData[[#This Row],[QUANTITY]]</f>
        <v>2137.5</v>
      </c>
      <c r="G502" s="1" t="str">
        <f>VLOOKUP(InputData[[#This Row],[CUSTOMER NAME]],Country[],2,0)</f>
        <v>India</v>
      </c>
      <c r="H502" s="1" t="str">
        <f>VLOOKUP(InputData[[#This Row],[CUSTOMER NAME]],Country[],3,0)</f>
        <v>Central</v>
      </c>
      <c r="I502" s="1" t="str">
        <f>TEXT(InputData[[#This Row],[DATE]],"mmm")</f>
        <v>Jul</v>
      </c>
      <c r="J502" s="1">
        <f>WEEKNUM(InputData[[#This Row],[DATE]])</f>
        <v>31</v>
      </c>
    </row>
    <row r="503" spans="1:10" x14ac:dyDescent="0.25">
      <c r="A503" s="3">
        <v>44407</v>
      </c>
      <c r="B503" s="6" t="s">
        <v>87</v>
      </c>
      <c r="C503" s="4" t="s">
        <v>36</v>
      </c>
      <c r="D503" s="5">
        <v>96.3</v>
      </c>
      <c r="E503" s="1">
        <v>12</v>
      </c>
      <c r="F503" s="1">
        <f>InputData[[#This Row],[UNIT PRICE ($)]]*InputData[[#This Row],[QUANTITY]]</f>
        <v>1155.5999999999999</v>
      </c>
      <c r="G503" s="1" t="str">
        <f>VLOOKUP(InputData[[#This Row],[CUSTOMER NAME]],Country[],2,0)</f>
        <v>France</v>
      </c>
      <c r="H503" s="1" t="str">
        <f>VLOOKUP(InputData[[#This Row],[CUSTOMER NAME]],Country[],3,0)</f>
        <v>Export</v>
      </c>
      <c r="I503" s="1" t="str">
        <f>TEXT(InputData[[#This Row],[DATE]],"mmm")</f>
        <v>Jul</v>
      </c>
      <c r="J503" s="1">
        <f>WEEKNUM(InputData[[#This Row],[DATE]])</f>
        <v>31</v>
      </c>
    </row>
    <row r="504" spans="1:10" x14ac:dyDescent="0.25">
      <c r="A504" s="3">
        <v>44408</v>
      </c>
      <c r="B504" s="6" t="s">
        <v>69</v>
      </c>
      <c r="C504" s="4" t="s">
        <v>12</v>
      </c>
      <c r="D504" s="5">
        <v>94.17</v>
      </c>
      <c r="E504" s="1">
        <v>12</v>
      </c>
      <c r="F504" s="1">
        <f>InputData[[#This Row],[UNIT PRICE ($)]]*InputData[[#This Row],[QUANTITY]]</f>
        <v>1130.04</v>
      </c>
      <c r="G504" s="1" t="str">
        <f>VLOOKUP(InputData[[#This Row],[CUSTOMER NAME]],Country[],2,0)</f>
        <v>India</v>
      </c>
      <c r="H504" s="1" t="str">
        <f>VLOOKUP(InputData[[#This Row],[CUSTOMER NAME]],Country[],3,0)</f>
        <v>South</v>
      </c>
      <c r="I504" s="1" t="str">
        <f>TEXT(InputData[[#This Row],[DATE]],"mmm")</f>
        <v>Jul</v>
      </c>
      <c r="J504" s="1">
        <f>WEEKNUM(InputData[[#This Row],[DATE]])</f>
        <v>31</v>
      </c>
    </row>
    <row r="505" spans="1:10" x14ac:dyDescent="0.25">
      <c r="A505" s="3">
        <v>44408</v>
      </c>
      <c r="B505" s="6" t="s">
        <v>83</v>
      </c>
      <c r="C505" s="4" t="s">
        <v>42</v>
      </c>
      <c r="D505" s="5">
        <v>162</v>
      </c>
      <c r="E505" s="1">
        <v>31</v>
      </c>
      <c r="F505" s="1">
        <f>InputData[[#This Row],[UNIT PRICE ($)]]*InputData[[#This Row],[QUANTITY]]</f>
        <v>5022</v>
      </c>
      <c r="G505" s="1" t="str">
        <f>VLOOKUP(InputData[[#This Row],[CUSTOMER NAME]],Country[],2,0)</f>
        <v>India</v>
      </c>
      <c r="H505" s="1" t="str">
        <f>VLOOKUP(InputData[[#This Row],[CUSTOMER NAME]],Country[],3,0)</f>
        <v>North</v>
      </c>
      <c r="I505" s="1" t="str">
        <f>TEXT(InputData[[#This Row],[DATE]],"mmm")</f>
        <v>Jul</v>
      </c>
      <c r="J505" s="1">
        <f>WEEKNUM(InputData[[#This Row],[DATE]])</f>
        <v>31</v>
      </c>
    </row>
    <row r="506" spans="1:10" x14ac:dyDescent="0.25">
      <c r="A506" s="3">
        <v>44409</v>
      </c>
      <c r="B506" s="6" t="s">
        <v>88</v>
      </c>
      <c r="C506" s="4" t="s">
        <v>1</v>
      </c>
      <c r="D506" s="5">
        <v>103.88</v>
      </c>
      <c r="E506" s="1">
        <v>11</v>
      </c>
      <c r="F506" s="1">
        <f>InputData[[#This Row],[UNIT PRICE ($)]]*InputData[[#This Row],[QUANTITY]]</f>
        <v>1142.6799999999998</v>
      </c>
      <c r="G506" s="1" t="str">
        <f>VLOOKUP(InputData[[#This Row],[CUSTOMER NAME]],Country[],2,0)</f>
        <v>India</v>
      </c>
      <c r="H506" s="1" t="str">
        <f>VLOOKUP(InputData[[#This Row],[CUSTOMER NAME]],Country[],3,0)</f>
        <v>South</v>
      </c>
      <c r="I506" s="1" t="str">
        <f>TEXT(InputData[[#This Row],[DATE]],"mmm")</f>
        <v>Aug</v>
      </c>
      <c r="J506" s="1">
        <f>WEEKNUM(InputData[[#This Row],[DATE]])</f>
        <v>32</v>
      </c>
    </row>
    <row r="507" spans="1:10" x14ac:dyDescent="0.25">
      <c r="A507" s="3">
        <v>44410</v>
      </c>
      <c r="B507" s="6" t="s">
        <v>75</v>
      </c>
      <c r="C507" s="4" t="s">
        <v>23</v>
      </c>
      <c r="D507" s="5">
        <v>149.46</v>
      </c>
      <c r="E507" s="1">
        <v>3</v>
      </c>
      <c r="F507" s="1">
        <f>InputData[[#This Row],[UNIT PRICE ($)]]*InputData[[#This Row],[QUANTITY]]</f>
        <v>448.38</v>
      </c>
      <c r="G507" s="1" t="str">
        <f>VLOOKUP(InputData[[#This Row],[CUSTOMER NAME]],Country[],2,0)</f>
        <v>Russia</v>
      </c>
      <c r="H507" s="1" t="str">
        <f>VLOOKUP(InputData[[#This Row],[CUSTOMER NAME]],Country[],3,0)</f>
        <v>Export</v>
      </c>
      <c r="I507" s="1" t="str">
        <f>TEXT(InputData[[#This Row],[DATE]],"mmm")</f>
        <v>Aug</v>
      </c>
      <c r="J507" s="1">
        <f>WEEKNUM(InputData[[#This Row],[DATE]])</f>
        <v>32</v>
      </c>
    </row>
    <row r="508" spans="1:10" x14ac:dyDescent="0.25">
      <c r="A508" s="3">
        <v>44411</v>
      </c>
      <c r="B508" s="6" t="s">
        <v>67</v>
      </c>
      <c r="C508" s="4" t="s">
        <v>34</v>
      </c>
      <c r="D508" s="5">
        <v>58.3</v>
      </c>
      <c r="E508" s="1">
        <v>12</v>
      </c>
      <c r="F508" s="1">
        <f>InputData[[#This Row],[UNIT PRICE ($)]]*InputData[[#This Row],[QUANTITY]]</f>
        <v>699.59999999999991</v>
      </c>
      <c r="G508" s="1" t="str">
        <f>VLOOKUP(InputData[[#This Row],[CUSTOMER NAME]],Country[],2,0)</f>
        <v>United Kingdom</v>
      </c>
      <c r="H508" s="1" t="str">
        <f>VLOOKUP(InputData[[#This Row],[CUSTOMER NAME]],Country[],3,0)</f>
        <v>Export</v>
      </c>
      <c r="I508" s="1" t="str">
        <f>TEXT(InputData[[#This Row],[DATE]],"mmm")</f>
        <v>Aug</v>
      </c>
      <c r="J508" s="1">
        <f>WEEKNUM(InputData[[#This Row],[DATE]])</f>
        <v>32</v>
      </c>
    </row>
    <row r="509" spans="1:10" x14ac:dyDescent="0.25">
      <c r="A509" s="3">
        <v>44411</v>
      </c>
      <c r="B509" s="6" t="s">
        <v>80</v>
      </c>
      <c r="C509" s="4" t="s">
        <v>22</v>
      </c>
      <c r="D509" s="5">
        <v>141.57</v>
      </c>
      <c r="E509" s="1">
        <v>13</v>
      </c>
      <c r="F509" s="1">
        <f>InputData[[#This Row],[UNIT PRICE ($)]]*InputData[[#This Row],[QUANTITY]]</f>
        <v>1840.4099999999999</v>
      </c>
      <c r="G509" s="1" t="str">
        <f>VLOOKUP(InputData[[#This Row],[CUSTOMER NAME]],Country[],2,0)</f>
        <v>South Africa</v>
      </c>
      <c r="H509" s="1" t="str">
        <f>VLOOKUP(InputData[[#This Row],[CUSTOMER NAME]],Country[],3,0)</f>
        <v>Export</v>
      </c>
      <c r="I509" s="1" t="str">
        <f>TEXT(InputData[[#This Row],[DATE]],"mmm")</f>
        <v>Aug</v>
      </c>
      <c r="J509" s="1">
        <f>WEEKNUM(InputData[[#This Row],[DATE]])</f>
        <v>32</v>
      </c>
    </row>
    <row r="510" spans="1:10" x14ac:dyDescent="0.25">
      <c r="A510" s="3">
        <v>44411</v>
      </c>
      <c r="B510" s="6" t="s">
        <v>80</v>
      </c>
      <c r="C510" s="4" t="s">
        <v>12</v>
      </c>
      <c r="D510" s="5">
        <v>94.17</v>
      </c>
      <c r="E510" s="1">
        <v>5</v>
      </c>
      <c r="F510" s="1">
        <f>InputData[[#This Row],[UNIT PRICE ($)]]*InputData[[#This Row],[QUANTITY]]</f>
        <v>470.85</v>
      </c>
      <c r="G510" s="1" t="str">
        <f>VLOOKUP(InputData[[#This Row],[CUSTOMER NAME]],Country[],2,0)</f>
        <v>South Africa</v>
      </c>
      <c r="H510" s="1" t="str">
        <f>VLOOKUP(InputData[[#This Row],[CUSTOMER NAME]],Country[],3,0)</f>
        <v>Export</v>
      </c>
      <c r="I510" s="1" t="str">
        <f>TEXT(InputData[[#This Row],[DATE]],"mmm")</f>
        <v>Aug</v>
      </c>
      <c r="J510" s="1">
        <f>WEEKNUM(InputData[[#This Row],[DATE]])</f>
        <v>32</v>
      </c>
    </row>
    <row r="511" spans="1:10" x14ac:dyDescent="0.25">
      <c r="A511" s="3">
        <v>44411</v>
      </c>
      <c r="B511" s="6" t="s">
        <v>116</v>
      </c>
      <c r="C511" s="4" t="s">
        <v>14</v>
      </c>
      <c r="D511" s="5">
        <v>146.72</v>
      </c>
      <c r="E511" s="1">
        <v>8</v>
      </c>
      <c r="F511" s="1">
        <f>InputData[[#This Row],[UNIT PRICE ($)]]*InputData[[#This Row],[QUANTITY]]</f>
        <v>1173.76</v>
      </c>
      <c r="G511" s="1" t="str">
        <f>VLOOKUP(InputData[[#This Row],[CUSTOMER NAME]],Country[],2,0)</f>
        <v>Germany</v>
      </c>
      <c r="H511" s="1" t="str">
        <f>VLOOKUP(InputData[[#This Row],[CUSTOMER NAME]],Country[],3,0)</f>
        <v>Export</v>
      </c>
      <c r="I511" s="1" t="str">
        <f>TEXT(InputData[[#This Row],[DATE]],"mmm")</f>
        <v>Aug</v>
      </c>
      <c r="J511" s="1">
        <f>WEEKNUM(InputData[[#This Row],[DATE]])</f>
        <v>32</v>
      </c>
    </row>
    <row r="512" spans="1:10" x14ac:dyDescent="0.25">
      <c r="A512" s="3">
        <v>44412</v>
      </c>
      <c r="B512" s="6" t="s">
        <v>61</v>
      </c>
      <c r="C512" s="4" t="s">
        <v>26</v>
      </c>
      <c r="D512" s="5">
        <v>24.66</v>
      </c>
      <c r="E512" s="1">
        <v>16</v>
      </c>
      <c r="F512" s="1">
        <f>InputData[[#This Row],[UNIT PRICE ($)]]*InputData[[#This Row],[QUANTITY]]</f>
        <v>394.56</v>
      </c>
      <c r="G512" s="1" t="str">
        <f>VLOOKUP(InputData[[#This Row],[CUSTOMER NAME]],Country[],2,0)</f>
        <v>Bangladesh</v>
      </c>
      <c r="H512" s="1" t="str">
        <f>VLOOKUP(InputData[[#This Row],[CUSTOMER NAME]],Country[],3,0)</f>
        <v>Export</v>
      </c>
      <c r="I512" s="1" t="str">
        <f>TEXT(InputData[[#This Row],[DATE]],"mmm")</f>
        <v>Aug</v>
      </c>
      <c r="J512" s="1">
        <f>WEEKNUM(InputData[[#This Row],[DATE]])</f>
        <v>32</v>
      </c>
    </row>
    <row r="513" spans="1:10" x14ac:dyDescent="0.25">
      <c r="A513" s="3">
        <v>44413</v>
      </c>
      <c r="B513" s="6" t="s">
        <v>70</v>
      </c>
      <c r="C513" s="4" t="s">
        <v>28</v>
      </c>
      <c r="D513" s="5">
        <v>41.81</v>
      </c>
      <c r="E513" s="1">
        <v>14</v>
      </c>
      <c r="F513" s="1">
        <f>InputData[[#This Row],[UNIT PRICE ($)]]*InputData[[#This Row],[QUANTITY]]</f>
        <v>585.34</v>
      </c>
      <c r="G513" s="1" t="str">
        <f>VLOOKUP(InputData[[#This Row],[CUSTOMER NAME]],Country[],2,0)</f>
        <v>Mexico</v>
      </c>
      <c r="H513" s="1" t="str">
        <f>VLOOKUP(InputData[[#This Row],[CUSTOMER NAME]],Country[],3,0)</f>
        <v>Export</v>
      </c>
      <c r="I513" s="1" t="str">
        <f>TEXT(InputData[[#This Row],[DATE]],"mmm")</f>
        <v>Aug</v>
      </c>
      <c r="J513" s="1">
        <f>WEEKNUM(InputData[[#This Row],[DATE]])</f>
        <v>32</v>
      </c>
    </row>
    <row r="514" spans="1:10" x14ac:dyDescent="0.25">
      <c r="A514" s="3">
        <v>44414</v>
      </c>
      <c r="B514" s="6" t="s">
        <v>64</v>
      </c>
      <c r="C514" s="4" t="s">
        <v>37</v>
      </c>
      <c r="D514" s="5">
        <v>85.76</v>
      </c>
      <c r="E514" s="1">
        <v>1</v>
      </c>
      <c r="F514" s="1">
        <f>InputData[[#This Row],[UNIT PRICE ($)]]*InputData[[#This Row],[QUANTITY]]</f>
        <v>85.76</v>
      </c>
      <c r="G514" s="1" t="str">
        <f>VLOOKUP(InputData[[#This Row],[CUSTOMER NAME]],Country[],2,0)</f>
        <v>India</v>
      </c>
      <c r="H514" s="1" t="str">
        <f>VLOOKUP(InputData[[#This Row],[CUSTOMER NAME]],Country[],3,0)</f>
        <v>Northeast</v>
      </c>
      <c r="I514" s="1" t="str">
        <f>TEXT(InputData[[#This Row],[DATE]],"mmm")</f>
        <v>Aug</v>
      </c>
      <c r="J514" s="1">
        <f>WEEKNUM(InputData[[#This Row],[DATE]])</f>
        <v>32</v>
      </c>
    </row>
    <row r="515" spans="1:10" x14ac:dyDescent="0.25">
      <c r="A515" s="3">
        <v>44414</v>
      </c>
      <c r="B515" s="6" t="s">
        <v>80</v>
      </c>
      <c r="C515" s="4" t="s">
        <v>16</v>
      </c>
      <c r="D515" s="5">
        <v>16.64</v>
      </c>
      <c r="E515" s="1">
        <v>9</v>
      </c>
      <c r="F515" s="1">
        <f>InputData[[#This Row],[UNIT PRICE ($)]]*InputData[[#This Row],[QUANTITY]]</f>
        <v>149.76</v>
      </c>
      <c r="G515" s="1" t="str">
        <f>VLOOKUP(InputData[[#This Row],[CUSTOMER NAME]],Country[],2,0)</f>
        <v>South Africa</v>
      </c>
      <c r="H515" s="1" t="str">
        <f>VLOOKUP(InputData[[#This Row],[CUSTOMER NAME]],Country[],3,0)</f>
        <v>Export</v>
      </c>
      <c r="I515" s="1" t="str">
        <f>TEXT(InputData[[#This Row],[DATE]],"mmm")</f>
        <v>Aug</v>
      </c>
      <c r="J515" s="1">
        <f>WEEKNUM(InputData[[#This Row],[DATE]])</f>
        <v>32</v>
      </c>
    </row>
    <row r="516" spans="1:10" x14ac:dyDescent="0.25">
      <c r="A516" s="3">
        <v>44416</v>
      </c>
      <c r="B516" s="6" t="s">
        <v>63</v>
      </c>
      <c r="C516" s="4" t="s">
        <v>21</v>
      </c>
      <c r="D516" s="5">
        <v>162.54</v>
      </c>
      <c r="E516" s="1">
        <v>11</v>
      </c>
      <c r="F516" s="1">
        <f>InputData[[#This Row],[UNIT PRICE ($)]]*InputData[[#This Row],[QUANTITY]]</f>
        <v>1787.9399999999998</v>
      </c>
      <c r="G516" s="1" t="str">
        <f>VLOOKUP(InputData[[#This Row],[CUSTOMER NAME]],Country[],2,0)</f>
        <v>Saudi Arabia</v>
      </c>
      <c r="H516" s="1" t="str">
        <f>VLOOKUP(InputData[[#This Row],[CUSTOMER NAME]],Country[],3,0)</f>
        <v>Export</v>
      </c>
      <c r="I516" s="1" t="str">
        <f>TEXT(InputData[[#This Row],[DATE]],"mmm")</f>
        <v>Aug</v>
      </c>
      <c r="J516" s="1">
        <f>WEEKNUM(InputData[[#This Row],[DATE]])</f>
        <v>33</v>
      </c>
    </row>
    <row r="517" spans="1:10" x14ac:dyDescent="0.25">
      <c r="A517" s="3">
        <v>44416</v>
      </c>
      <c r="B517" s="6" t="s">
        <v>71</v>
      </c>
      <c r="C517" s="4" t="s">
        <v>32</v>
      </c>
      <c r="D517" s="5">
        <v>117.48</v>
      </c>
      <c r="E517" s="1">
        <v>12</v>
      </c>
      <c r="F517" s="1">
        <f>InputData[[#This Row],[UNIT PRICE ($)]]*InputData[[#This Row],[QUANTITY]]</f>
        <v>1409.76</v>
      </c>
      <c r="G517" s="1" t="str">
        <f>VLOOKUP(InputData[[#This Row],[CUSTOMER NAME]],Country[],2,0)</f>
        <v>India</v>
      </c>
      <c r="H517" s="1" t="str">
        <f>VLOOKUP(InputData[[#This Row],[CUSTOMER NAME]],Country[],3,0)</f>
        <v>Central</v>
      </c>
      <c r="I517" s="1" t="str">
        <f>TEXT(InputData[[#This Row],[DATE]],"mmm")</f>
        <v>Aug</v>
      </c>
      <c r="J517" s="1">
        <f>WEEKNUM(InputData[[#This Row],[DATE]])</f>
        <v>33</v>
      </c>
    </row>
    <row r="518" spans="1:10" x14ac:dyDescent="0.25">
      <c r="A518" s="3">
        <v>44416</v>
      </c>
      <c r="B518" s="6" t="s">
        <v>74</v>
      </c>
      <c r="C518" s="4" t="s">
        <v>15</v>
      </c>
      <c r="D518" s="5">
        <v>15.719999999999999</v>
      </c>
      <c r="E518" s="1">
        <v>38</v>
      </c>
      <c r="F518" s="1">
        <f>InputData[[#This Row],[UNIT PRICE ($)]]*InputData[[#This Row],[QUANTITY]]</f>
        <v>597.3599999999999</v>
      </c>
      <c r="G518" s="1" t="str">
        <f>VLOOKUP(InputData[[#This Row],[CUSTOMER NAME]],Country[],2,0)</f>
        <v>Brazil</v>
      </c>
      <c r="H518" s="1" t="str">
        <f>VLOOKUP(InputData[[#This Row],[CUSTOMER NAME]],Country[],3,0)</f>
        <v>Export</v>
      </c>
      <c r="I518" s="1" t="str">
        <f>TEXT(InputData[[#This Row],[DATE]],"mmm")</f>
        <v>Aug</v>
      </c>
      <c r="J518" s="1">
        <f>WEEKNUM(InputData[[#This Row],[DATE]])</f>
        <v>33</v>
      </c>
    </row>
    <row r="519" spans="1:10" x14ac:dyDescent="0.25">
      <c r="A519" s="3">
        <v>44416</v>
      </c>
      <c r="B519" s="6" t="s">
        <v>78</v>
      </c>
      <c r="C519" s="4" t="s">
        <v>16</v>
      </c>
      <c r="D519" s="5">
        <v>16.64</v>
      </c>
      <c r="E519" s="1">
        <v>2</v>
      </c>
      <c r="F519" s="1">
        <f>InputData[[#This Row],[UNIT PRICE ($)]]*InputData[[#This Row],[QUANTITY]]</f>
        <v>33.28</v>
      </c>
      <c r="G519" s="1" t="str">
        <f>VLOOKUP(InputData[[#This Row],[CUSTOMER NAME]],Country[],2,0)</f>
        <v>India</v>
      </c>
      <c r="H519" s="1" t="str">
        <f>VLOOKUP(InputData[[#This Row],[CUSTOMER NAME]],Country[],3,0)</f>
        <v>Central</v>
      </c>
      <c r="I519" s="1" t="str">
        <f>TEXT(InputData[[#This Row],[DATE]],"mmm")</f>
        <v>Aug</v>
      </c>
      <c r="J519" s="1">
        <f>WEEKNUM(InputData[[#This Row],[DATE]])</f>
        <v>33</v>
      </c>
    </row>
    <row r="520" spans="1:10" x14ac:dyDescent="0.25">
      <c r="A520" s="3">
        <v>44418</v>
      </c>
      <c r="B520" s="6" t="s">
        <v>109</v>
      </c>
      <c r="C520" s="4" t="s">
        <v>38</v>
      </c>
      <c r="D520" s="5">
        <v>79.92</v>
      </c>
      <c r="E520" s="1">
        <v>38</v>
      </c>
      <c r="F520" s="1">
        <f>InputData[[#This Row],[UNIT PRICE ($)]]*InputData[[#This Row],[QUANTITY]]</f>
        <v>3036.96</v>
      </c>
      <c r="G520" s="1" t="str">
        <f>VLOOKUP(InputData[[#This Row],[CUSTOMER NAME]],Country[],2,0)</f>
        <v>Pakistan</v>
      </c>
      <c r="H520" s="1" t="str">
        <f>VLOOKUP(InputData[[#This Row],[CUSTOMER NAME]],Country[],3,0)</f>
        <v>Export</v>
      </c>
      <c r="I520" s="1" t="str">
        <f>TEXT(InputData[[#This Row],[DATE]],"mmm")</f>
        <v>Aug</v>
      </c>
      <c r="J520" s="1">
        <f>WEEKNUM(InputData[[#This Row],[DATE]])</f>
        <v>33</v>
      </c>
    </row>
    <row r="521" spans="1:10" x14ac:dyDescent="0.25">
      <c r="A521" s="3">
        <v>44418</v>
      </c>
      <c r="B521" s="6" t="s">
        <v>84</v>
      </c>
      <c r="C521" s="4" t="s">
        <v>5</v>
      </c>
      <c r="D521" s="5">
        <v>155.61000000000001</v>
      </c>
      <c r="E521" s="1">
        <v>4</v>
      </c>
      <c r="F521" s="1">
        <f>InputData[[#This Row],[UNIT PRICE ($)]]*InputData[[#This Row],[QUANTITY]]</f>
        <v>622.44000000000005</v>
      </c>
      <c r="G521" s="1" t="str">
        <f>VLOOKUP(InputData[[#This Row],[CUSTOMER NAME]],Country[],2,0)</f>
        <v>Ethiopia</v>
      </c>
      <c r="H521" s="1" t="str">
        <f>VLOOKUP(InputData[[#This Row],[CUSTOMER NAME]],Country[],3,0)</f>
        <v>Export</v>
      </c>
      <c r="I521" s="1" t="str">
        <f>TEXT(InputData[[#This Row],[DATE]],"mmm")</f>
        <v>Aug</v>
      </c>
      <c r="J521" s="1">
        <f>WEEKNUM(InputData[[#This Row],[DATE]])</f>
        <v>33</v>
      </c>
    </row>
    <row r="522" spans="1:10" x14ac:dyDescent="0.25">
      <c r="A522" s="3">
        <v>44418</v>
      </c>
      <c r="B522" s="6" t="s">
        <v>88</v>
      </c>
      <c r="C522" s="4" t="s">
        <v>44</v>
      </c>
      <c r="D522" s="5">
        <v>82.08</v>
      </c>
      <c r="E522" s="1">
        <v>10</v>
      </c>
      <c r="F522" s="1">
        <f>InputData[[#This Row],[UNIT PRICE ($)]]*InputData[[#This Row],[QUANTITY]]</f>
        <v>820.8</v>
      </c>
      <c r="G522" s="1" t="str">
        <f>VLOOKUP(InputData[[#This Row],[CUSTOMER NAME]],Country[],2,0)</f>
        <v>India</v>
      </c>
      <c r="H522" s="1" t="str">
        <f>VLOOKUP(InputData[[#This Row],[CUSTOMER NAME]],Country[],3,0)</f>
        <v>South</v>
      </c>
      <c r="I522" s="1" t="str">
        <f>TEXT(InputData[[#This Row],[DATE]],"mmm")</f>
        <v>Aug</v>
      </c>
      <c r="J522" s="1">
        <f>WEEKNUM(InputData[[#This Row],[DATE]])</f>
        <v>33</v>
      </c>
    </row>
    <row r="523" spans="1:10" x14ac:dyDescent="0.25">
      <c r="A523" s="3">
        <v>44418</v>
      </c>
      <c r="B523" s="6" t="s">
        <v>89</v>
      </c>
      <c r="C523" s="4" t="s">
        <v>6</v>
      </c>
      <c r="D523" s="5">
        <v>85.5</v>
      </c>
      <c r="E523" s="1">
        <v>6</v>
      </c>
      <c r="F523" s="1">
        <f>InputData[[#This Row],[UNIT PRICE ($)]]*InputData[[#This Row],[QUANTITY]]</f>
        <v>513</v>
      </c>
      <c r="G523" s="1" t="str">
        <f>VLOOKUP(InputData[[#This Row],[CUSTOMER NAME]],Country[],2,0)</f>
        <v>Mexico</v>
      </c>
      <c r="H523" s="1" t="str">
        <f>VLOOKUP(InputData[[#This Row],[CUSTOMER NAME]],Country[],3,0)</f>
        <v>Export</v>
      </c>
      <c r="I523" s="1" t="str">
        <f>TEXT(InputData[[#This Row],[DATE]],"mmm")</f>
        <v>Aug</v>
      </c>
      <c r="J523" s="1">
        <f>WEEKNUM(InputData[[#This Row],[DATE]])</f>
        <v>33</v>
      </c>
    </row>
    <row r="524" spans="1:10" x14ac:dyDescent="0.25">
      <c r="A524" s="3">
        <v>44419</v>
      </c>
      <c r="B524" s="6" t="s">
        <v>73</v>
      </c>
      <c r="C524" s="4" t="s">
        <v>23</v>
      </c>
      <c r="D524" s="5">
        <v>149.46</v>
      </c>
      <c r="E524" s="1">
        <v>4</v>
      </c>
      <c r="F524" s="1">
        <f>InputData[[#This Row],[UNIT PRICE ($)]]*InputData[[#This Row],[QUANTITY]]</f>
        <v>597.84</v>
      </c>
      <c r="G524" s="1" t="str">
        <f>VLOOKUP(InputData[[#This Row],[CUSTOMER NAME]],Country[],2,0)</f>
        <v>India</v>
      </c>
      <c r="H524" s="1" t="str">
        <f>VLOOKUP(InputData[[#This Row],[CUSTOMER NAME]],Country[],3,0)</f>
        <v>East</v>
      </c>
      <c r="I524" s="1" t="str">
        <f>TEXT(InputData[[#This Row],[DATE]],"mmm")</f>
        <v>Aug</v>
      </c>
      <c r="J524" s="1">
        <f>WEEKNUM(InputData[[#This Row],[DATE]])</f>
        <v>33</v>
      </c>
    </row>
    <row r="525" spans="1:10" x14ac:dyDescent="0.25">
      <c r="A525" s="3">
        <v>44419</v>
      </c>
      <c r="B525" s="6" t="s">
        <v>76</v>
      </c>
      <c r="C525" s="4" t="s">
        <v>30</v>
      </c>
      <c r="D525" s="5">
        <v>201.28</v>
      </c>
      <c r="E525" s="1">
        <v>20</v>
      </c>
      <c r="F525" s="1">
        <f>InputData[[#This Row],[UNIT PRICE ($)]]*InputData[[#This Row],[QUANTITY]]</f>
        <v>4025.6</v>
      </c>
      <c r="G525" s="1" t="str">
        <f>VLOOKUP(InputData[[#This Row],[CUSTOMER NAME]],Country[],2,0)</f>
        <v>Saudi Arabia</v>
      </c>
      <c r="H525" s="1" t="str">
        <f>VLOOKUP(InputData[[#This Row],[CUSTOMER NAME]],Country[],3,0)</f>
        <v>Export</v>
      </c>
      <c r="I525" s="1" t="str">
        <f>TEXT(InputData[[#This Row],[DATE]],"mmm")</f>
        <v>Aug</v>
      </c>
      <c r="J525" s="1">
        <f>WEEKNUM(InputData[[#This Row],[DATE]])</f>
        <v>33</v>
      </c>
    </row>
    <row r="526" spans="1:10" x14ac:dyDescent="0.25">
      <c r="A526" s="3">
        <v>44421</v>
      </c>
      <c r="B526" s="6" t="s">
        <v>73</v>
      </c>
      <c r="C526" s="4" t="s">
        <v>11</v>
      </c>
      <c r="D526" s="5">
        <v>48.4</v>
      </c>
      <c r="E526" s="1">
        <v>13</v>
      </c>
      <c r="F526" s="1">
        <f>InputData[[#This Row],[UNIT PRICE ($)]]*InputData[[#This Row],[QUANTITY]]</f>
        <v>629.19999999999993</v>
      </c>
      <c r="G526" s="1" t="str">
        <f>VLOOKUP(InputData[[#This Row],[CUSTOMER NAME]],Country[],2,0)</f>
        <v>India</v>
      </c>
      <c r="H526" s="1" t="str">
        <f>VLOOKUP(InputData[[#This Row],[CUSTOMER NAME]],Country[],3,0)</f>
        <v>East</v>
      </c>
      <c r="I526" s="1" t="str">
        <f>TEXT(InputData[[#This Row],[DATE]],"mmm")</f>
        <v>Aug</v>
      </c>
      <c r="J526" s="1">
        <f>WEEKNUM(InputData[[#This Row],[DATE]])</f>
        <v>33</v>
      </c>
    </row>
    <row r="527" spans="1:10" x14ac:dyDescent="0.25">
      <c r="A527" s="3">
        <v>44421</v>
      </c>
      <c r="B527" s="6" t="s">
        <v>85</v>
      </c>
      <c r="C527" s="4" t="s">
        <v>27</v>
      </c>
      <c r="D527" s="5">
        <v>57.120000000000005</v>
      </c>
      <c r="E527" s="1">
        <v>9</v>
      </c>
      <c r="F527" s="1">
        <f>InputData[[#This Row],[UNIT PRICE ($)]]*InputData[[#This Row],[QUANTITY]]</f>
        <v>514.08000000000004</v>
      </c>
      <c r="G527" s="1" t="str">
        <f>VLOOKUP(InputData[[#This Row],[CUSTOMER NAME]],Country[],2,0)</f>
        <v>India</v>
      </c>
      <c r="H527" s="1" t="str">
        <f>VLOOKUP(InputData[[#This Row],[CUSTOMER NAME]],Country[],3,0)</f>
        <v>Northeast</v>
      </c>
      <c r="I527" s="1" t="str">
        <f>TEXT(InputData[[#This Row],[DATE]],"mmm")</f>
        <v>Aug</v>
      </c>
      <c r="J527" s="1">
        <f>WEEKNUM(InputData[[#This Row],[DATE]])</f>
        <v>33</v>
      </c>
    </row>
    <row r="528" spans="1:10" x14ac:dyDescent="0.25">
      <c r="A528" s="3">
        <v>44422</v>
      </c>
      <c r="B528" s="6" t="s">
        <v>61</v>
      </c>
      <c r="C528" s="4" t="s">
        <v>30</v>
      </c>
      <c r="D528" s="5">
        <v>201.28</v>
      </c>
      <c r="E528" s="1">
        <v>14</v>
      </c>
      <c r="F528" s="1">
        <f>InputData[[#This Row],[UNIT PRICE ($)]]*InputData[[#This Row],[QUANTITY]]</f>
        <v>2817.92</v>
      </c>
      <c r="G528" s="1" t="str">
        <f>VLOOKUP(InputData[[#This Row],[CUSTOMER NAME]],Country[],2,0)</f>
        <v>Bangladesh</v>
      </c>
      <c r="H528" s="1" t="str">
        <f>VLOOKUP(InputData[[#This Row],[CUSTOMER NAME]],Country[],3,0)</f>
        <v>Export</v>
      </c>
      <c r="I528" s="1" t="str">
        <f>TEXT(InputData[[#This Row],[DATE]],"mmm")</f>
        <v>Aug</v>
      </c>
      <c r="J528" s="1">
        <f>WEEKNUM(InputData[[#This Row],[DATE]])</f>
        <v>33</v>
      </c>
    </row>
    <row r="529" spans="1:10" x14ac:dyDescent="0.25">
      <c r="A529" s="3">
        <v>44423</v>
      </c>
      <c r="B529" s="6" t="s">
        <v>73</v>
      </c>
      <c r="C529" s="4" t="s">
        <v>15</v>
      </c>
      <c r="D529" s="5">
        <v>15.719999999999999</v>
      </c>
      <c r="E529" s="1">
        <v>7</v>
      </c>
      <c r="F529" s="1">
        <f>InputData[[#This Row],[UNIT PRICE ($)]]*InputData[[#This Row],[QUANTITY]]</f>
        <v>110.03999999999999</v>
      </c>
      <c r="G529" s="1" t="str">
        <f>VLOOKUP(InputData[[#This Row],[CUSTOMER NAME]],Country[],2,0)</f>
        <v>India</v>
      </c>
      <c r="H529" s="1" t="str">
        <f>VLOOKUP(InputData[[#This Row],[CUSTOMER NAME]],Country[],3,0)</f>
        <v>East</v>
      </c>
      <c r="I529" s="1" t="str">
        <f>TEXT(InputData[[#This Row],[DATE]],"mmm")</f>
        <v>Aug</v>
      </c>
      <c r="J529" s="1">
        <f>WEEKNUM(InputData[[#This Row],[DATE]])</f>
        <v>34</v>
      </c>
    </row>
    <row r="530" spans="1:10" x14ac:dyDescent="0.25">
      <c r="A530" s="3">
        <v>44423</v>
      </c>
      <c r="B530" s="6" t="s">
        <v>114</v>
      </c>
      <c r="C530" s="4" t="s">
        <v>11</v>
      </c>
      <c r="D530" s="5">
        <v>48.4</v>
      </c>
      <c r="E530" s="1">
        <v>10</v>
      </c>
      <c r="F530" s="1">
        <f>InputData[[#This Row],[UNIT PRICE ($)]]*InputData[[#This Row],[QUANTITY]]</f>
        <v>484</v>
      </c>
      <c r="G530" s="1" t="str">
        <f>VLOOKUP(InputData[[#This Row],[CUSTOMER NAME]],Country[],2,0)</f>
        <v>United States of America</v>
      </c>
      <c r="H530" s="1" t="str">
        <f>VLOOKUP(InputData[[#This Row],[CUSTOMER NAME]],Country[],3,0)</f>
        <v>Export</v>
      </c>
      <c r="I530" s="1" t="str">
        <f>TEXT(InputData[[#This Row],[DATE]],"mmm")</f>
        <v>Aug</v>
      </c>
      <c r="J530" s="1">
        <f>WEEKNUM(InputData[[#This Row],[DATE]])</f>
        <v>34</v>
      </c>
    </row>
    <row r="531" spans="1:10" x14ac:dyDescent="0.25">
      <c r="A531" s="3">
        <v>44424</v>
      </c>
      <c r="B531" s="6" t="s">
        <v>68</v>
      </c>
      <c r="C531" s="4" t="s">
        <v>9</v>
      </c>
      <c r="D531" s="5">
        <v>7.8599999999999994</v>
      </c>
      <c r="E531" s="1">
        <v>31</v>
      </c>
      <c r="F531" s="1">
        <f>InputData[[#This Row],[UNIT PRICE ($)]]*InputData[[#This Row],[QUANTITY]]</f>
        <v>243.65999999999997</v>
      </c>
      <c r="G531" s="1" t="str">
        <f>VLOOKUP(InputData[[#This Row],[CUSTOMER NAME]],Country[],2,0)</f>
        <v>Russia</v>
      </c>
      <c r="H531" s="1" t="str">
        <f>VLOOKUP(InputData[[#This Row],[CUSTOMER NAME]],Country[],3,0)</f>
        <v>Export</v>
      </c>
      <c r="I531" s="1" t="str">
        <f>TEXT(InputData[[#This Row],[DATE]],"mmm")</f>
        <v>Aug</v>
      </c>
      <c r="J531" s="1">
        <f>WEEKNUM(InputData[[#This Row],[DATE]])</f>
        <v>34</v>
      </c>
    </row>
    <row r="532" spans="1:10" x14ac:dyDescent="0.25">
      <c r="A532" s="3">
        <v>44424</v>
      </c>
      <c r="B532" s="6" t="s">
        <v>79</v>
      </c>
      <c r="C532" s="4" t="s">
        <v>3</v>
      </c>
      <c r="D532" s="5">
        <v>80.94</v>
      </c>
      <c r="E532" s="1">
        <v>3</v>
      </c>
      <c r="F532" s="1">
        <f>InputData[[#This Row],[UNIT PRICE ($)]]*InputData[[#This Row],[QUANTITY]]</f>
        <v>242.82</v>
      </c>
      <c r="G532" s="1" t="str">
        <f>VLOOKUP(InputData[[#This Row],[CUSTOMER NAME]],Country[],2,0)</f>
        <v>United Kingdom</v>
      </c>
      <c r="H532" s="1" t="str">
        <f>VLOOKUP(InputData[[#This Row],[CUSTOMER NAME]],Country[],3,0)</f>
        <v>Export</v>
      </c>
      <c r="I532" s="1" t="str">
        <f>TEXT(InputData[[#This Row],[DATE]],"mmm")</f>
        <v>Aug</v>
      </c>
      <c r="J532" s="1">
        <f>WEEKNUM(InputData[[#This Row],[DATE]])</f>
        <v>34</v>
      </c>
    </row>
    <row r="533" spans="1:10" x14ac:dyDescent="0.25">
      <c r="A533" s="3">
        <v>44424</v>
      </c>
      <c r="B533" s="6" t="s">
        <v>85</v>
      </c>
      <c r="C533" s="4" t="s">
        <v>13</v>
      </c>
      <c r="D533" s="5">
        <v>122.08</v>
      </c>
      <c r="E533" s="1">
        <v>1</v>
      </c>
      <c r="F533" s="1">
        <f>InputData[[#This Row],[UNIT PRICE ($)]]*InputData[[#This Row],[QUANTITY]]</f>
        <v>122.08</v>
      </c>
      <c r="G533" s="1" t="str">
        <f>VLOOKUP(InputData[[#This Row],[CUSTOMER NAME]],Country[],2,0)</f>
        <v>India</v>
      </c>
      <c r="H533" s="1" t="str">
        <f>VLOOKUP(InputData[[#This Row],[CUSTOMER NAME]],Country[],3,0)</f>
        <v>Northeast</v>
      </c>
      <c r="I533" s="1" t="str">
        <f>TEXT(InputData[[#This Row],[DATE]],"mmm")</f>
        <v>Aug</v>
      </c>
      <c r="J533" s="1">
        <f>WEEKNUM(InputData[[#This Row],[DATE]])</f>
        <v>34</v>
      </c>
    </row>
    <row r="534" spans="1:10" x14ac:dyDescent="0.25">
      <c r="A534" s="3">
        <v>44426</v>
      </c>
      <c r="B534" s="6" t="s">
        <v>70</v>
      </c>
      <c r="C534" s="4" t="s">
        <v>25</v>
      </c>
      <c r="D534" s="5">
        <v>8.33</v>
      </c>
      <c r="E534" s="1">
        <v>6</v>
      </c>
      <c r="F534" s="1">
        <f>InputData[[#This Row],[UNIT PRICE ($)]]*InputData[[#This Row],[QUANTITY]]</f>
        <v>49.980000000000004</v>
      </c>
      <c r="G534" s="1" t="str">
        <f>VLOOKUP(InputData[[#This Row],[CUSTOMER NAME]],Country[],2,0)</f>
        <v>Mexico</v>
      </c>
      <c r="H534" s="1" t="str">
        <f>VLOOKUP(InputData[[#This Row],[CUSTOMER NAME]],Country[],3,0)</f>
        <v>Export</v>
      </c>
      <c r="I534" s="1" t="str">
        <f>TEXT(InputData[[#This Row],[DATE]],"mmm")</f>
        <v>Aug</v>
      </c>
      <c r="J534" s="1">
        <f>WEEKNUM(InputData[[#This Row],[DATE]])</f>
        <v>34</v>
      </c>
    </row>
    <row r="535" spans="1:10" x14ac:dyDescent="0.25">
      <c r="A535" s="3">
        <v>44426</v>
      </c>
      <c r="B535" s="6" t="s">
        <v>79</v>
      </c>
      <c r="C535" s="4" t="s">
        <v>29</v>
      </c>
      <c r="D535" s="5">
        <v>53.11</v>
      </c>
      <c r="E535" s="1">
        <v>8</v>
      </c>
      <c r="F535" s="1">
        <f>InputData[[#This Row],[UNIT PRICE ($)]]*InputData[[#This Row],[QUANTITY]]</f>
        <v>424.88</v>
      </c>
      <c r="G535" s="1" t="str">
        <f>VLOOKUP(InputData[[#This Row],[CUSTOMER NAME]],Country[],2,0)</f>
        <v>United Kingdom</v>
      </c>
      <c r="H535" s="1" t="str">
        <f>VLOOKUP(InputData[[#This Row],[CUSTOMER NAME]],Country[],3,0)</f>
        <v>Export</v>
      </c>
      <c r="I535" s="1" t="str">
        <f>TEXT(InputData[[#This Row],[DATE]],"mmm")</f>
        <v>Aug</v>
      </c>
      <c r="J535" s="1">
        <f>WEEKNUM(InputData[[#This Row],[DATE]])</f>
        <v>34</v>
      </c>
    </row>
    <row r="536" spans="1:10" x14ac:dyDescent="0.25">
      <c r="A536" s="3">
        <v>44426</v>
      </c>
      <c r="B536" s="6" t="s">
        <v>82</v>
      </c>
      <c r="C536" s="4" t="s">
        <v>29</v>
      </c>
      <c r="D536" s="5">
        <v>53.11</v>
      </c>
      <c r="E536" s="1">
        <v>19</v>
      </c>
      <c r="F536" s="1">
        <f>InputData[[#This Row],[UNIT PRICE ($)]]*InputData[[#This Row],[QUANTITY]]</f>
        <v>1009.09</v>
      </c>
      <c r="G536" s="1" t="str">
        <f>VLOOKUP(InputData[[#This Row],[CUSTOMER NAME]],Country[],2,0)</f>
        <v>India</v>
      </c>
      <c r="H536" s="1" t="str">
        <f>VLOOKUP(InputData[[#This Row],[CUSTOMER NAME]],Country[],3,0)</f>
        <v>Western</v>
      </c>
      <c r="I536" s="1" t="str">
        <f>TEXT(InputData[[#This Row],[DATE]],"mmm")</f>
        <v>Aug</v>
      </c>
      <c r="J536" s="1">
        <f>WEEKNUM(InputData[[#This Row],[DATE]])</f>
        <v>34</v>
      </c>
    </row>
    <row r="537" spans="1:10" x14ac:dyDescent="0.25">
      <c r="A537" s="3">
        <v>44426</v>
      </c>
      <c r="B537" s="6" t="s">
        <v>114</v>
      </c>
      <c r="C537" s="4" t="s">
        <v>10</v>
      </c>
      <c r="D537" s="5">
        <v>164.28</v>
      </c>
      <c r="E537" s="1">
        <v>2</v>
      </c>
      <c r="F537" s="1">
        <f>InputData[[#This Row],[UNIT PRICE ($)]]*InputData[[#This Row],[QUANTITY]]</f>
        <v>328.56</v>
      </c>
      <c r="G537" s="1" t="str">
        <f>VLOOKUP(InputData[[#This Row],[CUSTOMER NAME]],Country[],2,0)</f>
        <v>United States of America</v>
      </c>
      <c r="H537" s="1" t="str">
        <f>VLOOKUP(InputData[[#This Row],[CUSTOMER NAME]],Country[],3,0)</f>
        <v>Export</v>
      </c>
      <c r="I537" s="1" t="str">
        <f>TEXT(InputData[[#This Row],[DATE]],"mmm")</f>
        <v>Aug</v>
      </c>
      <c r="J537" s="1">
        <f>WEEKNUM(InputData[[#This Row],[DATE]])</f>
        <v>34</v>
      </c>
    </row>
    <row r="538" spans="1:10" x14ac:dyDescent="0.25">
      <c r="A538" s="3">
        <v>44427</v>
      </c>
      <c r="B538" s="6" t="s">
        <v>63</v>
      </c>
      <c r="C538" s="4" t="s">
        <v>7</v>
      </c>
      <c r="D538" s="5">
        <v>47.730000000000004</v>
      </c>
      <c r="E538" s="1">
        <v>3</v>
      </c>
      <c r="F538" s="1">
        <f>InputData[[#This Row],[UNIT PRICE ($)]]*InputData[[#This Row],[QUANTITY]]</f>
        <v>143.19</v>
      </c>
      <c r="G538" s="1" t="str">
        <f>VLOOKUP(InputData[[#This Row],[CUSTOMER NAME]],Country[],2,0)</f>
        <v>Saudi Arabia</v>
      </c>
      <c r="H538" s="1" t="str">
        <f>VLOOKUP(InputData[[#This Row],[CUSTOMER NAME]],Country[],3,0)</f>
        <v>Export</v>
      </c>
      <c r="I538" s="1" t="str">
        <f>TEXT(InputData[[#This Row],[DATE]],"mmm")</f>
        <v>Aug</v>
      </c>
      <c r="J538" s="1">
        <f>WEEKNUM(InputData[[#This Row],[DATE]])</f>
        <v>34</v>
      </c>
    </row>
    <row r="539" spans="1:10" x14ac:dyDescent="0.25">
      <c r="A539" s="3">
        <v>44428</v>
      </c>
      <c r="B539" s="6" t="s">
        <v>61</v>
      </c>
      <c r="C539" s="4" t="s">
        <v>33</v>
      </c>
      <c r="D539" s="5">
        <v>119.7</v>
      </c>
      <c r="E539" s="1">
        <v>14</v>
      </c>
      <c r="F539" s="1">
        <f>InputData[[#This Row],[UNIT PRICE ($)]]*InputData[[#This Row],[QUANTITY]]</f>
        <v>1675.8</v>
      </c>
      <c r="G539" s="1" t="str">
        <f>VLOOKUP(InputData[[#This Row],[CUSTOMER NAME]],Country[],2,0)</f>
        <v>Bangladesh</v>
      </c>
      <c r="H539" s="1" t="str">
        <f>VLOOKUP(InputData[[#This Row],[CUSTOMER NAME]],Country[],3,0)</f>
        <v>Export</v>
      </c>
      <c r="I539" s="1" t="str">
        <f>TEXT(InputData[[#This Row],[DATE]],"mmm")</f>
        <v>Aug</v>
      </c>
      <c r="J539" s="1">
        <f>WEEKNUM(InputData[[#This Row],[DATE]])</f>
        <v>34</v>
      </c>
    </row>
    <row r="540" spans="1:10" x14ac:dyDescent="0.25">
      <c r="A540" s="3">
        <v>44428</v>
      </c>
      <c r="B540" s="6" t="s">
        <v>63</v>
      </c>
      <c r="C540" s="4" t="s">
        <v>20</v>
      </c>
      <c r="D540" s="5">
        <v>76.25</v>
      </c>
      <c r="E540" s="1">
        <v>15</v>
      </c>
      <c r="F540" s="1">
        <f>InputData[[#This Row],[UNIT PRICE ($)]]*InputData[[#This Row],[QUANTITY]]</f>
        <v>1143.75</v>
      </c>
      <c r="G540" s="1" t="str">
        <f>VLOOKUP(InputData[[#This Row],[CUSTOMER NAME]],Country[],2,0)</f>
        <v>Saudi Arabia</v>
      </c>
      <c r="H540" s="1" t="str">
        <f>VLOOKUP(InputData[[#This Row],[CUSTOMER NAME]],Country[],3,0)</f>
        <v>Export</v>
      </c>
      <c r="I540" s="1" t="str">
        <f>TEXT(InputData[[#This Row],[DATE]],"mmm")</f>
        <v>Aug</v>
      </c>
      <c r="J540" s="1">
        <f>WEEKNUM(InputData[[#This Row],[DATE]])</f>
        <v>34</v>
      </c>
    </row>
    <row r="541" spans="1:10" x14ac:dyDescent="0.25">
      <c r="A541" s="3">
        <v>44428</v>
      </c>
      <c r="B541" s="6" t="s">
        <v>70</v>
      </c>
      <c r="C541" s="4" t="s">
        <v>23</v>
      </c>
      <c r="D541" s="5">
        <v>149.46</v>
      </c>
      <c r="E541" s="1">
        <v>13</v>
      </c>
      <c r="F541" s="1">
        <f>InputData[[#This Row],[UNIT PRICE ($)]]*InputData[[#This Row],[QUANTITY]]</f>
        <v>1942.98</v>
      </c>
      <c r="G541" s="1" t="str">
        <f>VLOOKUP(InputData[[#This Row],[CUSTOMER NAME]],Country[],2,0)</f>
        <v>Mexico</v>
      </c>
      <c r="H541" s="1" t="str">
        <f>VLOOKUP(InputData[[#This Row],[CUSTOMER NAME]],Country[],3,0)</f>
        <v>Export</v>
      </c>
      <c r="I541" s="1" t="str">
        <f>TEXT(InputData[[#This Row],[DATE]],"mmm")</f>
        <v>Aug</v>
      </c>
      <c r="J541" s="1">
        <f>WEEKNUM(InputData[[#This Row],[DATE]])</f>
        <v>34</v>
      </c>
    </row>
    <row r="542" spans="1:10" x14ac:dyDescent="0.25">
      <c r="A542" s="3">
        <v>44428</v>
      </c>
      <c r="B542" s="6" t="s">
        <v>74</v>
      </c>
      <c r="C542" s="4" t="s">
        <v>18</v>
      </c>
      <c r="D542" s="5">
        <v>49.21</v>
      </c>
      <c r="E542" s="1">
        <v>19</v>
      </c>
      <c r="F542" s="1">
        <f>InputData[[#This Row],[UNIT PRICE ($)]]*InputData[[#This Row],[QUANTITY]]</f>
        <v>934.99</v>
      </c>
      <c r="G542" s="1" t="str">
        <f>VLOOKUP(InputData[[#This Row],[CUSTOMER NAME]],Country[],2,0)</f>
        <v>Brazil</v>
      </c>
      <c r="H542" s="1" t="str">
        <f>VLOOKUP(InputData[[#This Row],[CUSTOMER NAME]],Country[],3,0)</f>
        <v>Export</v>
      </c>
      <c r="I542" s="1" t="str">
        <f>TEXT(InputData[[#This Row],[DATE]],"mmm")</f>
        <v>Aug</v>
      </c>
      <c r="J542" s="1">
        <f>WEEKNUM(InputData[[#This Row],[DATE]])</f>
        <v>34</v>
      </c>
    </row>
    <row r="543" spans="1:10" x14ac:dyDescent="0.25">
      <c r="A543" s="3">
        <v>44428</v>
      </c>
      <c r="B543" s="6" t="s">
        <v>81</v>
      </c>
      <c r="C543" s="4" t="s">
        <v>31</v>
      </c>
      <c r="D543" s="5">
        <v>104.16</v>
      </c>
      <c r="E543" s="1">
        <v>9</v>
      </c>
      <c r="F543" s="1">
        <f>InputData[[#This Row],[UNIT PRICE ($)]]*InputData[[#This Row],[QUANTITY]]</f>
        <v>937.43999999999994</v>
      </c>
      <c r="G543" s="1" t="str">
        <f>VLOOKUP(InputData[[#This Row],[CUSTOMER NAME]],Country[],2,0)</f>
        <v>India</v>
      </c>
      <c r="H543" s="1" t="str">
        <f>VLOOKUP(InputData[[#This Row],[CUSTOMER NAME]],Country[],3,0)</f>
        <v>East</v>
      </c>
      <c r="I543" s="1" t="str">
        <f>TEXT(InputData[[#This Row],[DATE]],"mmm")</f>
        <v>Aug</v>
      </c>
      <c r="J543" s="1">
        <f>WEEKNUM(InputData[[#This Row],[DATE]])</f>
        <v>34</v>
      </c>
    </row>
    <row r="544" spans="1:10" x14ac:dyDescent="0.25">
      <c r="A544" s="3">
        <v>44428</v>
      </c>
      <c r="B544" s="6" t="s">
        <v>82</v>
      </c>
      <c r="C544" s="4" t="s">
        <v>28</v>
      </c>
      <c r="D544" s="5">
        <v>41.81</v>
      </c>
      <c r="E544" s="1">
        <v>13</v>
      </c>
      <c r="F544" s="1">
        <f>InputData[[#This Row],[UNIT PRICE ($)]]*InputData[[#This Row],[QUANTITY]]</f>
        <v>543.53</v>
      </c>
      <c r="G544" s="1" t="str">
        <f>VLOOKUP(InputData[[#This Row],[CUSTOMER NAME]],Country[],2,0)</f>
        <v>India</v>
      </c>
      <c r="H544" s="1" t="str">
        <f>VLOOKUP(InputData[[#This Row],[CUSTOMER NAME]],Country[],3,0)</f>
        <v>Western</v>
      </c>
      <c r="I544" s="1" t="str">
        <f>TEXT(InputData[[#This Row],[DATE]],"mmm")</f>
        <v>Aug</v>
      </c>
      <c r="J544" s="1">
        <f>WEEKNUM(InputData[[#This Row],[DATE]])</f>
        <v>34</v>
      </c>
    </row>
    <row r="545" spans="1:10" x14ac:dyDescent="0.25">
      <c r="A545" s="3">
        <v>44429</v>
      </c>
      <c r="B545" s="6" t="s">
        <v>82</v>
      </c>
      <c r="C545" s="4" t="s">
        <v>16</v>
      </c>
      <c r="D545" s="5">
        <v>16.64</v>
      </c>
      <c r="E545" s="1">
        <v>4</v>
      </c>
      <c r="F545" s="1">
        <f>InputData[[#This Row],[UNIT PRICE ($)]]*InputData[[#This Row],[QUANTITY]]</f>
        <v>66.56</v>
      </c>
      <c r="G545" s="1" t="str">
        <f>VLOOKUP(InputData[[#This Row],[CUSTOMER NAME]],Country[],2,0)</f>
        <v>India</v>
      </c>
      <c r="H545" s="1" t="str">
        <f>VLOOKUP(InputData[[#This Row],[CUSTOMER NAME]],Country[],3,0)</f>
        <v>Western</v>
      </c>
      <c r="I545" s="1" t="str">
        <f>TEXT(InputData[[#This Row],[DATE]],"mmm")</f>
        <v>Aug</v>
      </c>
      <c r="J545" s="1">
        <f>WEEKNUM(InputData[[#This Row],[DATE]])</f>
        <v>34</v>
      </c>
    </row>
    <row r="546" spans="1:10" x14ac:dyDescent="0.25">
      <c r="A546" s="3">
        <v>44430</v>
      </c>
      <c r="B546" s="6" t="s">
        <v>81</v>
      </c>
      <c r="C546" s="4" t="s">
        <v>5</v>
      </c>
      <c r="D546" s="5">
        <v>155.61000000000001</v>
      </c>
      <c r="E546" s="1">
        <v>19</v>
      </c>
      <c r="F546" s="1">
        <f>InputData[[#This Row],[UNIT PRICE ($)]]*InputData[[#This Row],[QUANTITY]]</f>
        <v>2956.59</v>
      </c>
      <c r="G546" s="1" t="str">
        <f>VLOOKUP(InputData[[#This Row],[CUSTOMER NAME]],Country[],2,0)</f>
        <v>India</v>
      </c>
      <c r="H546" s="1" t="str">
        <f>VLOOKUP(InputData[[#This Row],[CUSTOMER NAME]],Country[],3,0)</f>
        <v>East</v>
      </c>
      <c r="I546" s="1" t="str">
        <f>TEXT(InputData[[#This Row],[DATE]],"mmm")</f>
        <v>Aug</v>
      </c>
      <c r="J546" s="1">
        <f>WEEKNUM(InputData[[#This Row],[DATE]])</f>
        <v>35</v>
      </c>
    </row>
    <row r="547" spans="1:10" x14ac:dyDescent="0.25">
      <c r="A547" s="3">
        <v>44431</v>
      </c>
      <c r="B547" s="6" t="s">
        <v>65</v>
      </c>
      <c r="C547" s="4" t="s">
        <v>44</v>
      </c>
      <c r="D547" s="5">
        <v>82.08</v>
      </c>
      <c r="E547" s="1">
        <v>11</v>
      </c>
      <c r="F547" s="1">
        <f>InputData[[#This Row],[UNIT PRICE ($)]]*InputData[[#This Row],[QUANTITY]]</f>
        <v>902.88</v>
      </c>
      <c r="G547" s="1" t="str">
        <f>VLOOKUP(InputData[[#This Row],[CUSTOMER NAME]],Country[],2,0)</f>
        <v>Pakistan</v>
      </c>
      <c r="H547" s="1" t="str">
        <f>VLOOKUP(InputData[[#This Row],[CUSTOMER NAME]],Country[],3,0)</f>
        <v>Export</v>
      </c>
      <c r="I547" s="1" t="str">
        <f>TEXT(InputData[[#This Row],[DATE]],"mmm")</f>
        <v>Aug</v>
      </c>
      <c r="J547" s="1">
        <f>WEEKNUM(InputData[[#This Row],[DATE]])</f>
        <v>35</v>
      </c>
    </row>
    <row r="548" spans="1:10" x14ac:dyDescent="0.25">
      <c r="A548" s="3">
        <v>44431</v>
      </c>
      <c r="B548" s="6" t="s">
        <v>78</v>
      </c>
      <c r="C548" s="4" t="s">
        <v>29</v>
      </c>
      <c r="D548" s="5">
        <v>53.11</v>
      </c>
      <c r="E548" s="1">
        <v>14</v>
      </c>
      <c r="F548" s="1">
        <f>InputData[[#This Row],[UNIT PRICE ($)]]*InputData[[#This Row],[QUANTITY]]</f>
        <v>743.54</v>
      </c>
      <c r="G548" s="1" t="str">
        <f>VLOOKUP(InputData[[#This Row],[CUSTOMER NAME]],Country[],2,0)</f>
        <v>India</v>
      </c>
      <c r="H548" s="1" t="str">
        <f>VLOOKUP(InputData[[#This Row],[CUSTOMER NAME]],Country[],3,0)</f>
        <v>Central</v>
      </c>
      <c r="I548" s="1" t="str">
        <f>TEXT(InputData[[#This Row],[DATE]],"mmm")</f>
        <v>Aug</v>
      </c>
      <c r="J548" s="1">
        <f>WEEKNUM(InputData[[#This Row],[DATE]])</f>
        <v>35</v>
      </c>
    </row>
    <row r="549" spans="1:10" x14ac:dyDescent="0.25">
      <c r="A549" s="3">
        <v>44432</v>
      </c>
      <c r="B549" s="6" t="s">
        <v>78</v>
      </c>
      <c r="C549" s="4" t="s">
        <v>5</v>
      </c>
      <c r="D549" s="5">
        <v>155.61000000000001</v>
      </c>
      <c r="E549" s="1">
        <v>5</v>
      </c>
      <c r="F549" s="1">
        <f>InputData[[#This Row],[UNIT PRICE ($)]]*InputData[[#This Row],[QUANTITY]]</f>
        <v>778.05000000000007</v>
      </c>
      <c r="G549" s="1" t="str">
        <f>VLOOKUP(InputData[[#This Row],[CUSTOMER NAME]],Country[],2,0)</f>
        <v>India</v>
      </c>
      <c r="H549" s="1" t="str">
        <f>VLOOKUP(InputData[[#This Row],[CUSTOMER NAME]],Country[],3,0)</f>
        <v>Central</v>
      </c>
      <c r="I549" s="1" t="str">
        <f>TEXT(InputData[[#This Row],[DATE]],"mmm")</f>
        <v>Aug</v>
      </c>
      <c r="J549" s="1">
        <f>WEEKNUM(InputData[[#This Row],[DATE]])</f>
        <v>35</v>
      </c>
    </row>
    <row r="550" spans="1:10" x14ac:dyDescent="0.25">
      <c r="A550" s="3">
        <v>44433</v>
      </c>
      <c r="B550" s="6" t="s">
        <v>85</v>
      </c>
      <c r="C550" s="4" t="s">
        <v>41</v>
      </c>
      <c r="D550" s="5">
        <v>173.88</v>
      </c>
      <c r="E550" s="1">
        <v>38</v>
      </c>
      <c r="F550" s="1">
        <f>InputData[[#This Row],[UNIT PRICE ($)]]*InputData[[#This Row],[QUANTITY]]</f>
        <v>6607.44</v>
      </c>
      <c r="G550" s="1" t="str">
        <f>VLOOKUP(InputData[[#This Row],[CUSTOMER NAME]],Country[],2,0)</f>
        <v>India</v>
      </c>
      <c r="H550" s="1" t="str">
        <f>VLOOKUP(InputData[[#This Row],[CUSTOMER NAME]],Country[],3,0)</f>
        <v>Northeast</v>
      </c>
      <c r="I550" s="1" t="str">
        <f>TEXT(InputData[[#This Row],[DATE]],"mmm")</f>
        <v>Aug</v>
      </c>
      <c r="J550" s="1">
        <f>WEEKNUM(InputData[[#This Row],[DATE]])</f>
        <v>35</v>
      </c>
    </row>
    <row r="551" spans="1:10" x14ac:dyDescent="0.25">
      <c r="A551" s="3">
        <v>44434</v>
      </c>
      <c r="B551" s="6" t="s">
        <v>109</v>
      </c>
      <c r="C551" s="4" t="s">
        <v>34</v>
      </c>
      <c r="D551" s="5">
        <v>58.3</v>
      </c>
      <c r="E551" s="1">
        <v>21</v>
      </c>
      <c r="F551" s="1">
        <f>InputData[[#This Row],[UNIT PRICE ($)]]*InputData[[#This Row],[QUANTITY]]</f>
        <v>1224.3</v>
      </c>
      <c r="G551" s="1" t="str">
        <f>VLOOKUP(InputData[[#This Row],[CUSTOMER NAME]],Country[],2,0)</f>
        <v>Pakistan</v>
      </c>
      <c r="H551" s="1" t="str">
        <f>VLOOKUP(InputData[[#This Row],[CUSTOMER NAME]],Country[],3,0)</f>
        <v>Export</v>
      </c>
      <c r="I551" s="1" t="str">
        <f>TEXT(InputData[[#This Row],[DATE]],"mmm")</f>
        <v>Aug</v>
      </c>
      <c r="J551" s="1">
        <f>WEEKNUM(InputData[[#This Row],[DATE]])</f>
        <v>35</v>
      </c>
    </row>
    <row r="552" spans="1:10" x14ac:dyDescent="0.25">
      <c r="A552" s="3">
        <v>44434</v>
      </c>
      <c r="B552" s="6" t="s">
        <v>68</v>
      </c>
      <c r="C552" s="4" t="s">
        <v>39</v>
      </c>
      <c r="D552" s="5">
        <v>42.55</v>
      </c>
      <c r="E552" s="1">
        <v>4</v>
      </c>
      <c r="F552" s="1">
        <f>InputData[[#This Row],[UNIT PRICE ($)]]*InputData[[#This Row],[QUANTITY]]</f>
        <v>170.2</v>
      </c>
      <c r="G552" s="1" t="str">
        <f>VLOOKUP(InputData[[#This Row],[CUSTOMER NAME]],Country[],2,0)</f>
        <v>Russia</v>
      </c>
      <c r="H552" s="1" t="str">
        <f>VLOOKUP(InputData[[#This Row],[CUSTOMER NAME]],Country[],3,0)</f>
        <v>Export</v>
      </c>
      <c r="I552" s="1" t="str">
        <f>TEXT(InputData[[#This Row],[DATE]],"mmm")</f>
        <v>Aug</v>
      </c>
      <c r="J552" s="1">
        <f>WEEKNUM(InputData[[#This Row],[DATE]])</f>
        <v>35</v>
      </c>
    </row>
    <row r="553" spans="1:10" x14ac:dyDescent="0.25">
      <c r="A553" s="3">
        <v>44434</v>
      </c>
      <c r="B553" s="6" t="s">
        <v>71</v>
      </c>
      <c r="C553" s="4" t="s">
        <v>21</v>
      </c>
      <c r="D553" s="5">
        <v>162.54</v>
      </c>
      <c r="E553" s="1">
        <v>18</v>
      </c>
      <c r="F553" s="1">
        <f>InputData[[#This Row],[UNIT PRICE ($)]]*InputData[[#This Row],[QUANTITY]]</f>
        <v>2925.72</v>
      </c>
      <c r="G553" s="1" t="str">
        <f>VLOOKUP(InputData[[#This Row],[CUSTOMER NAME]],Country[],2,0)</f>
        <v>India</v>
      </c>
      <c r="H553" s="1" t="str">
        <f>VLOOKUP(InputData[[#This Row],[CUSTOMER NAME]],Country[],3,0)</f>
        <v>Central</v>
      </c>
      <c r="I553" s="1" t="str">
        <f>TEXT(InputData[[#This Row],[DATE]],"mmm")</f>
        <v>Aug</v>
      </c>
      <c r="J553" s="1">
        <f>WEEKNUM(InputData[[#This Row],[DATE]])</f>
        <v>35</v>
      </c>
    </row>
    <row r="554" spans="1:10" x14ac:dyDescent="0.25">
      <c r="A554" s="3">
        <v>44434</v>
      </c>
      <c r="B554" s="6" t="s">
        <v>78</v>
      </c>
      <c r="C554" s="4" t="s">
        <v>37</v>
      </c>
      <c r="D554" s="5">
        <v>85.76</v>
      </c>
      <c r="E554" s="1">
        <v>8</v>
      </c>
      <c r="F554" s="1">
        <f>InputData[[#This Row],[UNIT PRICE ($)]]*InputData[[#This Row],[QUANTITY]]</f>
        <v>686.08</v>
      </c>
      <c r="G554" s="1" t="str">
        <f>VLOOKUP(InputData[[#This Row],[CUSTOMER NAME]],Country[],2,0)</f>
        <v>India</v>
      </c>
      <c r="H554" s="1" t="str">
        <f>VLOOKUP(InputData[[#This Row],[CUSTOMER NAME]],Country[],3,0)</f>
        <v>Central</v>
      </c>
      <c r="I554" s="1" t="str">
        <f>TEXT(InputData[[#This Row],[DATE]],"mmm")</f>
        <v>Aug</v>
      </c>
      <c r="J554" s="1">
        <f>WEEKNUM(InputData[[#This Row],[DATE]])</f>
        <v>35</v>
      </c>
    </row>
    <row r="555" spans="1:10" x14ac:dyDescent="0.25">
      <c r="A555" s="3">
        <v>44434</v>
      </c>
      <c r="B555" s="6" t="s">
        <v>114</v>
      </c>
      <c r="C555" s="4" t="s">
        <v>19</v>
      </c>
      <c r="D555" s="5">
        <v>210</v>
      </c>
      <c r="E555" s="1">
        <v>13</v>
      </c>
      <c r="F555" s="1">
        <f>InputData[[#This Row],[UNIT PRICE ($)]]*InputData[[#This Row],[QUANTITY]]</f>
        <v>2730</v>
      </c>
      <c r="G555" s="1" t="str">
        <f>VLOOKUP(InputData[[#This Row],[CUSTOMER NAME]],Country[],2,0)</f>
        <v>United States of America</v>
      </c>
      <c r="H555" s="1" t="str">
        <f>VLOOKUP(InputData[[#This Row],[CUSTOMER NAME]],Country[],3,0)</f>
        <v>Export</v>
      </c>
      <c r="I555" s="1" t="str">
        <f>TEXT(InputData[[#This Row],[DATE]],"mmm")</f>
        <v>Aug</v>
      </c>
      <c r="J555" s="1">
        <f>WEEKNUM(InputData[[#This Row],[DATE]])</f>
        <v>35</v>
      </c>
    </row>
    <row r="556" spans="1:10" x14ac:dyDescent="0.25">
      <c r="A556" s="3">
        <v>44434</v>
      </c>
      <c r="B556" s="6" t="s">
        <v>89</v>
      </c>
      <c r="C556" s="4" t="s">
        <v>9</v>
      </c>
      <c r="D556" s="5">
        <v>7.8599999999999994</v>
      </c>
      <c r="E556" s="1">
        <v>38</v>
      </c>
      <c r="F556" s="1">
        <f>InputData[[#This Row],[UNIT PRICE ($)]]*InputData[[#This Row],[QUANTITY]]</f>
        <v>298.67999999999995</v>
      </c>
      <c r="G556" s="1" t="str">
        <f>VLOOKUP(InputData[[#This Row],[CUSTOMER NAME]],Country[],2,0)</f>
        <v>Mexico</v>
      </c>
      <c r="H556" s="1" t="str">
        <f>VLOOKUP(InputData[[#This Row],[CUSTOMER NAME]],Country[],3,0)</f>
        <v>Export</v>
      </c>
      <c r="I556" s="1" t="str">
        <f>TEXT(InputData[[#This Row],[DATE]],"mmm")</f>
        <v>Aug</v>
      </c>
      <c r="J556" s="1">
        <f>WEEKNUM(InputData[[#This Row],[DATE]])</f>
        <v>35</v>
      </c>
    </row>
    <row r="557" spans="1:10" x14ac:dyDescent="0.25">
      <c r="A557" s="3">
        <v>44435</v>
      </c>
      <c r="B557" s="6" t="s">
        <v>77</v>
      </c>
      <c r="C557" s="4" t="s">
        <v>39</v>
      </c>
      <c r="D557" s="5">
        <v>42.55</v>
      </c>
      <c r="E557" s="1">
        <v>15</v>
      </c>
      <c r="F557" s="1">
        <f>InputData[[#This Row],[UNIT PRICE ($)]]*InputData[[#This Row],[QUANTITY]]</f>
        <v>638.25</v>
      </c>
      <c r="G557" s="1" t="str">
        <f>VLOOKUP(InputData[[#This Row],[CUSTOMER NAME]],Country[],2,0)</f>
        <v>India</v>
      </c>
      <c r="H557" s="1" t="str">
        <f>VLOOKUP(InputData[[#This Row],[CUSTOMER NAME]],Country[],3,0)</f>
        <v>Western</v>
      </c>
      <c r="I557" s="1" t="str">
        <f>TEXT(InputData[[#This Row],[DATE]],"mmm")</f>
        <v>Aug</v>
      </c>
      <c r="J557" s="1">
        <f>WEEKNUM(InputData[[#This Row],[DATE]])</f>
        <v>35</v>
      </c>
    </row>
    <row r="558" spans="1:10" x14ac:dyDescent="0.25">
      <c r="A558" s="3">
        <v>44436</v>
      </c>
      <c r="B558" s="6" t="s">
        <v>61</v>
      </c>
      <c r="C558" s="4" t="s">
        <v>10</v>
      </c>
      <c r="D558" s="5">
        <v>164.28</v>
      </c>
      <c r="E558" s="1">
        <v>20</v>
      </c>
      <c r="F558" s="1">
        <f>InputData[[#This Row],[UNIT PRICE ($)]]*InputData[[#This Row],[QUANTITY]]</f>
        <v>3285.6</v>
      </c>
      <c r="G558" s="1" t="str">
        <f>VLOOKUP(InputData[[#This Row],[CUSTOMER NAME]],Country[],2,0)</f>
        <v>Bangladesh</v>
      </c>
      <c r="H558" s="1" t="str">
        <f>VLOOKUP(InputData[[#This Row],[CUSTOMER NAME]],Country[],3,0)</f>
        <v>Export</v>
      </c>
      <c r="I558" s="1" t="str">
        <f>TEXT(InputData[[#This Row],[DATE]],"mmm")</f>
        <v>Aug</v>
      </c>
      <c r="J558" s="1">
        <f>WEEKNUM(InputData[[#This Row],[DATE]])</f>
        <v>35</v>
      </c>
    </row>
    <row r="559" spans="1:10" x14ac:dyDescent="0.25">
      <c r="A559" s="3">
        <v>44436</v>
      </c>
      <c r="B559" s="6" t="s">
        <v>109</v>
      </c>
      <c r="C559" s="4" t="s">
        <v>5</v>
      </c>
      <c r="D559" s="5">
        <v>155.61000000000001</v>
      </c>
      <c r="E559" s="1">
        <v>9</v>
      </c>
      <c r="F559" s="1">
        <f>InputData[[#This Row],[UNIT PRICE ($)]]*InputData[[#This Row],[QUANTITY]]</f>
        <v>1400.4900000000002</v>
      </c>
      <c r="G559" s="1" t="str">
        <f>VLOOKUP(InputData[[#This Row],[CUSTOMER NAME]],Country[],2,0)</f>
        <v>Pakistan</v>
      </c>
      <c r="H559" s="1" t="str">
        <f>VLOOKUP(InputData[[#This Row],[CUSTOMER NAME]],Country[],3,0)</f>
        <v>Export</v>
      </c>
      <c r="I559" s="1" t="str">
        <f>TEXT(InputData[[#This Row],[DATE]],"mmm")</f>
        <v>Aug</v>
      </c>
      <c r="J559" s="1">
        <f>WEEKNUM(InputData[[#This Row],[DATE]])</f>
        <v>35</v>
      </c>
    </row>
    <row r="560" spans="1:10" x14ac:dyDescent="0.25">
      <c r="A560" s="3">
        <v>44436</v>
      </c>
      <c r="B560" s="6" t="s">
        <v>68</v>
      </c>
      <c r="C560" s="4" t="s">
        <v>39</v>
      </c>
      <c r="D560" s="5">
        <v>42.55</v>
      </c>
      <c r="E560" s="1">
        <v>5</v>
      </c>
      <c r="F560" s="1">
        <f>InputData[[#This Row],[UNIT PRICE ($)]]*InputData[[#This Row],[QUANTITY]]</f>
        <v>212.75</v>
      </c>
      <c r="G560" s="1" t="str">
        <f>VLOOKUP(InputData[[#This Row],[CUSTOMER NAME]],Country[],2,0)</f>
        <v>Russia</v>
      </c>
      <c r="H560" s="1" t="str">
        <f>VLOOKUP(InputData[[#This Row],[CUSTOMER NAME]],Country[],3,0)</f>
        <v>Export</v>
      </c>
      <c r="I560" s="1" t="str">
        <f>TEXT(InputData[[#This Row],[DATE]],"mmm")</f>
        <v>Aug</v>
      </c>
      <c r="J560" s="1">
        <f>WEEKNUM(InputData[[#This Row],[DATE]])</f>
        <v>35</v>
      </c>
    </row>
    <row r="561" spans="1:10" x14ac:dyDescent="0.25">
      <c r="A561" s="3">
        <v>44436</v>
      </c>
      <c r="B561" s="6" t="s">
        <v>70</v>
      </c>
      <c r="C561" s="4" t="s">
        <v>43</v>
      </c>
      <c r="D561" s="5">
        <v>83.08</v>
      </c>
      <c r="E561" s="1">
        <v>25</v>
      </c>
      <c r="F561" s="1">
        <f>InputData[[#This Row],[UNIT PRICE ($)]]*InputData[[#This Row],[QUANTITY]]</f>
        <v>2077</v>
      </c>
      <c r="G561" s="1" t="str">
        <f>VLOOKUP(InputData[[#This Row],[CUSTOMER NAME]],Country[],2,0)</f>
        <v>Mexico</v>
      </c>
      <c r="H561" s="1" t="str">
        <f>VLOOKUP(InputData[[#This Row],[CUSTOMER NAME]],Country[],3,0)</f>
        <v>Export</v>
      </c>
      <c r="I561" s="1" t="str">
        <f>TEXT(InputData[[#This Row],[DATE]],"mmm")</f>
        <v>Aug</v>
      </c>
      <c r="J561" s="1">
        <f>WEEKNUM(InputData[[#This Row],[DATE]])</f>
        <v>35</v>
      </c>
    </row>
    <row r="562" spans="1:10" x14ac:dyDescent="0.25">
      <c r="A562" s="3">
        <v>44436</v>
      </c>
      <c r="B562" s="6" t="s">
        <v>80</v>
      </c>
      <c r="C562" s="4" t="s">
        <v>37</v>
      </c>
      <c r="D562" s="5">
        <v>85.76</v>
      </c>
      <c r="E562" s="1">
        <v>22</v>
      </c>
      <c r="F562" s="1">
        <f>InputData[[#This Row],[UNIT PRICE ($)]]*InputData[[#This Row],[QUANTITY]]</f>
        <v>1886.72</v>
      </c>
      <c r="G562" s="1" t="str">
        <f>VLOOKUP(InputData[[#This Row],[CUSTOMER NAME]],Country[],2,0)</f>
        <v>South Africa</v>
      </c>
      <c r="H562" s="1" t="str">
        <f>VLOOKUP(InputData[[#This Row],[CUSTOMER NAME]],Country[],3,0)</f>
        <v>Export</v>
      </c>
      <c r="I562" s="1" t="str">
        <f>TEXT(InputData[[#This Row],[DATE]],"mmm")</f>
        <v>Aug</v>
      </c>
      <c r="J562" s="1">
        <f>WEEKNUM(InputData[[#This Row],[DATE]])</f>
        <v>35</v>
      </c>
    </row>
    <row r="563" spans="1:10" x14ac:dyDescent="0.25">
      <c r="A563" s="3">
        <v>44437</v>
      </c>
      <c r="B563" s="6" t="s">
        <v>66</v>
      </c>
      <c r="C563" s="4" t="s">
        <v>34</v>
      </c>
      <c r="D563" s="5">
        <v>58.3</v>
      </c>
      <c r="E563" s="1">
        <v>12</v>
      </c>
      <c r="F563" s="1">
        <f>InputData[[#This Row],[UNIT PRICE ($)]]*InputData[[#This Row],[QUANTITY]]</f>
        <v>699.59999999999991</v>
      </c>
      <c r="G563" s="1" t="str">
        <f>VLOOKUP(InputData[[#This Row],[CUSTOMER NAME]],Country[],2,0)</f>
        <v>Indonesia</v>
      </c>
      <c r="H563" s="1" t="str">
        <f>VLOOKUP(InputData[[#This Row],[CUSTOMER NAME]],Country[],3,0)</f>
        <v>Export</v>
      </c>
      <c r="I563" s="1" t="str">
        <f>TEXT(InputData[[#This Row],[DATE]],"mmm")</f>
        <v>Aug</v>
      </c>
      <c r="J563" s="1">
        <f>WEEKNUM(InputData[[#This Row],[DATE]])</f>
        <v>36</v>
      </c>
    </row>
    <row r="564" spans="1:10" x14ac:dyDescent="0.25">
      <c r="A564" s="3">
        <v>44438</v>
      </c>
      <c r="B564" s="6" t="s">
        <v>63</v>
      </c>
      <c r="C564" s="4" t="s">
        <v>6</v>
      </c>
      <c r="D564" s="5">
        <v>85.5</v>
      </c>
      <c r="E564" s="1">
        <v>6</v>
      </c>
      <c r="F564" s="1">
        <f>InputData[[#This Row],[UNIT PRICE ($)]]*InputData[[#This Row],[QUANTITY]]</f>
        <v>513</v>
      </c>
      <c r="G564" s="1" t="str">
        <f>VLOOKUP(InputData[[#This Row],[CUSTOMER NAME]],Country[],2,0)</f>
        <v>Saudi Arabia</v>
      </c>
      <c r="H564" s="1" t="str">
        <f>VLOOKUP(InputData[[#This Row],[CUSTOMER NAME]],Country[],3,0)</f>
        <v>Export</v>
      </c>
      <c r="I564" s="1" t="str">
        <f>TEXT(InputData[[#This Row],[DATE]],"mmm")</f>
        <v>Aug</v>
      </c>
      <c r="J564" s="1">
        <f>WEEKNUM(InputData[[#This Row],[DATE]])</f>
        <v>36</v>
      </c>
    </row>
    <row r="565" spans="1:10" x14ac:dyDescent="0.25">
      <c r="A565" s="3">
        <v>44438</v>
      </c>
      <c r="B565" s="6" t="s">
        <v>76</v>
      </c>
      <c r="C565" s="4" t="s">
        <v>13</v>
      </c>
      <c r="D565" s="5">
        <v>122.08</v>
      </c>
      <c r="E565" s="1">
        <v>13</v>
      </c>
      <c r="F565" s="1">
        <f>InputData[[#This Row],[UNIT PRICE ($)]]*InputData[[#This Row],[QUANTITY]]</f>
        <v>1587.04</v>
      </c>
      <c r="G565" s="1" t="str">
        <f>VLOOKUP(InputData[[#This Row],[CUSTOMER NAME]],Country[],2,0)</f>
        <v>Saudi Arabia</v>
      </c>
      <c r="H565" s="1" t="str">
        <f>VLOOKUP(InputData[[#This Row],[CUSTOMER NAME]],Country[],3,0)</f>
        <v>Export</v>
      </c>
      <c r="I565" s="1" t="str">
        <f>TEXT(InputData[[#This Row],[DATE]],"mmm")</f>
        <v>Aug</v>
      </c>
      <c r="J565" s="1">
        <f>WEEKNUM(InputData[[#This Row],[DATE]])</f>
        <v>36</v>
      </c>
    </row>
    <row r="566" spans="1:10" x14ac:dyDescent="0.25">
      <c r="A566" s="3">
        <v>44438</v>
      </c>
      <c r="B566" s="6" t="s">
        <v>116</v>
      </c>
      <c r="C566" s="4" t="s">
        <v>25</v>
      </c>
      <c r="D566" s="5">
        <v>8.33</v>
      </c>
      <c r="E566" s="1">
        <v>5</v>
      </c>
      <c r="F566" s="1">
        <f>InputData[[#This Row],[UNIT PRICE ($)]]*InputData[[#This Row],[QUANTITY]]</f>
        <v>41.65</v>
      </c>
      <c r="G566" s="1" t="str">
        <f>VLOOKUP(InputData[[#This Row],[CUSTOMER NAME]],Country[],2,0)</f>
        <v>Germany</v>
      </c>
      <c r="H566" s="1" t="str">
        <f>VLOOKUP(InputData[[#This Row],[CUSTOMER NAME]],Country[],3,0)</f>
        <v>Export</v>
      </c>
      <c r="I566" s="1" t="str">
        <f>TEXT(InputData[[#This Row],[DATE]],"mmm")</f>
        <v>Aug</v>
      </c>
      <c r="J566" s="1">
        <f>WEEKNUM(InputData[[#This Row],[DATE]])</f>
        <v>36</v>
      </c>
    </row>
    <row r="567" spans="1:10" x14ac:dyDescent="0.25">
      <c r="A567" s="3">
        <v>44438</v>
      </c>
      <c r="B567" s="6" t="s">
        <v>89</v>
      </c>
      <c r="C567" s="4" t="s">
        <v>43</v>
      </c>
      <c r="D567" s="5">
        <v>83.08</v>
      </c>
      <c r="E567" s="1">
        <v>6</v>
      </c>
      <c r="F567" s="1">
        <f>InputData[[#This Row],[UNIT PRICE ($)]]*InputData[[#This Row],[QUANTITY]]</f>
        <v>498.48</v>
      </c>
      <c r="G567" s="1" t="str">
        <f>VLOOKUP(InputData[[#This Row],[CUSTOMER NAME]],Country[],2,0)</f>
        <v>Mexico</v>
      </c>
      <c r="H567" s="1" t="str">
        <f>VLOOKUP(InputData[[#This Row],[CUSTOMER NAME]],Country[],3,0)</f>
        <v>Export</v>
      </c>
      <c r="I567" s="1" t="str">
        <f>TEXT(InputData[[#This Row],[DATE]],"mmm")</f>
        <v>Aug</v>
      </c>
      <c r="J567" s="1">
        <f>WEEKNUM(InputData[[#This Row],[DATE]])</f>
        <v>36</v>
      </c>
    </row>
    <row r="568" spans="1:10" x14ac:dyDescent="0.25">
      <c r="A568" s="3">
        <v>44439</v>
      </c>
      <c r="B568" s="6" t="s">
        <v>69</v>
      </c>
      <c r="C568" s="4" t="s">
        <v>1</v>
      </c>
      <c r="D568" s="5">
        <v>103.88</v>
      </c>
      <c r="E568" s="1">
        <v>2</v>
      </c>
      <c r="F568" s="1">
        <f>InputData[[#This Row],[UNIT PRICE ($)]]*InputData[[#This Row],[QUANTITY]]</f>
        <v>207.76</v>
      </c>
      <c r="G568" s="1" t="str">
        <f>VLOOKUP(InputData[[#This Row],[CUSTOMER NAME]],Country[],2,0)</f>
        <v>India</v>
      </c>
      <c r="H568" s="1" t="str">
        <f>VLOOKUP(InputData[[#This Row],[CUSTOMER NAME]],Country[],3,0)</f>
        <v>South</v>
      </c>
      <c r="I568" s="1" t="str">
        <f>TEXT(InputData[[#This Row],[DATE]],"mmm")</f>
        <v>Aug</v>
      </c>
      <c r="J568" s="1">
        <f>WEEKNUM(InputData[[#This Row],[DATE]])</f>
        <v>36</v>
      </c>
    </row>
    <row r="569" spans="1:10" x14ac:dyDescent="0.25">
      <c r="A569" s="3">
        <v>44439</v>
      </c>
      <c r="B569" s="6" t="s">
        <v>69</v>
      </c>
      <c r="C569" s="4" t="s">
        <v>15</v>
      </c>
      <c r="D569" s="5">
        <v>15.719999999999999</v>
      </c>
      <c r="E569" s="1">
        <v>13</v>
      </c>
      <c r="F569" s="1">
        <f>InputData[[#This Row],[UNIT PRICE ($)]]*InputData[[#This Row],[QUANTITY]]</f>
        <v>204.35999999999999</v>
      </c>
      <c r="G569" s="1" t="str">
        <f>VLOOKUP(InputData[[#This Row],[CUSTOMER NAME]],Country[],2,0)</f>
        <v>India</v>
      </c>
      <c r="H569" s="1" t="str">
        <f>VLOOKUP(InputData[[#This Row],[CUSTOMER NAME]],Country[],3,0)</f>
        <v>South</v>
      </c>
      <c r="I569" s="1" t="str">
        <f>TEXT(InputData[[#This Row],[DATE]],"mmm")</f>
        <v>Aug</v>
      </c>
      <c r="J569" s="1">
        <f>WEEKNUM(InputData[[#This Row],[DATE]])</f>
        <v>36</v>
      </c>
    </row>
    <row r="570" spans="1:10" x14ac:dyDescent="0.25">
      <c r="A570" s="3">
        <v>44439</v>
      </c>
      <c r="B570" s="6" t="s">
        <v>75</v>
      </c>
      <c r="C570" s="4" t="s">
        <v>35</v>
      </c>
      <c r="D570" s="5">
        <v>6.7</v>
      </c>
      <c r="E570" s="1">
        <v>11</v>
      </c>
      <c r="F570" s="1">
        <f>InputData[[#This Row],[UNIT PRICE ($)]]*InputData[[#This Row],[QUANTITY]]</f>
        <v>73.7</v>
      </c>
      <c r="G570" s="1" t="str">
        <f>VLOOKUP(InputData[[#This Row],[CUSTOMER NAME]],Country[],2,0)</f>
        <v>Russia</v>
      </c>
      <c r="H570" s="1" t="str">
        <f>VLOOKUP(InputData[[#This Row],[CUSTOMER NAME]],Country[],3,0)</f>
        <v>Export</v>
      </c>
      <c r="I570" s="1" t="str">
        <f>TEXT(InputData[[#This Row],[DATE]],"mmm")</f>
        <v>Aug</v>
      </c>
      <c r="J570" s="1">
        <f>WEEKNUM(InputData[[#This Row],[DATE]])</f>
        <v>36</v>
      </c>
    </row>
    <row r="571" spans="1:10" x14ac:dyDescent="0.25">
      <c r="A571" s="3">
        <v>44439</v>
      </c>
      <c r="B571" s="6" t="s">
        <v>85</v>
      </c>
      <c r="C571" s="4" t="s">
        <v>21</v>
      </c>
      <c r="D571" s="5">
        <v>162.54</v>
      </c>
      <c r="E571" s="1">
        <v>6</v>
      </c>
      <c r="F571" s="1">
        <f>InputData[[#This Row],[UNIT PRICE ($)]]*InputData[[#This Row],[QUANTITY]]</f>
        <v>975.24</v>
      </c>
      <c r="G571" s="1" t="str">
        <f>VLOOKUP(InputData[[#This Row],[CUSTOMER NAME]],Country[],2,0)</f>
        <v>India</v>
      </c>
      <c r="H571" s="1" t="str">
        <f>VLOOKUP(InputData[[#This Row],[CUSTOMER NAME]],Country[],3,0)</f>
        <v>Northeast</v>
      </c>
      <c r="I571" s="1" t="str">
        <f>TEXT(InputData[[#This Row],[DATE]],"mmm")</f>
        <v>Aug</v>
      </c>
      <c r="J571" s="1">
        <f>WEEKNUM(InputData[[#This Row],[DATE]])</f>
        <v>36</v>
      </c>
    </row>
    <row r="572" spans="1:10" x14ac:dyDescent="0.25">
      <c r="A572" s="3">
        <v>44440</v>
      </c>
      <c r="B572" s="6" t="s">
        <v>64</v>
      </c>
      <c r="C572" s="4" t="s">
        <v>3</v>
      </c>
      <c r="D572" s="5">
        <v>80.94</v>
      </c>
      <c r="E572" s="1">
        <v>14</v>
      </c>
      <c r="F572" s="1">
        <f>InputData[[#This Row],[UNIT PRICE ($)]]*InputData[[#This Row],[QUANTITY]]</f>
        <v>1133.1599999999999</v>
      </c>
      <c r="G572" s="1" t="str">
        <f>VLOOKUP(InputData[[#This Row],[CUSTOMER NAME]],Country[],2,0)</f>
        <v>India</v>
      </c>
      <c r="H572" s="1" t="str">
        <f>VLOOKUP(InputData[[#This Row],[CUSTOMER NAME]],Country[],3,0)</f>
        <v>Northeast</v>
      </c>
      <c r="I572" s="1" t="str">
        <f>TEXT(InputData[[#This Row],[DATE]],"mmm")</f>
        <v>Sep</v>
      </c>
      <c r="J572" s="1">
        <f>WEEKNUM(InputData[[#This Row],[DATE]])</f>
        <v>36</v>
      </c>
    </row>
    <row r="573" spans="1:10" x14ac:dyDescent="0.25">
      <c r="A573" s="3">
        <v>44440</v>
      </c>
      <c r="B573" s="6" t="s">
        <v>76</v>
      </c>
      <c r="C573" s="4" t="s">
        <v>24</v>
      </c>
      <c r="D573" s="5">
        <v>156.96</v>
      </c>
      <c r="E573" s="1">
        <v>1</v>
      </c>
      <c r="F573" s="1">
        <f>InputData[[#This Row],[UNIT PRICE ($)]]*InputData[[#This Row],[QUANTITY]]</f>
        <v>156.96</v>
      </c>
      <c r="G573" s="1" t="str">
        <f>VLOOKUP(InputData[[#This Row],[CUSTOMER NAME]],Country[],2,0)</f>
        <v>Saudi Arabia</v>
      </c>
      <c r="H573" s="1" t="str">
        <f>VLOOKUP(InputData[[#This Row],[CUSTOMER NAME]],Country[],3,0)</f>
        <v>Export</v>
      </c>
      <c r="I573" s="1" t="str">
        <f>TEXT(InputData[[#This Row],[DATE]],"mmm")</f>
        <v>Sep</v>
      </c>
      <c r="J573" s="1">
        <f>WEEKNUM(InputData[[#This Row],[DATE]])</f>
        <v>36</v>
      </c>
    </row>
    <row r="574" spans="1:10" x14ac:dyDescent="0.25">
      <c r="A574" s="3">
        <v>44440</v>
      </c>
      <c r="B574" s="6" t="s">
        <v>114</v>
      </c>
      <c r="C574" s="4" t="s">
        <v>15</v>
      </c>
      <c r="D574" s="5">
        <v>15.719999999999999</v>
      </c>
      <c r="E574" s="1">
        <v>11</v>
      </c>
      <c r="F574" s="1">
        <f>InputData[[#This Row],[UNIT PRICE ($)]]*InputData[[#This Row],[QUANTITY]]</f>
        <v>172.92</v>
      </c>
      <c r="G574" s="1" t="str">
        <f>VLOOKUP(InputData[[#This Row],[CUSTOMER NAME]],Country[],2,0)</f>
        <v>United States of America</v>
      </c>
      <c r="H574" s="1" t="str">
        <f>VLOOKUP(InputData[[#This Row],[CUSTOMER NAME]],Country[],3,0)</f>
        <v>Export</v>
      </c>
      <c r="I574" s="1" t="str">
        <f>TEXT(InputData[[#This Row],[DATE]],"mmm")</f>
        <v>Sep</v>
      </c>
      <c r="J574" s="1">
        <f>WEEKNUM(InputData[[#This Row],[DATE]])</f>
        <v>36</v>
      </c>
    </row>
    <row r="575" spans="1:10" x14ac:dyDescent="0.25">
      <c r="A575" s="3">
        <v>44442</v>
      </c>
      <c r="B575" s="6" t="s">
        <v>85</v>
      </c>
      <c r="C575" s="4" t="s">
        <v>41</v>
      </c>
      <c r="D575" s="5">
        <v>173.88</v>
      </c>
      <c r="E575" s="1">
        <v>8</v>
      </c>
      <c r="F575" s="1">
        <f>InputData[[#This Row],[UNIT PRICE ($)]]*InputData[[#This Row],[QUANTITY]]</f>
        <v>1391.04</v>
      </c>
      <c r="G575" s="1" t="str">
        <f>VLOOKUP(InputData[[#This Row],[CUSTOMER NAME]],Country[],2,0)</f>
        <v>India</v>
      </c>
      <c r="H575" s="1" t="str">
        <f>VLOOKUP(InputData[[#This Row],[CUSTOMER NAME]],Country[],3,0)</f>
        <v>Northeast</v>
      </c>
      <c r="I575" s="1" t="str">
        <f>TEXT(InputData[[#This Row],[DATE]],"mmm")</f>
        <v>Sep</v>
      </c>
      <c r="J575" s="1">
        <f>WEEKNUM(InputData[[#This Row],[DATE]])</f>
        <v>36</v>
      </c>
    </row>
    <row r="576" spans="1:10" x14ac:dyDescent="0.25">
      <c r="A576" s="3">
        <v>44442</v>
      </c>
      <c r="B576" s="6" t="s">
        <v>88</v>
      </c>
      <c r="C576" s="4" t="s">
        <v>16</v>
      </c>
      <c r="D576" s="5">
        <v>16.64</v>
      </c>
      <c r="E576" s="1">
        <v>28</v>
      </c>
      <c r="F576" s="1">
        <f>InputData[[#This Row],[UNIT PRICE ($)]]*InputData[[#This Row],[QUANTITY]]</f>
        <v>465.92</v>
      </c>
      <c r="G576" s="1" t="str">
        <f>VLOOKUP(InputData[[#This Row],[CUSTOMER NAME]],Country[],2,0)</f>
        <v>India</v>
      </c>
      <c r="H576" s="1" t="str">
        <f>VLOOKUP(InputData[[#This Row],[CUSTOMER NAME]],Country[],3,0)</f>
        <v>South</v>
      </c>
      <c r="I576" s="1" t="str">
        <f>TEXT(InputData[[#This Row],[DATE]],"mmm")</f>
        <v>Sep</v>
      </c>
      <c r="J576" s="1">
        <f>WEEKNUM(InputData[[#This Row],[DATE]])</f>
        <v>36</v>
      </c>
    </row>
    <row r="577" spans="1:10" x14ac:dyDescent="0.25">
      <c r="A577" s="3">
        <v>44443</v>
      </c>
      <c r="B577" s="6" t="s">
        <v>78</v>
      </c>
      <c r="C577" s="4" t="s">
        <v>35</v>
      </c>
      <c r="D577" s="5">
        <v>6.7</v>
      </c>
      <c r="E577" s="1">
        <v>1</v>
      </c>
      <c r="F577" s="1">
        <f>InputData[[#This Row],[UNIT PRICE ($)]]*InputData[[#This Row],[QUANTITY]]</f>
        <v>6.7</v>
      </c>
      <c r="G577" s="1" t="str">
        <f>VLOOKUP(InputData[[#This Row],[CUSTOMER NAME]],Country[],2,0)</f>
        <v>India</v>
      </c>
      <c r="H577" s="1" t="str">
        <f>VLOOKUP(InputData[[#This Row],[CUSTOMER NAME]],Country[],3,0)</f>
        <v>Central</v>
      </c>
      <c r="I577" s="1" t="str">
        <f>TEXT(InputData[[#This Row],[DATE]],"mmm")</f>
        <v>Sep</v>
      </c>
      <c r="J577" s="1">
        <f>WEEKNUM(InputData[[#This Row],[DATE]])</f>
        <v>36</v>
      </c>
    </row>
    <row r="578" spans="1:10" x14ac:dyDescent="0.25">
      <c r="A578" s="3">
        <v>44443</v>
      </c>
      <c r="B578" s="6" t="s">
        <v>81</v>
      </c>
      <c r="C578" s="4" t="s">
        <v>23</v>
      </c>
      <c r="D578" s="5">
        <v>149.46</v>
      </c>
      <c r="E578" s="1">
        <v>15</v>
      </c>
      <c r="F578" s="1">
        <f>InputData[[#This Row],[UNIT PRICE ($)]]*InputData[[#This Row],[QUANTITY]]</f>
        <v>2241.9</v>
      </c>
      <c r="G578" s="1" t="str">
        <f>VLOOKUP(InputData[[#This Row],[CUSTOMER NAME]],Country[],2,0)</f>
        <v>India</v>
      </c>
      <c r="H578" s="1" t="str">
        <f>VLOOKUP(InputData[[#This Row],[CUSTOMER NAME]],Country[],3,0)</f>
        <v>East</v>
      </c>
      <c r="I578" s="1" t="str">
        <f>TEXT(InputData[[#This Row],[DATE]],"mmm")</f>
        <v>Sep</v>
      </c>
      <c r="J578" s="1">
        <f>WEEKNUM(InputData[[#This Row],[DATE]])</f>
        <v>36</v>
      </c>
    </row>
    <row r="579" spans="1:10" x14ac:dyDescent="0.25">
      <c r="A579" s="3">
        <v>44443</v>
      </c>
      <c r="B579" s="6" t="s">
        <v>84</v>
      </c>
      <c r="C579" s="4" t="s">
        <v>28</v>
      </c>
      <c r="D579" s="5">
        <v>41.81</v>
      </c>
      <c r="E579" s="1">
        <v>7</v>
      </c>
      <c r="F579" s="1">
        <f>InputData[[#This Row],[UNIT PRICE ($)]]*InputData[[#This Row],[QUANTITY]]</f>
        <v>292.67</v>
      </c>
      <c r="G579" s="1" t="str">
        <f>VLOOKUP(InputData[[#This Row],[CUSTOMER NAME]],Country[],2,0)</f>
        <v>Ethiopia</v>
      </c>
      <c r="H579" s="1" t="str">
        <f>VLOOKUP(InputData[[#This Row],[CUSTOMER NAME]],Country[],3,0)</f>
        <v>Export</v>
      </c>
      <c r="I579" s="1" t="str">
        <f>TEXT(InputData[[#This Row],[DATE]],"mmm")</f>
        <v>Sep</v>
      </c>
      <c r="J579" s="1">
        <f>WEEKNUM(InputData[[#This Row],[DATE]])</f>
        <v>36</v>
      </c>
    </row>
    <row r="580" spans="1:10" x14ac:dyDescent="0.25">
      <c r="A580" s="3">
        <v>44443</v>
      </c>
      <c r="B580" s="6" t="s">
        <v>84</v>
      </c>
      <c r="C580" s="4" t="s">
        <v>1</v>
      </c>
      <c r="D580" s="5">
        <v>103.88</v>
      </c>
      <c r="E580" s="1">
        <v>34</v>
      </c>
      <c r="F580" s="1">
        <f>InputData[[#This Row],[UNIT PRICE ($)]]*InputData[[#This Row],[QUANTITY]]</f>
        <v>3531.92</v>
      </c>
      <c r="G580" s="1" t="str">
        <f>VLOOKUP(InputData[[#This Row],[CUSTOMER NAME]],Country[],2,0)</f>
        <v>Ethiopia</v>
      </c>
      <c r="H580" s="1" t="str">
        <f>VLOOKUP(InputData[[#This Row],[CUSTOMER NAME]],Country[],3,0)</f>
        <v>Export</v>
      </c>
      <c r="I580" s="1" t="str">
        <f>TEXT(InputData[[#This Row],[DATE]],"mmm")</f>
        <v>Sep</v>
      </c>
      <c r="J580" s="1">
        <f>WEEKNUM(InputData[[#This Row],[DATE]])</f>
        <v>36</v>
      </c>
    </row>
    <row r="581" spans="1:10" x14ac:dyDescent="0.25">
      <c r="A581" s="3">
        <v>44443</v>
      </c>
      <c r="B581" s="6" t="s">
        <v>84</v>
      </c>
      <c r="C581" s="4" t="s">
        <v>2</v>
      </c>
      <c r="D581" s="5">
        <v>142.80000000000001</v>
      </c>
      <c r="E581" s="1">
        <v>1</v>
      </c>
      <c r="F581" s="1">
        <f>InputData[[#This Row],[UNIT PRICE ($)]]*InputData[[#This Row],[QUANTITY]]</f>
        <v>142.80000000000001</v>
      </c>
      <c r="G581" s="1" t="str">
        <f>VLOOKUP(InputData[[#This Row],[CUSTOMER NAME]],Country[],2,0)</f>
        <v>Ethiopia</v>
      </c>
      <c r="H581" s="1" t="str">
        <f>VLOOKUP(InputData[[#This Row],[CUSTOMER NAME]],Country[],3,0)</f>
        <v>Export</v>
      </c>
      <c r="I581" s="1" t="str">
        <f>TEXT(InputData[[#This Row],[DATE]],"mmm")</f>
        <v>Sep</v>
      </c>
      <c r="J581" s="1">
        <f>WEEKNUM(InputData[[#This Row],[DATE]])</f>
        <v>36</v>
      </c>
    </row>
    <row r="582" spans="1:10" x14ac:dyDescent="0.25">
      <c r="A582" s="3">
        <v>44444</v>
      </c>
      <c r="B582" s="6" t="s">
        <v>64</v>
      </c>
      <c r="C582" s="4" t="s">
        <v>32</v>
      </c>
      <c r="D582" s="5">
        <v>117.48</v>
      </c>
      <c r="E582" s="1">
        <v>1</v>
      </c>
      <c r="F582" s="1">
        <f>InputData[[#This Row],[UNIT PRICE ($)]]*InputData[[#This Row],[QUANTITY]]</f>
        <v>117.48</v>
      </c>
      <c r="G582" s="1" t="str">
        <f>VLOOKUP(InputData[[#This Row],[CUSTOMER NAME]],Country[],2,0)</f>
        <v>India</v>
      </c>
      <c r="H582" s="1" t="str">
        <f>VLOOKUP(InputData[[#This Row],[CUSTOMER NAME]],Country[],3,0)</f>
        <v>Northeast</v>
      </c>
      <c r="I582" s="1" t="str">
        <f>TEXT(InputData[[#This Row],[DATE]],"mmm")</f>
        <v>Sep</v>
      </c>
      <c r="J582" s="1">
        <f>WEEKNUM(InputData[[#This Row],[DATE]])</f>
        <v>37</v>
      </c>
    </row>
    <row r="583" spans="1:10" x14ac:dyDescent="0.25">
      <c r="A583" s="3">
        <v>44444</v>
      </c>
      <c r="B583" s="6" t="s">
        <v>117</v>
      </c>
      <c r="C583" s="4" t="s">
        <v>7</v>
      </c>
      <c r="D583" s="5">
        <v>47.730000000000004</v>
      </c>
      <c r="E583" s="1">
        <v>35</v>
      </c>
      <c r="F583" s="1">
        <f>InputData[[#This Row],[UNIT PRICE ($)]]*InputData[[#This Row],[QUANTITY]]</f>
        <v>1670.5500000000002</v>
      </c>
      <c r="G583" s="1" t="str">
        <f>VLOOKUP(InputData[[#This Row],[CUSTOMER NAME]],Country[],2,0)</f>
        <v>United States of America</v>
      </c>
      <c r="H583" s="1" t="str">
        <f>VLOOKUP(InputData[[#This Row],[CUSTOMER NAME]],Country[],3,0)</f>
        <v>Export</v>
      </c>
      <c r="I583" s="1" t="str">
        <f>TEXT(InputData[[#This Row],[DATE]],"mmm")</f>
        <v>Sep</v>
      </c>
      <c r="J583" s="1">
        <f>WEEKNUM(InputData[[#This Row],[DATE]])</f>
        <v>37</v>
      </c>
    </row>
    <row r="584" spans="1:10" x14ac:dyDescent="0.25">
      <c r="A584" s="3">
        <v>44445</v>
      </c>
      <c r="B584" s="6" t="s">
        <v>74</v>
      </c>
      <c r="C584" s="4" t="s">
        <v>31</v>
      </c>
      <c r="D584" s="5">
        <v>104.16</v>
      </c>
      <c r="E584" s="1">
        <v>20</v>
      </c>
      <c r="F584" s="1">
        <f>InputData[[#This Row],[UNIT PRICE ($)]]*InputData[[#This Row],[QUANTITY]]</f>
        <v>2083.1999999999998</v>
      </c>
      <c r="G584" s="1" t="str">
        <f>VLOOKUP(InputData[[#This Row],[CUSTOMER NAME]],Country[],2,0)</f>
        <v>Brazil</v>
      </c>
      <c r="H584" s="1" t="str">
        <f>VLOOKUP(InputData[[#This Row],[CUSTOMER NAME]],Country[],3,0)</f>
        <v>Export</v>
      </c>
      <c r="I584" s="1" t="str">
        <f>TEXT(InputData[[#This Row],[DATE]],"mmm")</f>
        <v>Sep</v>
      </c>
      <c r="J584" s="1">
        <f>WEEKNUM(InputData[[#This Row],[DATE]])</f>
        <v>37</v>
      </c>
    </row>
    <row r="585" spans="1:10" x14ac:dyDescent="0.25">
      <c r="A585" s="3">
        <v>44445</v>
      </c>
      <c r="B585" s="6" t="s">
        <v>77</v>
      </c>
      <c r="C585" s="4" t="s">
        <v>5</v>
      </c>
      <c r="D585" s="5">
        <v>155.61000000000001</v>
      </c>
      <c r="E585" s="1">
        <v>12</v>
      </c>
      <c r="F585" s="1">
        <f>InputData[[#This Row],[UNIT PRICE ($)]]*InputData[[#This Row],[QUANTITY]]</f>
        <v>1867.3200000000002</v>
      </c>
      <c r="G585" s="1" t="str">
        <f>VLOOKUP(InputData[[#This Row],[CUSTOMER NAME]],Country[],2,0)</f>
        <v>India</v>
      </c>
      <c r="H585" s="1" t="str">
        <f>VLOOKUP(InputData[[#This Row],[CUSTOMER NAME]],Country[],3,0)</f>
        <v>Western</v>
      </c>
      <c r="I585" s="1" t="str">
        <f>TEXT(InputData[[#This Row],[DATE]],"mmm")</f>
        <v>Sep</v>
      </c>
      <c r="J585" s="1">
        <f>WEEKNUM(InputData[[#This Row],[DATE]])</f>
        <v>37</v>
      </c>
    </row>
    <row r="586" spans="1:10" x14ac:dyDescent="0.25">
      <c r="A586" s="3">
        <v>44446</v>
      </c>
      <c r="B586" s="6" t="s">
        <v>60</v>
      </c>
      <c r="C586" s="4" t="s">
        <v>19</v>
      </c>
      <c r="D586" s="5">
        <v>210</v>
      </c>
      <c r="E586" s="1">
        <v>5</v>
      </c>
      <c r="F586" s="1">
        <f>InputData[[#This Row],[UNIT PRICE ($)]]*InputData[[#This Row],[QUANTITY]]</f>
        <v>1050</v>
      </c>
      <c r="G586" s="1" t="str">
        <f>VLOOKUP(InputData[[#This Row],[CUSTOMER NAME]],Country[],2,0)</f>
        <v>Nigeria</v>
      </c>
      <c r="H586" s="1" t="str">
        <f>VLOOKUP(InputData[[#This Row],[CUSTOMER NAME]],Country[],3,0)</f>
        <v>Export</v>
      </c>
      <c r="I586" s="1" t="str">
        <f>TEXT(InputData[[#This Row],[DATE]],"mmm")</f>
        <v>Sep</v>
      </c>
      <c r="J586" s="1">
        <f>WEEKNUM(InputData[[#This Row],[DATE]])</f>
        <v>37</v>
      </c>
    </row>
    <row r="587" spans="1:10" x14ac:dyDescent="0.25">
      <c r="A587" s="3">
        <v>44447</v>
      </c>
      <c r="B587" s="6" t="s">
        <v>81</v>
      </c>
      <c r="C587" s="4" t="s">
        <v>12</v>
      </c>
      <c r="D587" s="5">
        <v>94.17</v>
      </c>
      <c r="E587" s="1">
        <v>23</v>
      </c>
      <c r="F587" s="1">
        <f>InputData[[#This Row],[UNIT PRICE ($)]]*InputData[[#This Row],[QUANTITY]]</f>
        <v>2165.91</v>
      </c>
      <c r="G587" s="1" t="str">
        <f>VLOOKUP(InputData[[#This Row],[CUSTOMER NAME]],Country[],2,0)</f>
        <v>India</v>
      </c>
      <c r="H587" s="1" t="str">
        <f>VLOOKUP(InputData[[#This Row],[CUSTOMER NAME]],Country[],3,0)</f>
        <v>East</v>
      </c>
      <c r="I587" s="1" t="str">
        <f>TEXT(InputData[[#This Row],[DATE]],"mmm")</f>
        <v>Sep</v>
      </c>
      <c r="J587" s="1">
        <f>WEEKNUM(InputData[[#This Row],[DATE]])</f>
        <v>37</v>
      </c>
    </row>
    <row r="588" spans="1:10" x14ac:dyDescent="0.25">
      <c r="A588" s="3">
        <v>44448</v>
      </c>
      <c r="B588" s="6" t="s">
        <v>78</v>
      </c>
      <c r="C588" s="4" t="s">
        <v>3</v>
      </c>
      <c r="D588" s="5">
        <v>80.94</v>
      </c>
      <c r="E588" s="1">
        <v>3</v>
      </c>
      <c r="F588" s="1">
        <f>InputData[[#This Row],[UNIT PRICE ($)]]*InputData[[#This Row],[QUANTITY]]</f>
        <v>242.82</v>
      </c>
      <c r="G588" s="1" t="str">
        <f>VLOOKUP(InputData[[#This Row],[CUSTOMER NAME]],Country[],2,0)</f>
        <v>India</v>
      </c>
      <c r="H588" s="1" t="str">
        <f>VLOOKUP(InputData[[#This Row],[CUSTOMER NAME]],Country[],3,0)</f>
        <v>Central</v>
      </c>
      <c r="I588" s="1" t="str">
        <f>TEXT(InputData[[#This Row],[DATE]],"mmm")</f>
        <v>Sep</v>
      </c>
      <c r="J588" s="1">
        <f>WEEKNUM(InputData[[#This Row],[DATE]])</f>
        <v>37</v>
      </c>
    </row>
    <row r="589" spans="1:10" x14ac:dyDescent="0.25">
      <c r="A589" s="3">
        <v>44448</v>
      </c>
      <c r="B589" s="6" t="s">
        <v>79</v>
      </c>
      <c r="C589" s="4" t="s">
        <v>41</v>
      </c>
      <c r="D589" s="5">
        <v>173.88</v>
      </c>
      <c r="E589" s="1">
        <v>9</v>
      </c>
      <c r="F589" s="1">
        <f>InputData[[#This Row],[UNIT PRICE ($)]]*InputData[[#This Row],[QUANTITY]]</f>
        <v>1564.92</v>
      </c>
      <c r="G589" s="1" t="str">
        <f>VLOOKUP(InputData[[#This Row],[CUSTOMER NAME]],Country[],2,0)</f>
        <v>United Kingdom</v>
      </c>
      <c r="H589" s="1" t="str">
        <f>VLOOKUP(InputData[[#This Row],[CUSTOMER NAME]],Country[],3,0)</f>
        <v>Export</v>
      </c>
      <c r="I589" s="1" t="str">
        <f>TEXT(InputData[[#This Row],[DATE]],"mmm")</f>
        <v>Sep</v>
      </c>
      <c r="J589" s="1">
        <f>WEEKNUM(InputData[[#This Row],[DATE]])</f>
        <v>37</v>
      </c>
    </row>
    <row r="590" spans="1:10" x14ac:dyDescent="0.25">
      <c r="A590" s="3">
        <v>44448</v>
      </c>
      <c r="B590" s="6" t="s">
        <v>85</v>
      </c>
      <c r="C590" s="4" t="s">
        <v>44</v>
      </c>
      <c r="D590" s="5">
        <v>82.08</v>
      </c>
      <c r="E590" s="1">
        <v>4</v>
      </c>
      <c r="F590" s="1">
        <f>InputData[[#This Row],[UNIT PRICE ($)]]*InputData[[#This Row],[QUANTITY]]</f>
        <v>328.32</v>
      </c>
      <c r="G590" s="1" t="str">
        <f>VLOOKUP(InputData[[#This Row],[CUSTOMER NAME]],Country[],2,0)</f>
        <v>India</v>
      </c>
      <c r="H590" s="1" t="str">
        <f>VLOOKUP(InputData[[#This Row],[CUSTOMER NAME]],Country[],3,0)</f>
        <v>Northeast</v>
      </c>
      <c r="I590" s="1" t="str">
        <f>TEXT(InputData[[#This Row],[DATE]],"mmm")</f>
        <v>Sep</v>
      </c>
      <c r="J590" s="1">
        <f>WEEKNUM(InputData[[#This Row],[DATE]])</f>
        <v>37</v>
      </c>
    </row>
    <row r="591" spans="1:10" x14ac:dyDescent="0.25">
      <c r="A591" s="3">
        <v>44448</v>
      </c>
      <c r="B591" s="6" t="s">
        <v>88</v>
      </c>
      <c r="C591" s="4" t="s">
        <v>11</v>
      </c>
      <c r="D591" s="5">
        <v>48.4</v>
      </c>
      <c r="E591" s="1">
        <v>26</v>
      </c>
      <c r="F591" s="1">
        <f>InputData[[#This Row],[UNIT PRICE ($)]]*InputData[[#This Row],[QUANTITY]]</f>
        <v>1258.3999999999999</v>
      </c>
      <c r="G591" s="1" t="str">
        <f>VLOOKUP(InputData[[#This Row],[CUSTOMER NAME]],Country[],2,0)</f>
        <v>India</v>
      </c>
      <c r="H591" s="1" t="str">
        <f>VLOOKUP(InputData[[#This Row],[CUSTOMER NAME]],Country[],3,0)</f>
        <v>South</v>
      </c>
      <c r="I591" s="1" t="str">
        <f>TEXT(InputData[[#This Row],[DATE]],"mmm")</f>
        <v>Sep</v>
      </c>
      <c r="J591" s="1">
        <f>WEEKNUM(InputData[[#This Row],[DATE]])</f>
        <v>37</v>
      </c>
    </row>
    <row r="592" spans="1:10" x14ac:dyDescent="0.25">
      <c r="A592" s="3">
        <v>44449</v>
      </c>
      <c r="B592" s="6" t="s">
        <v>65</v>
      </c>
      <c r="C592" s="4" t="s">
        <v>38</v>
      </c>
      <c r="D592" s="5">
        <v>79.92</v>
      </c>
      <c r="E592" s="1">
        <v>4</v>
      </c>
      <c r="F592" s="1">
        <f>InputData[[#This Row],[UNIT PRICE ($)]]*InputData[[#This Row],[QUANTITY]]</f>
        <v>319.68</v>
      </c>
      <c r="G592" s="1" t="str">
        <f>VLOOKUP(InputData[[#This Row],[CUSTOMER NAME]],Country[],2,0)</f>
        <v>Pakistan</v>
      </c>
      <c r="H592" s="1" t="str">
        <f>VLOOKUP(InputData[[#This Row],[CUSTOMER NAME]],Country[],3,0)</f>
        <v>Export</v>
      </c>
      <c r="I592" s="1" t="str">
        <f>TEXT(InputData[[#This Row],[DATE]],"mmm")</f>
        <v>Sep</v>
      </c>
      <c r="J592" s="1">
        <f>WEEKNUM(InputData[[#This Row],[DATE]])</f>
        <v>37</v>
      </c>
    </row>
    <row r="593" spans="1:10" x14ac:dyDescent="0.25">
      <c r="A593" s="3">
        <v>44449</v>
      </c>
      <c r="B593" s="6" t="s">
        <v>80</v>
      </c>
      <c r="C593" s="4" t="s">
        <v>1</v>
      </c>
      <c r="D593" s="5">
        <v>103.88</v>
      </c>
      <c r="E593" s="1">
        <v>9</v>
      </c>
      <c r="F593" s="1">
        <f>InputData[[#This Row],[UNIT PRICE ($)]]*InputData[[#This Row],[QUANTITY]]</f>
        <v>934.92</v>
      </c>
      <c r="G593" s="1" t="str">
        <f>VLOOKUP(InputData[[#This Row],[CUSTOMER NAME]],Country[],2,0)</f>
        <v>South Africa</v>
      </c>
      <c r="H593" s="1" t="str">
        <f>VLOOKUP(InputData[[#This Row],[CUSTOMER NAME]],Country[],3,0)</f>
        <v>Export</v>
      </c>
      <c r="I593" s="1" t="str">
        <f>TEXT(InputData[[#This Row],[DATE]],"mmm")</f>
        <v>Sep</v>
      </c>
      <c r="J593" s="1">
        <f>WEEKNUM(InputData[[#This Row],[DATE]])</f>
        <v>37</v>
      </c>
    </row>
    <row r="594" spans="1:10" x14ac:dyDescent="0.25">
      <c r="A594" s="3">
        <v>44449</v>
      </c>
      <c r="B594" s="6" t="s">
        <v>82</v>
      </c>
      <c r="C594" s="4" t="s">
        <v>30</v>
      </c>
      <c r="D594" s="5">
        <v>201.28</v>
      </c>
      <c r="E594" s="1">
        <v>6</v>
      </c>
      <c r="F594" s="1">
        <f>InputData[[#This Row],[UNIT PRICE ($)]]*InputData[[#This Row],[QUANTITY]]</f>
        <v>1207.68</v>
      </c>
      <c r="G594" s="1" t="str">
        <f>VLOOKUP(InputData[[#This Row],[CUSTOMER NAME]],Country[],2,0)</f>
        <v>India</v>
      </c>
      <c r="H594" s="1" t="str">
        <f>VLOOKUP(InputData[[#This Row],[CUSTOMER NAME]],Country[],3,0)</f>
        <v>Western</v>
      </c>
      <c r="I594" s="1" t="str">
        <f>TEXT(InputData[[#This Row],[DATE]],"mmm")</f>
        <v>Sep</v>
      </c>
      <c r="J594" s="1">
        <f>WEEKNUM(InputData[[#This Row],[DATE]])</f>
        <v>37</v>
      </c>
    </row>
    <row r="595" spans="1:10" x14ac:dyDescent="0.25">
      <c r="A595" s="3">
        <v>44449</v>
      </c>
      <c r="B595" s="6" t="s">
        <v>82</v>
      </c>
      <c r="C595" s="4" t="s">
        <v>26</v>
      </c>
      <c r="D595" s="5">
        <v>24.66</v>
      </c>
      <c r="E595" s="1">
        <v>2</v>
      </c>
      <c r="F595" s="1">
        <f>InputData[[#This Row],[UNIT PRICE ($)]]*InputData[[#This Row],[QUANTITY]]</f>
        <v>49.32</v>
      </c>
      <c r="G595" s="1" t="str">
        <f>VLOOKUP(InputData[[#This Row],[CUSTOMER NAME]],Country[],2,0)</f>
        <v>India</v>
      </c>
      <c r="H595" s="1" t="str">
        <f>VLOOKUP(InputData[[#This Row],[CUSTOMER NAME]],Country[],3,0)</f>
        <v>Western</v>
      </c>
      <c r="I595" s="1" t="str">
        <f>TEXT(InputData[[#This Row],[DATE]],"mmm")</f>
        <v>Sep</v>
      </c>
      <c r="J595" s="1">
        <f>WEEKNUM(InputData[[#This Row],[DATE]])</f>
        <v>37</v>
      </c>
    </row>
    <row r="596" spans="1:10" x14ac:dyDescent="0.25">
      <c r="A596" s="3">
        <v>44449</v>
      </c>
      <c r="B596" s="6" t="s">
        <v>117</v>
      </c>
      <c r="C596" s="4" t="s">
        <v>35</v>
      </c>
      <c r="D596" s="5">
        <v>6.7</v>
      </c>
      <c r="E596" s="1">
        <v>15</v>
      </c>
      <c r="F596" s="1">
        <f>InputData[[#This Row],[UNIT PRICE ($)]]*InputData[[#This Row],[QUANTITY]]</f>
        <v>100.5</v>
      </c>
      <c r="G596" s="1" t="str">
        <f>VLOOKUP(InputData[[#This Row],[CUSTOMER NAME]],Country[],2,0)</f>
        <v>United States of America</v>
      </c>
      <c r="H596" s="1" t="str">
        <f>VLOOKUP(InputData[[#This Row],[CUSTOMER NAME]],Country[],3,0)</f>
        <v>Export</v>
      </c>
      <c r="I596" s="1" t="str">
        <f>TEXT(InputData[[#This Row],[DATE]],"mmm")</f>
        <v>Sep</v>
      </c>
      <c r="J596" s="1">
        <f>WEEKNUM(InputData[[#This Row],[DATE]])</f>
        <v>37</v>
      </c>
    </row>
    <row r="597" spans="1:10" x14ac:dyDescent="0.25">
      <c r="A597" s="3">
        <v>44450</v>
      </c>
      <c r="B597" s="6" t="s">
        <v>69</v>
      </c>
      <c r="C597" s="4" t="s">
        <v>1</v>
      </c>
      <c r="D597" s="5">
        <v>103.88</v>
      </c>
      <c r="E597" s="1">
        <v>6</v>
      </c>
      <c r="F597" s="1">
        <f>InputData[[#This Row],[UNIT PRICE ($)]]*InputData[[#This Row],[QUANTITY]]</f>
        <v>623.28</v>
      </c>
      <c r="G597" s="1" t="str">
        <f>VLOOKUP(InputData[[#This Row],[CUSTOMER NAME]],Country[],2,0)</f>
        <v>India</v>
      </c>
      <c r="H597" s="1" t="str">
        <f>VLOOKUP(InputData[[#This Row],[CUSTOMER NAME]],Country[],3,0)</f>
        <v>South</v>
      </c>
      <c r="I597" s="1" t="str">
        <f>TEXT(InputData[[#This Row],[DATE]],"mmm")</f>
        <v>Sep</v>
      </c>
      <c r="J597" s="1">
        <f>WEEKNUM(InputData[[#This Row],[DATE]])</f>
        <v>37</v>
      </c>
    </row>
    <row r="598" spans="1:10" x14ac:dyDescent="0.25">
      <c r="A598" s="3">
        <v>44452</v>
      </c>
      <c r="B598" s="6" t="s">
        <v>116</v>
      </c>
      <c r="C598" s="4" t="s">
        <v>41</v>
      </c>
      <c r="D598" s="5">
        <v>173.88</v>
      </c>
      <c r="E598" s="1">
        <v>7</v>
      </c>
      <c r="F598" s="1">
        <f>InputData[[#This Row],[UNIT PRICE ($)]]*InputData[[#This Row],[QUANTITY]]</f>
        <v>1217.1599999999999</v>
      </c>
      <c r="G598" s="1" t="str">
        <f>VLOOKUP(InputData[[#This Row],[CUSTOMER NAME]],Country[],2,0)</f>
        <v>Germany</v>
      </c>
      <c r="H598" s="1" t="str">
        <f>VLOOKUP(InputData[[#This Row],[CUSTOMER NAME]],Country[],3,0)</f>
        <v>Export</v>
      </c>
      <c r="I598" s="1" t="str">
        <f>TEXT(InputData[[#This Row],[DATE]],"mmm")</f>
        <v>Sep</v>
      </c>
      <c r="J598" s="1">
        <f>WEEKNUM(InputData[[#This Row],[DATE]])</f>
        <v>38</v>
      </c>
    </row>
    <row r="599" spans="1:10" x14ac:dyDescent="0.25">
      <c r="A599" s="3">
        <v>44453</v>
      </c>
      <c r="B599" s="6" t="s">
        <v>69</v>
      </c>
      <c r="C599" s="4" t="s">
        <v>29</v>
      </c>
      <c r="D599" s="5">
        <v>53.11</v>
      </c>
      <c r="E599" s="1">
        <v>3</v>
      </c>
      <c r="F599" s="1">
        <f>InputData[[#This Row],[UNIT PRICE ($)]]*InputData[[#This Row],[QUANTITY]]</f>
        <v>159.32999999999998</v>
      </c>
      <c r="G599" s="1" t="str">
        <f>VLOOKUP(InputData[[#This Row],[CUSTOMER NAME]],Country[],2,0)</f>
        <v>India</v>
      </c>
      <c r="H599" s="1" t="str">
        <f>VLOOKUP(InputData[[#This Row],[CUSTOMER NAME]],Country[],3,0)</f>
        <v>South</v>
      </c>
      <c r="I599" s="1" t="str">
        <f>TEXT(InputData[[#This Row],[DATE]],"mmm")</f>
        <v>Sep</v>
      </c>
      <c r="J599" s="1">
        <f>WEEKNUM(InputData[[#This Row],[DATE]])</f>
        <v>38</v>
      </c>
    </row>
    <row r="600" spans="1:10" x14ac:dyDescent="0.25">
      <c r="A600" s="3">
        <v>44453</v>
      </c>
      <c r="B600" s="6" t="s">
        <v>81</v>
      </c>
      <c r="C600" s="4" t="s">
        <v>26</v>
      </c>
      <c r="D600" s="5">
        <v>24.66</v>
      </c>
      <c r="E600" s="1">
        <v>34</v>
      </c>
      <c r="F600" s="1">
        <f>InputData[[#This Row],[UNIT PRICE ($)]]*InputData[[#This Row],[QUANTITY]]</f>
        <v>838.44</v>
      </c>
      <c r="G600" s="1" t="str">
        <f>VLOOKUP(InputData[[#This Row],[CUSTOMER NAME]],Country[],2,0)</f>
        <v>India</v>
      </c>
      <c r="H600" s="1" t="str">
        <f>VLOOKUP(InputData[[#This Row],[CUSTOMER NAME]],Country[],3,0)</f>
        <v>East</v>
      </c>
      <c r="I600" s="1" t="str">
        <f>TEXT(InputData[[#This Row],[DATE]],"mmm")</f>
        <v>Sep</v>
      </c>
      <c r="J600" s="1">
        <f>WEEKNUM(InputData[[#This Row],[DATE]])</f>
        <v>38</v>
      </c>
    </row>
    <row r="601" spans="1:10" x14ac:dyDescent="0.25">
      <c r="A601" s="3">
        <v>44453</v>
      </c>
      <c r="B601" s="6" t="s">
        <v>85</v>
      </c>
      <c r="C601" s="4" t="s">
        <v>11</v>
      </c>
      <c r="D601" s="5">
        <v>48.4</v>
      </c>
      <c r="E601" s="1">
        <v>27</v>
      </c>
      <c r="F601" s="1">
        <f>InputData[[#This Row],[UNIT PRICE ($)]]*InputData[[#This Row],[QUANTITY]]</f>
        <v>1306.8</v>
      </c>
      <c r="G601" s="1" t="str">
        <f>VLOOKUP(InputData[[#This Row],[CUSTOMER NAME]],Country[],2,0)</f>
        <v>India</v>
      </c>
      <c r="H601" s="1" t="str">
        <f>VLOOKUP(InputData[[#This Row],[CUSTOMER NAME]],Country[],3,0)</f>
        <v>Northeast</v>
      </c>
      <c r="I601" s="1" t="str">
        <f>TEXT(InputData[[#This Row],[DATE]],"mmm")</f>
        <v>Sep</v>
      </c>
      <c r="J601" s="1">
        <f>WEEKNUM(InputData[[#This Row],[DATE]])</f>
        <v>38</v>
      </c>
    </row>
    <row r="602" spans="1:10" x14ac:dyDescent="0.25">
      <c r="A602" s="3">
        <v>44454</v>
      </c>
      <c r="B602" s="6" t="s">
        <v>63</v>
      </c>
      <c r="C602" s="4" t="s">
        <v>38</v>
      </c>
      <c r="D602" s="5">
        <v>79.92</v>
      </c>
      <c r="E602" s="1">
        <v>3</v>
      </c>
      <c r="F602" s="1">
        <f>InputData[[#This Row],[UNIT PRICE ($)]]*InputData[[#This Row],[QUANTITY]]</f>
        <v>239.76</v>
      </c>
      <c r="G602" s="1" t="str">
        <f>VLOOKUP(InputData[[#This Row],[CUSTOMER NAME]],Country[],2,0)</f>
        <v>Saudi Arabia</v>
      </c>
      <c r="H602" s="1" t="str">
        <f>VLOOKUP(InputData[[#This Row],[CUSTOMER NAME]],Country[],3,0)</f>
        <v>Export</v>
      </c>
      <c r="I602" s="1" t="str">
        <f>TEXT(InputData[[#This Row],[DATE]],"mmm")</f>
        <v>Sep</v>
      </c>
      <c r="J602" s="1">
        <f>WEEKNUM(InputData[[#This Row],[DATE]])</f>
        <v>38</v>
      </c>
    </row>
    <row r="603" spans="1:10" x14ac:dyDescent="0.25">
      <c r="A603" s="3">
        <v>44454</v>
      </c>
      <c r="B603" s="6" t="s">
        <v>67</v>
      </c>
      <c r="C603" s="4" t="s">
        <v>42</v>
      </c>
      <c r="D603" s="5">
        <v>162</v>
      </c>
      <c r="E603" s="1">
        <v>14</v>
      </c>
      <c r="F603" s="1">
        <f>InputData[[#This Row],[UNIT PRICE ($)]]*InputData[[#This Row],[QUANTITY]]</f>
        <v>2268</v>
      </c>
      <c r="G603" s="1" t="str">
        <f>VLOOKUP(InputData[[#This Row],[CUSTOMER NAME]],Country[],2,0)</f>
        <v>United Kingdom</v>
      </c>
      <c r="H603" s="1" t="str">
        <f>VLOOKUP(InputData[[#This Row],[CUSTOMER NAME]],Country[],3,0)</f>
        <v>Export</v>
      </c>
      <c r="I603" s="1" t="str">
        <f>TEXT(InputData[[#This Row],[DATE]],"mmm")</f>
        <v>Sep</v>
      </c>
      <c r="J603" s="1">
        <f>WEEKNUM(InputData[[#This Row],[DATE]])</f>
        <v>38</v>
      </c>
    </row>
    <row r="604" spans="1:10" x14ac:dyDescent="0.25">
      <c r="A604" s="3">
        <v>44454</v>
      </c>
      <c r="B604" s="6" t="s">
        <v>69</v>
      </c>
      <c r="C604" s="4" t="s">
        <v>42</v>
      </c>
      <c r="D604" s="5">
        <v>162</v>
      </c>
      <c r="E604" s="1">
        <v>6</v>
      </c>
      <c r="F604" s="1">
        <f>InputData[[#This Row],[UNIT PRICE ($)]]*InputData[[#This Row],[QUANTITY]]</f>
        <v>972</v>
      </c>
      <c r="G604" s="1" t="str">
        <f>VLOOKUP(InputData[[#This Row],[CUSTOMER NAME]],Country[],2,0)</f>
        <v>India</v>
      </c>
      <c r="H604" s="1" t="str">
        <f>VLOOKUP(InputData[[#This Row],[CUSTOMER NAME]],Country[],3,0)</f>
        <v>South</v>
      </c>
      <c r="I604" s="1" t="str">
        <f>TEXT(InputData[[#This Row],[DATE]],"mmm")</f>
        <v>Sep</v>
      </c>
      <c r="J604" s="1">
        <f>WEEKNUM(InputData[[#This Row],[DATE]])</f>
        <v>38</v>
      </c>
    </row>
    <row r="605" spans="1:10" x14ac:dyDescent="0.25">
      <c r="A605" s="3">
        <v>44454</v>
      </c>
      <c r="B605" s="6" t="s">
        <v>76</v>
      </c>
      <c r="C605" s="4" t="s">
        <v>37</v>
      </c>
      <c r="D605" s="5">
        <v>85.76</v>
      </c>
      <c r="E605" s="1">
        <v>15</v>
      </c>
      <c r="F605" s="1">
        <f>InputData[[#This Row],[UNIT PRICE ($)]]*InputData[[#This Row],[QUANTITY]]</f>
        <v>1286.4000000000001</v>
      </c>
      <c r="G605" s="1" t="str">
        <f>VLOOKUP(InputData[[#This Row],[CUSTOMER NAME]],Country[],2,0)</f>
        <v>Saudi Arabia</v>
      </c>
      <c r="H605" s="1" t="str">
        <f>VLOOKUP(InputData[[#This Row],[CUSTOMER NAME]],Country[],3,0)</f>
        <v>Export</v>
      </c>
      <c r="I605" s="1" t="str">
        <f>TEXT(InputData[[#This Row],[DATE]],"mmm")</f>
        <v>Sep</v>
      </c>
      <c r="J605" s="1">
        <f>WEEKNUM(InputData[[#This Row],[DATE]])</f>
        <v>38</v>
      </c>
    </row>
    <row r="606" spans="1:10" x14ac:dyDescent="0.25">
      <c r="A606" s="3">
        <v>44455</v>
      </c>
      <c r="B606" s="6" t="s">
        <v>70</v>
      </c>
      <c r="C606" s="4" t="s">
        <v>18</v>
      </c>
      <c r="D606" s="5">
        <v>49.21</v>
      </c>
      <c r="E606" s="1">
        <v>11</v>
      </c>
      <c r="F606" s="1">
        <f>InputData[[#This Row],[UNIT PRICE ($)]]*InputData[[#This Row],[QUANTITY]]</f>
        <v>541.31000000000006</v>
      </c>
      <c r="G606" s="1" t="str">
        <f>VLOOKUP(InputData[[#This Row],[CUSTOMER NAME]],Country[],2,0)</f>
        <v>Mexico</v>
      </c>
      <c r="H606" s="1" t="str">
        <f>VLOOKUP(InputData[[#This Row],[CUSTOMER NAME]],Country[],3,0)</f>
        <v>Export</v>
      </c>
      <c r="I606" s="1" t="str">
        <f>TEXT(InputData[[#This Row],[DATE]],"mmm")</f>
        <v>Sep</v>
      </c>
      <c r="J606" s="1">
        <f>WEEKNUM(InputData[[#This Row],[DATE]])</f>
        <v>38</v>
      </c>
    </row>
    <row r="607" spans="1:10" x14ac:dyDescent="0.25">
      <c r="A607" s="3">
        <v>44456</v>
      </c>
      <c r="B607" s="6" t="s">
        <v>70</v>
      </c>
      <c r="C607" s="4" t="s">
        <v>10</v>
      </c>
      <c r="D607" s="5">
        <v>164.28</v>
      </c>
      <c r="E607" s="1">
        <v>12</v>
      </c>
      <c r="F607" s="1">
        <f>InputData[[#This Row],[UNIT PRICE ($)]]*InputData[[#This Row],[QUANTITY]]</f>
        <v>1971.3600000000001</v>
      </c>
      <c r="G607" s="1" t="str">
        <f>VLOOKUP(InputData[[#This Row],[CUSTOMER NAME]],Country[],2,0)</f>
        <v>Mexico</v>
      </c>
      <c r="H607" s="1" t="str">
        <f>VLOOKUP(InputData[[#This Row],[CUSTOMER NAME]],Country[],3,0)</f>
        <v>Export</v>
      </c>
      <c r="I607" s="1" t="str">
        <f>TEXT(InputData[[#This Row],[DATE]],"mmm")</f>
        <v>Sep</v>
      </c>
      <c r="J607" s="1">
        <f>WEEKNUM(InputData[[#This Row],[DATE]])</f>
        <v>38</v>
      </c>
    </row>
    <row r="608" spans="1:10" x14ac:dyDescent="0.25">
      <c r="A608" s="3">
        <v>44457</v>
      </c>
      <c r="B608" s="6" t="s">
        <v>68</v>
      </c>
      <c r="C608" s="4" t="s">
        <v>31</v>
      </c>
      <c r="D608" s="5">
        <v>104.16</v>
      </c>
      <c r="E608" s="1">
        <v>22</v>
      </c>
      <c r="F608" s="1">
        <f>InputData[[#This Row],[UNIT PRICE ($)]]*InputData[[#This Row],[QUANTITY]]</f>
        <v>2291.52</v>
      </c>
      <c r="G608" s="1" t="str">
        <f>VLOOKUP(InputData[[#This Row],[CUSTOMER NAME]],Country[],2,0)</f>
        <v>Russia</v>
      </c>
      <c r="H608" s="1" t="str">
        <f>VLOOKUP(InputData[[#This Row],[CUSTOMER NAME]],Country[],3,0)</f>
        <v>Export</v>
      </c>
      <c r="I608" s="1" t="str">
        <f>TEXT(InputData[[#This Row],[DATE]],"mmm")</f>
        <v>Sep</v>
      </c>
      <c r="J608" s="1">
        <f>WEEKNUM(InputData[[#This Row],[DATE]])</f>
        <v>38</v>
      </c>
    </row>
    <row r="609" spans="1:10" x14ac:dyDescent="0.25">
      <c r="A609" s="3">
        <v>44457</v>
      </c>
      <c r="B609" s="6" t="s">
        <v>81</v>
      </c>
      <c r="C609" s="4" t="s">
        <v>26</v>
      </c>
      <c r="D609" s="5">
        <v>24.66</v>
      </c>
      <c r="E609" s="1">
        <v>14</v>
      </c>
      <c r="F609" s="1">
        <f>InputData[[#This Row],[UNIT PRICE ($)]]*InputData[[#This Row],[QUANTITY]]</f>
        <v>345.24</v>
      </c>
      <c r="G609" s="1" t="str">
        <f>VLOOKUP(InputData[[#This Row],[CUSTOMER NAME]],Country[],2,0)</f>
        <v>India</v>
      </c>
      <c r="H609" s="1" t="str">
        <f>VLOOKUP(InputData[[#This Row],[CUSTOMER NAME]],Country[],3,0)</f>
        <v>East</v>
      </c>
      <c r="I609" s="1" t="str">
        <f>TEXT(InputData[[#This Row],[DATE]],"mmm")</f>
        <v>Sep</v>
      </c>
      <c r="J609" s="1">
        <f>WEEKNUM(InputData[[#This Row],[DATE]])</f>
        <v>38</v>
      </c>
    </row>
    <row r="610" spans="1:10" x14ac:dyDescent="0.25">
      <c r="A610" s="3">
        <v>44458</v>
      </c>
      <c r="B610" s="6" t="s">
        <v>75</v>
      </c>
      <c r="C610" s="4" t="s">
        <v>33</v>
      </c>
      <c r="D610" s="5">
        <v>119.7</v>
      </c>
      <c r="E610" s="1">
        <v>8</v>
      </c>
      <c r="F610" s="1">
        <f>InputData[[#This Row],[UNIT PRICE ($)]]*InputData[[#This Row],[QUANTITY]]</f>
        <v>957.6</v>
      </c>
      <c r="G610" s="1" t="str">
        <f>VLOOKUP(InputData[[#This Row],[CUSTOMER NAME]],Country[],2,0)</f>
        <v>Russia</v>
      </c>
      <c r="H610" s="1" t="str">
        <f>VLOOKUP(InputData[[#This Row],[CUSTOMER NAME]],Country[],3,0)</f>
        <v>Export</v>
      </c>
      <c r="I610" s="1" t="str">
        <f>TEXT(InputData[[#This Row],[DATE]],"mmm")</f>
        <v>Sep</v>
      </c>
      <c r="J610" s="1">
        <f>WEEKNUM(InputData[[#This Row],[DATE]])</f>
        <v>39</v>
      </c>
    </row>
    <row r="611" spans="1:10" x14ac:dyDescent="0.25">
      <c r="A611" s="3">
        <v>44459</v>
      </c>
      <c r="B611" s="6" t="s">
        <v>61</v>
      </c>
      <c r="C611" s="4" t="s">
        <v>33</v>
      </c>
      <c r="D611" s="5">
        <v>119.7</v>
      </c>
      <c r="E611" s="1">
        <v>6</v>
      </c>
      <c r="F611" s="1">
        <f>InputData[[#This Row],[UNIT PRICE ($)]]*InputData[[#This Row],[QUANTITY]]</f>
        <v>718.2</v>
      </c>
      <c r="G611" s="1" t="str">
        <f>VLOOKUP(InputData[[#This Row],[CUSTOMER NAME]],Country[],2,0)</f>
        <v>Bangladesh</v>
      </c>
      <c r="H611" s="1" t="str">
        <f>VLOOKUP(InputData[[#This Row],[CUSTOMER NAME]],Country[],3,0)</f>
        <v>Export</v>
      </c>
      <c r="I611" s="1" t="str">
        <f>TEXT(InputData[[#This Row],[DATE]],"mmm")</f>
        <v>Sep</v>
      </c>
      <c r="J611" s="1">
        <f>WEEKNUM(InputData[[#This Row],[DATE]])</f>
        <v>39</v>
      </c>
    </row>
    <row r="612" spans="1:10" x14ac:dyDescent="0.25">
      <c r="A612" s="3">
        <v>44459</v>
      </c>
      <c r="B612" s="6" t="s">
        <v>71</v>
      </c>
      <c r="C612" s="4" t="s">
        <v>35</v>
      </c>
      <c r="D612" s="5">
        <v>6.7</v>
      </c>
      <c r="E612" s="1">
        <v>32</v>
      </c>
      <c r="F612" s="1">
        <f>InputData[[#This Row],[UNIT PRICE ($)]]*InputData[[#This Row],[QUANTITY]]</f>
        <v>214.4</v>
      </c>
      <c r="G612" s="1" t="str">
        <f>VLOOKUP(InputData[[#This Row],[CUSTOMER NAME]],Country[],2,0)</f>
        <v>India</v>
      </c>
      <c r="H612" s="1" t="str">
        <f>VLOOKUP(InputData[[#This Row],[CUSTOMER NAME]],Country[],3,0)</f>
        <v>Central</v>
      </c>
      <c r="I612" s="1" t="str">
        <f>TEXT(InputData[[#This Row],[DATE]],"mmm")</f>
        <v>Sep</v>
      </c>
      <c r="J612" s="1">
        <f>WEEKNUM(InputData[[#This Row],[DATE]])</f>
        <v>39</v>
      </c>
    </row>
    <row r="613" spans="1:10" x14ac:dyDescent="0.25">
      <c r="A613" s="3">
        <v>44459</v>
      </c>
      <c r="B613" s="6" t="s">
        <v>85</v>
      </c>
      <c r="C613" s="4" t="s">
        <v>1</v>
      </c>
      <c r="D613" s="5">
        <v>103.88</v>
      </c>
      <c r="E613" s="1">
        <v>10</v>
      </c>
      <c r="F613" s="1">
        <f>InputData[[#This Row],[UNIT PRICE ($)]]*InputData[[#This Row],[QUANTITY]]</f>
        <v>1038.8</v>
      </c>
      <c r="G613" s="1" t="str">
        <f>VLOOKUP(InputData[[#This Row],[CUSTOMER NAME]],Country[],2,0)</f>
        <v>India</v>
      </c>
      <c r="H613" s="1" t="str">
        <f>VLOOKUP(InputData[[#This Row],[CUSTOMER NAME]],Country[],3,0)</f>
        <v>Northeast</v>
      </c>
      <c r="I613" s="1" t="str">
        <f>TEXT(InputData[[#This Row],[DATE]],"mmm")</f>
        <v>Sep</v>
      </c>
      <c r="J613" s="1">
        <f>WEEKNUM(InputData[[#This Row],[DATE]])</f>
        <v>39</v>
      </c>
    </row>
    <row r="614" spans="1:10" x14ac:dyDescent="0.25">
      <c r="A614" s="3">
        <v>44460</v>
      </c>
      <c r="B614" s="6" t="s">
        <v>68</v>
      </c>
      <c r="C614" s="4" t="s">
        <v>36</v>
      </c>
      <c r="D614" s="5">
        <v>96.3</v>
      </c>
      <c r="E614" s="1">
        <v>35</v>
      </c>
      <c r="F614" s="1">
        <f>InputData[[#This Row],[UNIT PRICE ($)]]*InputData[[#This Row],[QUANTITY]]</f>
        <v>3370.5</v>
      </c>
      <c r="G614" s="1" t="str">
        <f>VLOOKUP(InputData[[#This Row],[CUSTOMER NAME]],Country[],2,0)</f>
        <v>Russia</v>
      </c>
      <c r="H614" s="1" t="str">
        <f>VLOOKUP(InputData[[#This Row],[CUSTOMER NAME]],Country[],3,0)</f>
        <v>Export</v>
      </c>
      <c r="I614" s="1" t="str">
        <f>TEXT(InputData[[#This Row],[DATE]],"mmm")</f>
        <v>Sep</v>
      </c>
      <c r="J614" s="1">
        <f>WEEKNUM(InputData[[#This Row],[DATE]])</f>
        <v>39</v>
      </c>
    </row>
    <row r="615" spans="1:10" x14ac:dyDescent="0.25">
      <c r="A615" s="3">
        <v>44460</v>
      </c>
      <c r="B615" s="6" t="s">
        <v>73</v>
      </c>
      <c r="C615" s="4" t="s">
        <v>2</v>
      </c>
      <c r="D615" s="5">
        <v>142.80000000000001</v>
      </c>
      <c r="E615" s="1">
        <v>32</v>
      </c>
      <c r="F615" s="1">
        <f>InputData[[#This Row],[UNIT PRICE ($)]]*InputData[[#This Row],[QUANTITY]]</f>
        <v>4569.6000000000004</v>
      </c>
      <c r="G615" s="1" t="str">
        <f>VLOOKUP(InputData[[#This Row],[CUSTOMER NAME]],Country[],2,0)</f>
        <v>India</v>
      </c>
      <c r="H615" s="1" t="str">
        <f>VLOOKUP(InputData[[#This Row],[CUSTOMER NAME]],Country[],3,0)</f>
        <v>East</v>
      </c>
      <c r="I615" s="1" t="str">
        <f>TEXT(InputData[[#This Row],[DATE]],"mmm")</f>
        <v>Sep</v>
      </c>
      <c r="J615" s="1">
        <f>WEEKNUM(InputData[[#This Row],[DATE]])</f>
        <v>39</v>
      </c>
    </row>
    <row r="616" spans="1:10" x14ac:dyDescent="0.25">
      <c r="A616" s="3">
        <v>44460</v>
      </c>
      <c r="B616" s="6" t="s">
        <v>78</v>
      </c>
      <c r="C616" s="4" t="s">
        <v>20</v>
      </c>
      <c r="D616" s="5">
        <v>76.25</v>
      </c>
      <c r="E616" s="1">
        <v>7</v>
      </c>
      <c r="F616" s="1">
        <f>InputData[[#This Row],[UNIT PRICE ($)]]*InputData[[#This Row],[QUANTITY]]</f>
        <v>533.75</v>
      </c>
      <c r="G616" s="1" t="str">
        <f>VLOOKUP(InputData[[#This Row],[CUSTOMER NAME]],Country[],2,0)</f>
        <v>India</v>
      </c>
      <c r="H616" s="1" t="str">
        <f>VLOOKUP(InputData[[#This Row],[CUSTOMER NAME]],Country[],3,0)</f>
        <v>Central</v>
      </c>
      <c r="I616" s="1" t="str">
        <f>TEXT(InputData[[#This Row],[DATE]],"mmm")</f>
        <v>Sep</v>
      </c>
      <c r="J616" s="1">
        <f>WEEKNUM(InputData[[#This Row],[DATE]])</f>
        <v>39</v>
      </c>
    </row>
    <row r="617" spans="1:10" x14ac:dyDescent="0.25">
      <c r="A617" s="3">
        <v>44460</v>
      </c>
      <c r="B617" s="6" t="s">
        <v>80</v>
      </c>
      <c r="C617" s="4" t="s">
        <v>26</v>
      </c>
      <c r="D617" s="5">
        <v>24.66</v>
      </c>
      <c r="E617" s="1">
        <v>5</v>
      </c>
      <c r="F617" s="1">
        <f>InputData[[#This Row],[UNIT PRICE ($)]]*InputData[[#This Row],[QUANTITY]]</f>
        <v>123.3</v>
      </c>
      <c r="G617" s="1" t="str">
        <f>VLOOKUP(InputData[[#This Row],[CUSTOMER NAME]],Country[],2,0)</f>
        <v>South Africa</v>
      </c>
      <c r="H617" s="1" t="str">
        <f>VLOOKUP(InputData[[#This Row],[CUSTOMER NAME]],Country[],3,0)</f>
        <v>Export</v>
      </c>
      <c r="I617" s="1" t="str">
        <f>TEXT(InputData[[#This Row],[DATE]],"mmm")</f>
        <v>Sep</v>
      </c>
      <c r="J617" s="1">
        <f>WEEKNUM(InputData[[#This Row],[DATE]])</f>
        <v>39</v>
      </c>
    </row>
    <row r="618" spans="1:10" x14ac:dyDescent="0.25">
      <c r="A618" s="3">
        <v>44460</v>
      </c>
      <c r="B618" s="6" t="s">
        <v>88</v>
      </c>
      <c r="C618" s="4" t="s">
        <v>18</v>
      </c>
      <c r="D618" s="5">
        <v>49.21</v>
      </c>
      <c r="E618" s="1">
        <v>14</v>
      </c>
      <c r="F618" s="1">
        <f>InputData[[#This Row],[UNIT PRICE ($)]]*InputData[[#This Row],[QUANTITY]]</f>
        <v>688.94</v>
      </c>
      <c r="G618" s="1" t="str">
        <f>VLOOKUP(InputData[[#This Row],[CUSTOMER NAME]],Country[],2,0)</f>
        <v>India</v>
      </c>
      <c r="H618" s="1" t="str">
        <f>VLOOKUP(InputData[[#This Row],[CUSTOMER NAME]],Country[],3,0)</f>
        <v>South</v>
      </c>
      <c r="I618" s="1" t="str">
        <f>TEXT(InputData[[#This Row],[DATE]],"mmm")</f>
        <v>Sep</v>
      </c>
      <c r="J618" s="1">
        <f>WEEKNUM(InputData[[#This Row],[DATE]])</f>
        <v>39</v>
      </c>
    </row>
    <row r="619" spans="1:10" x14ac:dyDescent="0.25">
      <c r="A619" s="3">
        <v>44461</v>
      </c>
      <c r="B619" s="6" t="s">
        <v>64</v>
      </c>
      <c r="C619" s="4" t="s">
        <v>21</v>
      </c>
      <c r="D619" s="5">
        <v>162.54</v>
      </c>
      <c r="E619" s="1">
        <v>21</v>
      </c>
      <c r="F619" s="1">
        <f>InputData[[#This Row],[UNIT PRICE ($)]]*InputData[[#This Row],[QUANTITY]]</f>
        <v>3413.3399999999997</v>
      </c>
      <c r="G619" s="1" t="str">
        <f>VLOOKUP(InputData[[#This Row],[CUSTOMER NAME]],Country[],2,0)</f>
        <v>India</v>
      </c>
      <c r="H619" s="1" t="str">
        <f>VLOOKUP(InputData[[#This Row],[CUSTOMER NAME]],Country[],3,0)</f>
        <v>Northeast</v>
      </c>
      <c r="I619" s="1" t="str">
        <f>TEXT(InputData[[#This Row],[DATE]],"mmm")</f>
        <v>Sep</v>
      </c>
      <c r="J619" s="1">
        <f>WEEKNUM(InputData[[#This Row],[DATE]])</f>
        <v>39</v>
      </c>
    </row>
    <row r="620" spans="1:10" x14ac:dyDescent="0.25">
      <c r="A620" s="3">
        <v>44461</v>
      </c>
      <c r="B620" s="6" t="s">
        <v>79</v>
      </c>
      <c r="C620" s="4" t="s">
        <v>4</v>
      </c>
      <c r="D620" s="5">
        <v>48.84</v>
      </c>
      <c r="E620" s="1">
        <v>14</v>
      </c>
      <c r="F620" s="1">
        <f>InputData[[#This Row],[UNIT PRICE ($)]]*InputData[[#This Row],[QUANTITY]]</f>
        <v>683.76</v>
      </c>
      <c r="G620" s="1" t="str">
        <f>VLOOKUP(InputData[[#This Row],[CUSTOMER NAME]],Country[],2,0)</f>
        <v>United Kingdom</v>
      </c>
      <c r="H620" s="1" t="str">
        <f>VLOOKUP(InputData[[#This Row],[CUSTOMER NAME]],Country[],3,0)</f>
        <v>Export</v>
      </c>
      <c r="I620" s="1" t="str">
        <f>TEXT(InputData[[#This Row],[DATE]],"mmm")</f>
        <v>Sep</v>
      </c>
      <c r="J620" s="1">
        <f>WEEKNUM(InputData[[#This Row],[DATE]])</f>
        <v>39</v>
      </c>
    </row>
    <row r="621" spans="1:10" x14ac:dyDescent="0.25">
      <c r="A621" s="3">
        <v>44461</v>
      </c>
      <c r="B621" s="6" t="s">
        <v>114</v>
      </c>
      <c r="C621" s="4" t="s">
        <v>2</v>
      </c>
      <c r="D621" s="5">
        <v>142.80000000000001</v>
      </c>
      <c r="E621" s="1">
        <v>4</v>
      </c>
      <c r="F621" s="1">
        <f>InputData[[#This Row],[UNIT PRICE ($)]]*InputData[[#This Row],[QUANTITY]]</f>
        <v>571.20000000000005</v>
      </c>
      <c r="G621" s="1" t="str">
        <f>VLOOKUP(InputData[[#This Row],[CUSTOMER NAME]],Country[],2,0)</f>
        <v>United States of America</v>
      </c>
      <c r="H621" s="1" t="str">
        <f>VLOOKUP(InputData[[#This Row],[CUSTOMER NAME]],Country[],3,0)</f>
        <v>Export</v>
      </c>
      <c r="I621" s="1" t="str">
        <f>TEXT(InputData[[#This Row],[DATE]],"mmm")</f>
        <v>Sep</v>
      </c>
      <c r="J621" s="1">
        <f>WEEKNUM(InputData[[#This Row],[DATE]])</f>
        <v>39</v>
      </c>
    </row>
    <row r="622" spans="1:10" x14ac:dyDescent="0.25">
      <c r="A622" s="3">
        <v>44461</v>
      </c>
      <c r="B622" s="6" t="s">
        <v>117</v>
      </c>
      <c r="C622" s="4" t="s">
        <v>40</v>
      </c>
      <c r="D622" s="5">
        <v>115.2</v>
      </c>
      <c r="E622" s="1">
        <v>2</v>
      </c>
      <c r="F622" s="1">
        <f>InputData[[#This Row],[UNIT PRICE ($)]]*InputData[[#This Row],[QUANTITY]]</f>
        <v>230.4</v>
      </c>
      <c r="G622" s="1" t="str">
        <f>VLOOKUP(InputData[[#This Row],[CUSTOMER NAME]],Country[],2,0)</f>
        <v>United States of America</v>
      </c>
      <c r="H622" s="1" t="str">
        <f>VLOOKUP(InputData[[#This Row],[CUSTOMER NAME]],Country[],3,0)</f>
        <v>Export</v>
      </c>
      <c r="I622" s="1" t="str">
        <f>TEXT(InputData[[#This Row],[DATE]],"mmm")</f>
        <v>Sep</v>
      </c>
      <c r="J622" s="1">
        <f>WEEKNUM(InputData[[#This Row],[DATE]])</f>
        <v>39</v>
      </c>
    </row>
    <row r="623" spans="1:10" x14ac:dyDescent="0.25">
      <c r="A623" s="3">
        <v>44461</v>
      </c>
      <c r="B623" s="6" t="s">
        <v>117</v>
      </c>
      <c r="C623" s="4" t="s">
        <v>43</v>
      </c>
      <c r="D623" s="5">
        <v>83.08</v>
      </c>
      <c r="E623" s="1">
        <v>12</v>
      </c>
      <c r="F623" s="1">
        <f>InputData[[#This Row],[UNIT PRICE ($)]]*InputData[[#This Row],[QUANTITY]]</f>
        <v>996.96</v>
      </c>
      <c r="G623" s="1" t="str">
        <f>VLOOKUP(InputData[[#This Row],[CUSTOMER NAME]],Country[],2,0)</f>
        <v>United States of America</v>
      </c>
      <c r="H623" s="1" t="str">
        <f>VLOOKUP(InputData[[#This Row],[CUSTOMER NAME]],Country[],3,0)</f>
        <v>Export</v>
      </c>
      <c r="I623" s="1" t="str">
        <f>TEXT(InputData[[#This Row],[DATE]],"mmm")</f>
        <v>Sep</v>
      </c>
      <c r="J623" s="1">
        <f>WEEKNUM(InputData[[#This Row],[DATE]])</f>
        <v>39</v>
      </c>
    </row>
    <row r="624" spans="1:10" x14ac:dyDescent="0.25">
      <c r="A624" s="3">
        <v>44462</v>
      </c>
      <c r="B624" s="6" t="s">
        <v>71</v>
      </c>
      <c r="C624" s="4" t="s">
        <v>12</v>
      </c>
      <c r="D624" s="5">
        <v>94.17</v>
      </c>
      <c r="E624" s="1">
        <v>12</v>
      </c>
      <c r="F624" s="1">
        <f>InputData[[#This Row],[UNIT PRICE ($)]]*InputData[[#This Row],[QUANTITY]]</f>
        <v>1130.04</v>
      </c>
      <c r="G624" s="1" t="str">
        <f>VLOOKUP(InputData[[#This Row],[CUSTOMER NAME]],Country[],2,0)</f>
        <v>India</v>
      </c>
      <c r="H624" s="1" t="str">
        <f>VLOOKUP(InputData[[#This Row],[CUSTOMER NAME]],Country[],3,0)</f>
        <v>Central</v>
      </c>
      <c r="I624" s="1" t="str">
        <f>TEXT(InputData[[#This Row],[DATE]],"mmm")</f>
        <v>Sep</v>
      </c>
      <c r="J624" s="1">
        <f>WEEKNUM(InputData[[#This Row],[DATE]])</f>
        <v>39</v>
      </c>
    </row>
    <row r="625" spans="1:10" x14ac:dyDescent="0.25">
      <c r="A625" s="3">
        <v>44462</v>
      </c>
      <c r="B625" s="6" t="s">
        <v>82</v>
      </c>
      <c r="C625" s="4" t="s">
        <v>21</v>
      </c>
      <c r="D625" s="5">
        <v>162.54</v>
      </c>
      <c r="E625" s="1">
        <v>7</v>
      </c>
      <c r="F625" s="1">
        <f>InputData[[#This Row],[UNIT PRICE ($)]]*InputData[[#This Row],[QUANTITY]]</f>
        <v>1137.78</v>
      </c>
      <c r="G625" s="1" t="str">
        <f>VLOOKUP(InputData[[#This Row],[CUSTOMER NAME]],Country[],2,0)</f>
        <v>India</v>
      </c>
      <c r="H625" s="1" t="str">
        <f>VLOOKUP(InputData[[#This Row],[CUSTOMER NAME]],Country[],3,0)</f>
        <v>Western</v>
      </c>
      <c r="I625" s="1" t="str">
        <f>TEXT(InputData[[#This Row],[DATE]],"mmm")</f>
        <v>Sep</v>
      </c>
      <c r="J625" s="1">
        <f>WEEKNUM(InputData[[#This Row],[DATE]])</f>
        <v>39</v>
      </c>
    </row>
    <row r="626" spans="1:10" x14ac:dyDescent="0.25">
      <c r="A626" s="3">
        <v>44462</v>
      </c>
      <c r="B626" s="6" t="s">
        <v>85</v>
      </c>
      <c r="C626" s="4" t="s">
        <v>18</v>
      </c>
      <c r="D626" s="5">
        <v>49.21</v>
      </c>
      <c r="E626" s="1">
        <v>12</v>
      </c>
      <c r="F626" s="1">
        <f>InputData[[#This Row],[UNIT PRICE ($)]]*InputData[[#This Row],[QUANTITY]]</f>
        <v>590.52</v>
      </c>
      <c r="G626" s="1" t="str">
        <f>VLOOKUP(InputData[[#This Row],[CUSTOMER NAME]],Country[],2,0)</f>
        <v>India</v>
      </c>
      <c r="H626" s="1" t="str">
        <f>VLOOKUP(InputData[[#This Row],[CUSTOMER NAME]],Country[],3,0)</f>
        <v>Northeast</v>
      </c>
      <c r="I626" s="1" t="str">
        <f>TEXT(InputData[[#This Row],[DATE]],"mmm")</f>
        <v>Sep</v>
      </c>
      <c r="J626" s="1">
        <f>WEEKNUM(InputData[[#This Row],[DATE]])</f>
        <v>39</v>
      </c>
    </row>
    <row r="627" spans="1:10" x14ac:dyDescent="0.25">
      <c r="A627" s="3">
        <v>44463</v>
      </c>
      <c r="B627" s="6" t="s">
        <v>65</v>
      </c>
      <c r="C627" s="4" t="s">
        <v>32</v>
      </c>
      <c r="D627" s="5">
        <v>117.48</v>
      </c>
      <c r="E627" s="1">
        <v>34</v>
      </c>
      <c r="F627" s="1">
        <f>InputData[[#This Row],[UNIT PRICE ($)]]*InputData[[#This Row],[QUANTITY]]</f>
        <v>3994.32</v>
      </c>
      <c r="G627" s="1" t="str">
        <f>VLOOKUP(InputData[[#This Row],[CUSTOMER NAME]],Country[],2,0)</f>
        <v>Pakistan</v>
      </c>
      <c r="H627" s="1" t="str">
        <f>VLOOKUP(InputData[[#This Row],[CUSTOMER NAME]],Country[],3,0)</f>
        <v>Export</v>
      </c>
      <c r="I627" s="1" t="str">
        <f>TEXT(InputData[[#This Row],[DATE]],"mmm")</f>
        <v>Sep</v>
      </c>
      <c r="J627" s="1">
        <f>WEEKNUM(InputData[[#This Row],[DATE]])</f>
        <v>39</v>
      </c>
    </row>
    <row r="628" spans="1:10" x14ac:dyDescent="0.25">
      <c r="A628" s="3">
        <v>44463</v>
      </c>
      <c r="B628" s="6" t="s">
        <v>69</v>
      </c>
      <c r="C628" s="4" t="s">
        <v>32</v>
      </c>
      <c r="D628" s="5">
        <v>117.48</v>
      </c>
      <c r="E628" s="1">
        <v>8</v>
      </c>
      <c r="F628" s="1">
        <f>InputData[[#This Row],[UNIT PRICE ($)]]*InputData[[#This Row],[QUANTITY]]</f>
        <v>939.84</v>
      </c>
      <c r="G628" s="1" t="str">
        <f>VLOOKUP(InputData[[#This Row],[CUSTOMER NAME]],Country[],2,0)</f>
        <v>India</v>
      </c>
      <c r="H628" s="1" t="str">
        <f>VLOOKUP(InputData[[#This Row],[CUSTOMER NAME]],Country[],3,0)</f>
        <v>South</v>
      </c>
      <c r="I628" s="1" t="str">
        <f>TEXT(InputData[[#This Row],[DATE]],"mmm")</f>
        <v>Sep</v>
      </c>
      <c r="J628" s="1">
        <f>WEEKNUM(InputData[[#This Row],[DATE]])</f>
        <v>39</v>
      </c>
    </row>
    <row r="629" spans="1:10" x14ac:dyDescent="0.25">
      <c r="A629" s="3">
        <v>44463</v>
      </c>
      <c r="B629" s="6" t="s">
        <v>73</v>
      </c>
      <c r="C629" s="4" t="s">
        <v>32</v>
      </c>
      <c r="D629" s="5">
        <v>117.48</v>
      </c>
      <c r="E629" s="1">
        <v>14</v>
      </c>
      <c r="F629" s="1">
        <f>InputData[[#This Row],[UNIT PRICE ($)]]*InputData[[#This Row],[QUANTITY]]</f>
        <v>1644.72</v>
      </c>
      <c r="G629" s="1" t="str">
        <f>VLOOKUP(InputData[[#This Row],[CUSTOMER NAME]],Country[],2,0)</f>
        <v>India</v>
      </c>
      <c r="H629" s="1" t="str">
        <f>VLOOKUP(InputData[[#This Row],[CUSTOMER NAME]],Country[],3,0)</f>
        <v>East</v>
      </c>
      <c r="I629" s="1" t="str">
        <f>TEXT(InputData[[#This Row],[DATE]],"mmm")</f>
        <v>Sep</v>
      </c>
      <c r="J629" s="1">
        <f>WEEKNUM(InputData[[#This Row],[DATE]])</f>
        <v>39</v>
      </c>
    </row>
    <row r="630" spans="1:10" x14ac:dyDescent="0.25">
      <c r="A630" s="3">
        <v>44464</v>
      </c>
      <c r="B630" s="6" t="s">
        <v>71</v>
      </c>
      <c r="C630" s="4" t="s">
        <v>3</v>
      </c>
      <c r="D630" s="5">
        <v>80.94</v>
      </c>
      <c r="E630" s="1">
        <v>31</v>
      </c>
      <c r="F630" s="1">
        <f>InputData[[#This Row],[UNIT PRICE ($)]]*InputData[[#This Row],[QUANTITY]]</f>
        <v>2509.14</v>
      </c>
      <c r="G630" s="1" t="str">
        <f>VLOOKUP(InputData[[#This Row],[CUSTOMER NAME]],Country[],2,0)</f>
        <v>India</v>
      </c>
      <c r="H630" s="1" t="str">
        <f>VLOOKUP(InputData[[#This Row],[CUSTOMER NAME]],Country[],3,0)</f>
        <v>Central</v>
      </c>
      <c r="I630" s="1" t="str">
        <f>TEXT(InputData[[#This Row],[DATE]],"mmm")</f>
        <v>Sep</v>
      </c>
      <c r="J630" s="1">
        <f>WEEKNUM(InputData[[#This Row],[DATE]])</f>
        <v>39</v>
      </c>
    </row>
    <row r="631" spans="1:10" x14ac:dyDescent="0.25">
      <c r="A631" s="3">
        <v>44466</v>
      </c>
      <c r="B631" s="6" t="s">
        <v>63</v>
      </c>
      <c r="C631" s="4" t="s">
        <v>34</v>
      </c>
      <c r="D631" s="5">
        <v>58.3</v>
      </c>
      <c r="E631" s="1">
        <v>1</v>
      </c>
      <c r="F631" s="1">
        <f>InputData[[#This Row],[UNIT PRICE ($)]]*InputData[[#This Row],[QUANTITY]]</f>
        <v>58.3</v>
      </c>
      <c r="G631" s="1" t="str">
        <f>VLOOKUP(InputData[[#This Row],[CUSTOMER NAME]],Country[],2,0)</f>
        <v>Saudi Arabia</v>
      </c>
      <c r="H631" s="1" t="str">
        <f>VLOOKUP(InputData[[#This Row],[CUSTOMER NAME]],Country[],3,0)</f>
        <v>Export</v>
      </c>
      <c r="I631" s="1" t="str">
        <f>TEXT(InputData[[#This Row],[DATE]],"mmm")</f>
        <v>Sep</v>
      </c>
      <c r="J631" s="1">
        <f>WEEKNUM(InputData[[#This Row],[DATE]])</f>
        <v>40</v>
      </c>
    </row>
    <row r="632" spans="1:10" x14ac:dyDescent="0.25">
      <c r="A632" s="3">
        <v>44466</v>
      </c>
      <c r="B632" s="6" t="s">
        <v>64</v>
      </c>
      <c r="C632" s="4" t="s">
        <v>5</v>
      </c>
      <c r="D632" s="5">
        <v>155.61000000000001</v>
      </c>
      <c r="E632" s="1">
        <v>11</v>
      </c>
      <c r="F632" s="1">
        <f>InputData[[#This Row],[UNIT PRICE ($)]]*InputData[[#This Row],[QUANTITY]]</f>
        <v>1711.71</v>
      </c>
      <c r="G632" s="1" t="str">
        <f>VLOOKUP(InputData[[#This Row],[CUSTOMER NAME]],Country[],2,0)</f>
        <v>India</v>
      </c>
      <c r="H632" s="1" t="str">
        <f>VLOOKUP(InputData[[#This Row],[CUSTOMER NAME]],Country[],3,0)</f>
        <v>Northeast</v>
      </c>
      <c r="I632" s="1" t="str">
        <f>TEXT(InputData[[#This Row],[DATE]],"mmm")</f>
        <v>Sep</v>
      </c>
      <c r="J632" s="1">
        <f>WEEKNUM(InputData[[#This Row],[DATE]])</f>
        <v>40</v>
      </c>
    </row>
    <row r="633" spans="1:10" x14ac:dyDescent="0.25">
      <c r="A633" s="3">
        <v>44466</v>
      </c>
      <c r="B633" s="6" t="s">
        <v>76</v>
      </c>
      <c r="C633" s="4" t="s">
        <v>36</v>
      </c>
      <c r="D633" s="5">
        <v>96.3</v>
      </c>
      <c r="E633" s="1">
        <v>4</v>
      </c>
      <c r="F633" s="1">
        <f>InputData[[#This Row],[UNIT PRICE ($)]]*InputData[[#This Row],[QUANTITY]]</f>
        <v>385.2</v>
      </c>
      <c r="G633" s="1" t="str">
        <f>VLOOKUP(InputData[[#This Row],[CUSTOMER NAME]],Country[],2,0)</f>
        <v>Saudi Arabia</v>
      </c>
      <c r="H633" s="1" t="str">
        <f>VLOOKUP(InputData[[#This Row],[CUSTOMER NAME]],Country[],3,0)</f>
        <v>Export</v>
      </c>
      <c r="I633" s="1" t="str">
        <f>TEXT(InputData[[#This Row],[DATE]],"mmm")</f>
        <v>Sep</v>
      </c>
      <c r="J633" s="1">
        <f>WEEKNUM(InputData[[#This Row],[DATE]])</f>
        <v>40</v>
      </c>
    </row>
    <row r="634" spans="1:10" x14ac:dyDescent="0.25">
      <c r="A634" s="3">
        <v>44466</v>
      </c>
      <c r="B634" s="6" t="s">
        <v>77</v>
      </c>
      <c r="C634" s="4" t="s">
        <v>38</v>
      </c>
      <c r="D634" s="5">
        <v>79.92</v>
      </c>
      <c r="E634" s="1">
        <v>3</v>
      </c>
      <c r="F634" s="1">
        <f>InputData[[#This Row],[UNIT PRICE ($)]]*InputData[[#This Row],[QUANTITY]]</f>
        <v>239.76</v>
      </c>
      <c r="G634" s="1" t="str">
        <f>VLOOKUP(InputData[[#This Row],[CUSTOMER NAME]],Country[],2,0)</f>
        <v>India</v>
      </c>
      <c r="H634" s="1" t="str">
        <f>VLOOKUP(InputData[[#This Row],[CUSTOMER NAME]],Country[],3,0)</f>
        <v>Western</v>
      </c>
      <c r="I634" s="1" t="str">
        <f>TEXT(InputData[[#This Row],[DATE]],"mmm")</f>
        <v>Sep</v>
      </c>
      <c r="J634" s="1">
        <f>WEEKNUM(InputData[[#This Row],[DATE]])</f>
        <v>40</v>
      </c>
    </row>
    <row r="635" spans="1:10" x14ac:dyDescent="0.25">
      <c r="A635" s="3">
        <v>44466</v>
      </c>
      <c r="B635" s="6" t="s">
        <v>82</v>
      </c>
      <c r="C635" s="4" t="s">
        <v>41</v>
      </c>
      <c r="D635" s="5">
        <v>173.88</v>
      </c>
      <c r="E635" s="1">
        <v>23</v>
      </c>
      <c r="F635" s="1">
        <f>InputData[[#This Row],[UNIT PRICE ($)]]*InputData[[#This Row],[QUANTITY]]</f>
        <v>3999.24</v>
      </c>
      <c r="G635" s="1" t="str">
        <f>VLOOKUP(InputData[[#This Row],[CUSTOMER NAME]],Country[],2,0)</f>
        <v>India</v>
      </c>
      <c r="H635" s="1" t="str">
        <f>VLOOKUP(InputData[[#This Row],[CUSTOMER NAME]],Country[],3,0)</f>
        <v>Western</v>
      </c>
      <c r="I635" s="1" t="str">
        <f>TEXT(InputData[[#This Row],[DATE]],"mmm")</f>
        <v>Sep</v>
      </c>
      <c r="J635" s="1">
        <f>WEEKNUM(InputData[[#This Row],[DATE]])</f>
        <v>40</v>
      </c>
    </row>
    <row r="636" spans="1:10" x14ac:dyDescent="0.25">
      <c r="A636" s="3">
        <v>44466</v>
      </c>
      <c r="B636" s="6" t="s">
        <v>117</v>
      </c>
      <c r="C636" s="4" t="s">
        <v>44</v>
      </c>
      <c r="D636" s="5">
        <v>82.08</v>
      </c>
      <c r="E636" s="1">
        <v>9</v>
      </c>
      <c r="F636" s="1">
        <f>InputData[[#This Row],[UNIT PRICE ($)]]*InputData[[#This Row],[QUANTITY]]</f>
        <v>738.72</v>
      </c>
      <c r="G636" s="1" t="str">
        <f>VLOOKUP(InputData[[#This Row],[CUSTOMER NAME]],Country[],2,0)</f>
        <v>United States of America</v>
      </c>
      <c r="H636" s="1" t="str">
        <f>VLOOKUP(InputData[[#This Row],[CUSTOMER NAME]],Country[],3,0)</f>
        <v>Export</v>
      </c>
      <c r="I636" s="1" t="str">
        <f>TEXT(InputData[[#This Row],[DATE]],"mmm")</f>
        <v>Sep</v>
      </c>
      <c r="J636" s="1">
        <f>WEEKNUM(InputData[[#This Row],[DATE]])</f>
        <v>40</v>
      </c>
    </row>
    <row r="637" spans="1:10" x14ac:dyDescent="0.25">
      <c r="A637" s="3">
        <v>44468</v>
      </c>
      <c r="B637" s="6" t="s">
        <v>84</v>
      </c>
      <c r="C637" s="4" t="s">
        <v>34</v>
      </c>
      <c r="D637" s="5">
        <v>58.3</v>
      </c>
      <c r="E637" s="1">
        <v>13</v>
      </c>
      <c r="F637" s="1">
        <f>InputData[[#This Row],[UNIT PRICE ($)]]*InputData[[#This Row],[QUANTITY]]</f>
        <v>757.9</v>
      </c>
      <c r="G637" s="1" t="str">
        <f>VLOOKUP(InputData[[#This Row],[CUSTOMER NAME]],Country[],2,0)</f>
        <v>Ethiopia</v>
      </c>
      <c r="H637" s="1" t="str">
        <f>VLOOKUP(InputData[[#This Row],[CUSTOMER NAME]],Country[],3,0)</f>
        <v>Export</v>
      </c>
      <c r="I637" s="1" t="str">
        <f>TEXT(InputData[[#This Row],[DATE]],"mmm")</f>
        <v>Sep</v>
      </c>
      <c r="J637" s="1">
        <f>WEEKNUM(InputData[[#This Row],[DATE]])</f>
        <v>40</v>
      </c>
    </row>
    <row r="638" spans="1:10" x14ac:dyDescent="0.25">
      <c r="A638" s="3">
        <v>44469</v>
      </c>
      <c r="B638" s="6" t="s">
        <v>60</v>
      </c>
      <c r="C638" s="4" t="s">
        <v>14</v>
      </c>
      <c r="D638" s="5">
        <v>146.72</v>
      </c>
      <c r="E638" s="1">
        <v>9</v>
      </c>
      <c r="F638" s="1">
        <f>InputData[[#This Row],[UNIT PRICE ($)]]*InputData[[#This Row],[QUANTITY]]</f>
        <v>1320.48</v>
      </c>
      <c r="G638" s="1" t="str">
        <f>VLOOKUP(InputData[[#This Row],[CUSTOMER NAME]],Country[],2,0)</f>
        <v>Nigeria</v>
      </c>
      <c r="H638" s="1" t="str">
        <f>VLOOKUP(InputData[[#This Row],[CUSTOMER NAME]],Country[],3,0)</f>
        <v>Export</v>
      </c>
      <c r="I638" s="1" t="str">
        <f>TEXT(InputData[[#This Row],[DATE]],"mmm")</f>
        <v>Sep</v>
      </c>
      <c r="J638" s="1">
        <f>WEEKNUM(InputData[[#This Row],[DATE]])</f>
        <v>40</v>
      </c>
    </row>
    <row r="639" spans="1:10" x14ac:dyDescent="0.25">
      <c r="A639" s="3">
        <v>44469</v>
      </c>
      <c r="B639" s="6" t="s">
        <v>114</v>
      </c>
      <c r="C639" s="4" t="s">
        <v>6</v>
      </c>
      <c r="D639" s="5">
        <v>85.5</v>
      </c>
      <c r="E639" s="1">
        <v>5</v>
      </c>
      <c r="F639" s="1">
        <f>InputData[[#This Row],[UNIT PRICE ($)]]*InputData[[#This Row],[QUANTITY]]</f>
        <v>427.5</v>
      </c>
      <c r="G639" s="1" t="str">
        <f>VLOOKUP(InputData[[#This Row],[CUSTOMER NAME]],Country[],2,0)</f>
        <v>United States of America</v>
      </c>
      <c r="H639" s="1" t="str">
        <f>VLOOKUP(InputData[[#This Row],[CUSTOMER NAME]],Country[],3,0)</f>
        <v>Export</v>
      </c>
      <c r="I639" s="1" t="str">
        <f>TEXT(InputData[[#This Row],[DATE]],"mmm")</f>
        <v>Sep</v>
      </c>
      <c r="J639" s="1">
        <f>WEEKNUM(InputData[[#This Row],[DATE]])</f>
        <v>40</v>
      </c>
    </row>
    <row r="640" spans="1:10" x14ac:dyDescent="0.25">
      <c r="A640" s="3">
        <v>44470</v>
      </c>
      <c r="B640" s="6" t="s">
        <v>88</v>
      </c>
      <c r="C640" s="4" t="s">
        <v>30</v>
      </c>
      <c r="D640" s="5">
        <v>201.28</v>
      </c>
      <c r="E640" s="1">
        <v>14</v>
      </c>
      <c r="F640" s="1">
        <f>InputData[[#This Row],[UNIT PRICE ($)]]*InputData[[#This Row],[QUANTITY]]</f>
        <v>2817.92</v>
      </c>
      <c r="G640" s="1" t="str">
        <f>VLOOKUP(InputData[[#This Row],[CUSTOMER NAME]],Country[],2,0)</f>
        <v>India</v>
      </c>
      <c r="H640" s="1" t="str">
        <f>VLOOKUP(InputData[[#This Row],[CUSTOMER NAME]],Country[],3,0)</f>
        <v>South</v>
      </c>
      <c r="I640" s="1" t="str">
        <f>TEXT(InputData[[#This Row],[DATE]],"mmm")</f>
        <v>Oct</v>
      </c>
      <c r="J640" s="1">
        <f>WEEKNUM(InputData[[#This Row],[DATE]])</f>
        <v>40</v>
      </c>
    </row>
    <row r="641" spans="1:10" x14ac:dyDescent="0.25">
      <c r="A641" s="3">
        <v>44471</v>
      </c>
      <c r="B641" s="6" t="s">
        <v>67</v>
      </c>
      <c r="C641" s="4" t="s">
        <v>14</v>
      </c>
      <c r="D641" s="5">
        <v>146.72</v>
      </c>
      <c r="E641" s="1">
        <v>15</v>
      </c>
      <c r="F641" s="1">
        <f>InputData[[#This Row],[UNIT PRICE ($)]]*InputData[[#This Row],[QUANTITY]]</f>
        <v>2200.8000000000002</v>
      </c>
      <c r="G641" s="1" t="str">
        <f>VLOOKUP(InputData[[#This Row],[CUSTOMER NAME]],Country[],2,0)</f>
        <v>United Kingdom</v>
      </c>
      <c r="H641" s="1" t="str">
        <f>VLOOKUP(InputData[[#This Row],[CUSTOMER NAME]],Country[],3,0)</f>
        <v>Export</v>
      </c>
      <c r="I641" s="1" t="str">
        <f>TEXT(InputData[[#This Row],[DATE]],"mmm")</f>
        <v>Oct</v>
      </c>
      <c r="J641" s="1">
        <f>WEEKNUM(InputData[[#This Row],[DATE]])</f>
        <v>40</v>
      </c>
    </row>
    <row r="642" spans="1:10" x14ac:dyDescent="0.25">
      <c r="A642" s="3">
        <v>44471</v>
      </c>
      <c r="B642" s="6" t="s">
        <v>70</v>
      </c>
      <c r="C642" s="4" t="s">
        <v>2</v>
      </c>
      <c r="D642" s="5">
        <v>142.80000000000001</v>
      </c>
      <c r="E642" s="1">
        <v>22</v>
      </c>
      <c r="F642" s="1">
        <f>InputData[[#This Row],[UNIT PRICE ($)]]*InputData[[#This Row],[QUANTITY]]</f>
        <v>3141.6000000000004</v>
      </c>
      <c r="G642" s="1" t="str">
        <f>VLOOKUP(InputData[[#This Row],[CUSTOMER NAME]],Country[],2,0)</f>
        <v>Mexico</v>
      </c>
      <c r="H642" s="1" t="str">
        <f>VLOOKUP(InputData[[#This Row],[CUSTOMER NAME]],Country[],3,0)</f>
        <v>Export</v>
      </c>
      <c r="I642" s="1" t="str">
        <f>TEXT(InputData[[#This Row],[DATE]],"mmm")</f>
        <v>Oct</v>
      </c>
      <c r="J642" s="1">
        <f>WEEKNUM(InputData[[#This Row],[DATE]])</f>
        <v>40</v>
      </c>
    </row>
    <row r="643" spans="1:10" x14ac:dyDescent="0.25">
      <c r="A643" s="3">
        <v>44472</v>
      </c>
      <c r="B643" s="6" t="s">
        <v>109</v>
      </c>
      <c r="C643" s="4" t="s">
        <v>19</v>
      </c>
      <c r="D643" s="5">
        <v>210</v>
      </c>
      <c r="E643" s="1">
        <v>9</v>
      </c>
      <c r="F643" s="1">
        <f>InputData[[#This Row],[UNIT PRICE ($)]]*InputData[[#This Row],[QUANTITY]]</f>
        <v>1890</v>
      </c>
      <c r="G643" s="1" t="str">
        <f>VLOOKUP(InputData[[#This Row],[CUSTOMER NAME]],Country[],2,0)</f>
        <v>Pakistan</v>
      </c>
      <c r="H643" s="1" t="str">
        <f>VLOOKUP(InputData[[#This Row],[CUSTOMER NAME]],Country[],3,0)</f>
        <v>Export</v>
      </c>
      <c r="I643" s="1" t="str">
        <f>TEXT(InputData[[#This Row],[DATE]],"mmm")</f>
        <v>Oct</v>
      </c>
      <c r="J643" s="1">
        <f>WEEKNUM(InputData[[#This Row],[DATE]])</f>
        <v>41</v>
      </c>
    </row>
    <row r="644" spans="1:10" x14ac:dyDescent="0.25">
      <c r="A644" s="3">
        <v>44472</v>
      </c>
      <c r="B644" s="6" t="s">
        <v>65</v>
      </c>
      <c r="C644" s="4" t="s">
        <v>41</v>
      </c>
      <c r="D644" s="5">
        <v>173.88</v>
      </c>
      <c r="E644" s="1">
        <v>23</v>
      </c>
      <c r="F644" s="1">
        <f>InputData[[#This Row],[UNIT PRICE ($)]]*InputData[[#This Row],[QUANTITY]]</f>
        <v>3999.24</v>
      </c>
      <c r="G644" s="1" t="str">
        <f>VLOOKUP(InputData[[#This Row],[CUSTOMER NAME]],Country[],2,0)</f>
        <v>Pakistan</v>
      </c>
      <c r="H644" s="1" t="str">
        <f>VLOOKUP(InputData[[#This Row],[CUSTOMER NAME]],Country[],3,0)</f>
        <v>Export</v>
      </c>
      <c r="I644" s="1" t="str">
        <f>TEXT(InputData[[#This Row],[DATE]],"mmm")</f>
        <v>Oct</v>
      </c>
      <c r="J644" s="1">
        <f>WEEKNUM(InputData[[#This Row],[DATE]])</f>
        <v>41</v>
      </c>
    </row>
    <row r="645" spans="1:10" x14ac:dyDescent="0.25">
      <c r="A645" s="3">
        <v>44472</v>
      </c>
      <c r="B645" s="6" t="s">
        <v>73</v>
      </c>
      <c r="C645" s="4" t="s">
        <v>11</v>
      </c>
      <c r="D645" s="5">
        <v>48.4</v>
      </c>
      <c r="E645" s="1">
        <v>5</v>
      </c>
      <c r="F645" s="1">
        <f>InputData[[#This Row],[UNIT PRICE ($)]]*InputData[[#This Row],[QUANTITY]]</f>
        <v>242</v>
      </c>
      <c r="G645" s="1" t="str">
        <f>VLOOKUP(InputData[[#This Row],[CUSTOMER NAME]],Country[],2,0)</f>
        <v>India</v>
      </c>
      <c r="H645" s="1" t="str">
        <f>VLOOKUP(InputData[[#This Row],[CUSTOMER NAME]],Country[],3,0)</f>
        <v>East</v>
      </c>
      <c r="I645" s="1" t="str">
        <f>TEXT(InputData[[#This Row],[DATE]],"mmm")</f>
        <v>Oct</v>
      </c>
      <c r="J645" s="1">
        <f>WEEKNUM(InputData[[#This Row],[DATE]])</f>
        <v>41</v>
      </c>
    </row>
    <row r="646" spans="1:10" x14ac:dyDescent="0.25">
      <c r="A646" s="3">
        <v>44473</v>
      </c>
      <c r="B646" s="6" t="s">
        <v>81</v>
      </c>
      <c r="C646" s="4" t="s">
        <v>7</v>
      </c>
      <c r="D646" s="5">
        <v>47.730000000000004</v>
      </c>
      <c r="E646" s="1">
        <v>15</v>
      </c>
      <c r="F646" s="1">
        <f>InputData[[#This Row],[UNIT PRICE ($)]]*InputData[[#This Row],[QUANTITY]]</f>
        <v>715.95</v>
      </c>
      <c r="G646" s="1" t="str">
        <f>VLOOKUP(InputData[[#This Row],[CUSTOMER NAME]],Country[],2,0)</f>
        <v>India</v>
      </c>
      <c r="H646" s="1" t="str">
        <f>VLOOKUP(InputData[[#This Row],[CUSTOMER NAME]],Country[],3,0)</f>
        <v>East</v>
      </c>
      <c r="I646" s="1" t="str">
        <f>TEXT(InputData[[#This Row],[DATE]],"mmm")</f>
        <v>Oct</v>
      </c>
      <c r="J646" s="1">
        <f>WEEKNUM(InputData[[#This Row],[DATE]])</f>
        <v>41</v>
      </c>
    </row>
    <row r="647" spans="1:10" x14ac:dyDescent="0.25">
      <c r="A647" s="3">
        <v>44474</v>
      </c>
      <c r="B647" s="6" t="s">
        <v>82</v>
      </c>
      <c r="C647" s="4" t="s">
        <v>24</v>
      </c>
      <c r="D647" s="5">
        <v>156.96</v>
      </c>
      <c r="E647" s="1">
        <v>36</v>
      </c>
      <c r="F647" s="1">
        <f>InputData[[#This Row],[UNIT PRICE ($)]]*InputData[[#This Row],[QUANTITY]]</f>
        <v>5650.56</v>
      </c>
      <c r="G647" s="1" t="str">
        <f>VLOOKUP(InputData[[#This Row],[CUSTOMER NAME]],Country[],2,0)</f>
        <v>India</v>
      </c>
      <c r="H647" s="1" t="str">
        <f>VLOOKUP(InputData[[#This Row],[CUSTOMER NAME]],Country[],3,0)</f>
        <v>Western</v>
      </c>
      <c r="I647" s="1" t="str">
        <f>TEXT(InputData[[#This Row],[DATE]],"mmm")</f>
        <v>Oct</v>
      </c>
      <c r="J647" s="1">
        <f>WEEKNUM(InputData[[#This Row],[DATE]])</f>
        <v>41</v>
      </c>
    </row>
    <row r="648" spans="1:10" x14ac:dyDescent="0.25">
      <c r="A648" s="3">
        <v>44474</v>
      </c>
      <c r="B648" s="6" t="s">
        <v>85</v>
      </c>
      <c r="C648" s="4" t="s">
        <v>24</v>
      </c>
      <c r="D648" s="5">
        <v>156.96</v>
      </c>
      <c r="E648" s="1">
        <v>23</v>
      </c>
      <c r="F648" s="1">
        <f>InputData[[#This Row],[UNIT PRICE ($)]]*InputData[[#This Row],[QUANTITY]]</f>
        <v>3610.0800000000004</v>
      </c>
      <c r="G648" s="1" t="str">
        <f>VLOOKUP(InputData[[#This Row],[CUSTOMER NAME]],Country[],2,0)</f>
        <v>India</v>
      </c>
      <c r="H648" s="1" t="str">
        <f>VLOOKUP(InputData[[#This Row],[CUSTOMER NAME]],Country[],3,0)</f>
        <v>Northeast</v>
      </c>
      <c r="I648" s="1" t="str">
        <f>TEXT(InputData[[#This Row],[DATE]],"mmm")</f>
        <v>Oct</v>
      </c>
      <c r="J648" s="1">
        <f>WEEKNUM(InputData[[#This Row],[DATE]])</f>
        <v>41</v>
      </c>
    </row>
    <row r="649" spans="1:10" x14ac:dyDescent="0.25">
      <c r="A649" s="3">
        <v>44475</v>
      </c>
      <c r="B649" s="6" t="s">
        <v>63</v>
      </c>
      <c r="C649" s="4" t="s">
        <v>35</v>
      </c>
      <c r="D649" s="5">
        <v>6.7</v>
      </c>
      <c r="E649" s="1">
        <v>1</v>
      </c>
      <c r="F649" s="1">
        <f>InputData[[#This Row],[UNIT PRICE ($)]]*InputData[[#This Row],[QUANTITY]]</f>
        <v>6.7</v>
      </c>
      <c r="G649" s="1" t="str">
        <f>VLOOKUP(InputData[[#This Row],[CUSTOMER NAME]],Country[],2,0)</f>
        <v>Saudi Arabia</v>
      </c>
      <c r="H649" s="1" t="str">
        <f>VLOOKUP(InputData[[#This Row],[CUSTOMER NAME]],Country[],3,0)</f>
        <v>Export</v>
      </c>
      <c r="I649" s="1" t="str">
        <f>TEXT(InputData[[#This Row],[DATE]],"mmm")</f>
        <v>Oct</v>
      </c>
      <c r="J649" s="1">
        <f>WEEKNUM(InputData[[#This Row],[DATE]])</f>
        <v>41</v>
      </c>
    </row>
    <row r="650" spans="1:10" x14ac:dyDescent="0.25">
      <c r="A650" s="3">
        <v>44475</v>
      </c>
      <c r="B650" s="6" t="s">
        <v>70</v>
      </c>
      <c r="C650" s="4" t="s">
        <v>8</v>
      </c>
      <c r="D650" s="5">
        <v>94.62</v>
      </c>
      <c r="E650" s="1">
        <v>23</v>
      </c>
      <c r="F650" s="1">
        <f>InputData[[#This Row],[UNIT PRICE ($)]]*InputData[[#This Row],[QUANTITY]]</f>
        <v>2176.2600000000002</v>
      </c>
      <c r="G650" s="1" t="str">
        <f>VLOOKUP(InputData[[#This Row],[CUSTOMER NAME]],Country[],2,0)</f>
        <v>Mexico</v>
      </c>
      <c r="H650" s="1" t="str">
        <f>VLOOKUP(InputData[[#This Row],[CUSTOMER NAME]],Country[],3,0)</f>
        <v>Export</v>
      </c>
      <c r="I650" s="1" t="str">
        <f>TEXT(InputData[[#This Row],[DATE]],"mmm")</f>
        <v>Oct</v>
      </c>
      <c r="J650" s="1">
        <f>WEEKNUM(InputData[[#This Row],[DATE]])</f>
        <v>41</v>
      </c>
    </row>
    <row r="651" spans="1:10" x14ac:dyDescent="0.25">
      <c r="A651" s="3">
        <v>44475</v>
      </c>
      <c r="B651" s="6" t="s">
        <v>71</v>
      </c>
      <c r="C651" s="4" t="s">
        <v>43</v>
      </c>
      <c r="D651" s="5">
        <v>83.08</v>
      </c>
      <c r="E651" s="1">
        <v>17</v>
      </c>
      <c r="F651" s="1">
        <f>InputData[[#This Row],[UNIT PRICE ($)]]*InputData[[#This Row],[QUANTITY]]</f>
        <v>1412.36</v>
      </c>
      <c r="G651" s="1" t="str">
        <f>VLOOKUP(InputData[[#This Row],[CUSTOMER NAME]],Country[],2,0)</f>
        <v>India</v>
      </c>
      <c r="H651" s="1" t="str">
        <f>VLOOKUP(InputData[[#This Row],[CUSTOMER NAME]],Country[],3,0)</f>
        <v>Central</v>
      </c>
      <c r="I651" s="1" t="str">
        <f>TEXT(InputData[[#This Row],[DATE]],"mmm")</f>
        <v>Oct</v>
      </c>
      <c r="J651" s="1">
        <f>WEEKNUM(InputData[[#This Row],[DATE]])</f>
        <v>41</v>
      </c>
    </row>
    <row r="652" spans="1:10" x14ac:dyDescent="0.25">
      <c r="A652" s="3">
        <v>44475</v>
      </c>
      <c r="B652" s="6" t="s">
        <v>74</v>
      </c>
      <c r="C652" s="4" t="s">
        <v>21</v>
      </c>
      <c r="D652" s="5">
        <v>162.54</v>
      </c>
      <c r="E652" s="1">
        <v>10</v>
      </c>
      <c r="F652" s="1">
        <f>InputData[[#This Row],[UNIT PRICE ($)]]*InputData[[#This Row],[QUANTITY]]</f>
        <v>1625.3999999999999</v>
      </c>
      <c r="G652" s="1" t="str">
        <f>VLOOKUP(InputData[[#This Row],[CUSTOMER NAME]],Country[],2,0)</f>
        <v>Brazil</v>
      </c>
      <c r="H652" s="1" t="str">
        <f>VLOOKUP(InputData[[#This Row],[CUSTOMER NAME]],Country[],3,0)</f>
        <v>Export</v>
      </c>
      <c r="I652" s="1" t="str">
        <f>TEXT(InputData[[#This Row],[DATE]],"mmm")</f>
        <v>Oct</v>
      </c>
      <c r="J652" s="1">
        <f>WEEKNUM(InputData[[#This Row],[DATE]])</f>
        <v>41</v>
      </c>
    </row>
    <row r="653" spans="1:10" x14ac:dyDescent="0.25">
      <c r="A653" s="3">
        <v>44475</v>
      </c>
      <c r="B653" s="6" t="s">
        <v>77</v>
      </c>
      <c r="C653" s="4" t="s">
        <v>36</v>
      </c>
      <c r="D653" s="5">
        <v>96.3</v>
      </c>
      <c r="E653" s="1">
        <v>12</v>
      </c>
      <c r="F653" s="1">
        <f>InputData[[#This Row],[UNIT PRICE ($)]]*InputData[[#This Row],[QUANTITY]]</f>
        <v>1155.5999999999999</v>
      </c>
      <c r="G653" s="1" t="str">
        <f>VLOOKUP(InputData[[#This Row],[CUSTOMER NAME]],Country[],2,0)</f>
        <v>India</v>
      </c>
      <c r="H653" s="1" t="str">
        <f>VLOOKUP(InputData[[#This Row],[CUSTOMER NAME]],Country[],3,0)</f>
        <v>Western</v>
      </c>
      <c r="I653" s="1" t="str">
        <f>TEXT(InputData[[#This Row],[DATE]],"mmm")</f>
        <v>Oct</v>
      </c>
      <c r="J653" s="1">
        <f>WEEKNUM(InputData[[#This Row],[DATE]])</f>
        <v>41</v>
      </c>
    </row>
    <row r="654" spans="1:10" x14ac:dyDescent="0.25">
      <c r="A654" s="3">
        <v>44475</v>
      </c>
      <c r="B654" s="6" t="s">
        <v>117</v>
      </c>
      <c r="C654" s="4" t="s">
        <v>35</v>
      </c>
      <c r="D654" s="5">
        <v>6.7</v>
      </c>
      <c r="E654" s="1">
        <v>1</v>
      </c>
      <c r="F654" s="1">
        <f>InputData[[#This Row],[UNIT PRICE ($)]]*InputData[[#This Row],[QUANTITY]]</f>
        <v>6.7</v>
      </c>
      <c r="G654" s="1" t="str">
        <f>VLOOKUP(InputData[[#This Row],[CUSTOMER NAME]],Country[],2,0)</f>
        <v>United States of America</v>
      </c>
      <c r="H654" s="1" t="str">
        <f>VLOOKUP(InputData[[#This Row],[CUSTOMER NAME]],Country[],3,0)</f>
        <v>Export</v>
      </c>
      <c r="I654" s="1" t="str">
        <f>TEXT(InputData[[#This Row],[DATE]],"mmm")</f>
        <v>Oct</v>
      </c>
      <c r="J654" s="1">
        <f>WEEKNUM(InputData[[#This Row],[DATE]])</f>
        <v>41</v>
      </c>
    </row>
    <row r="655" spans="1:10" x14ac:dyDescent="0.25">
      <c r="A655" s="3">
        <v>44476</v>
      </c>
      <c r="B655" s="6" t="s">
        <v>74</v>
      </c>
      <c r="C655" s="4" t="s">
        <v>26</v>
      </c>
      <c r="D655" s="5">
        <v>24.66</v>
      </c>
      <c r="E655" s="1">
        <v>6</v>
      </c>
      <c r="F655" s="1">
        <f>InputData[[#This Row],[UNIT PRICE ($)]]*InputData[[#This Row],[QUANTITY]]</f>
        <v>147.96</v>
      </c>
      <c r="G655" s="1" t="str">
        <f>VLOOKUP(InputData[[#This Row],[CUSTOMER NAME]],Country[],2,0)</f>
        <v>Brazil</v>
      </c>
      <c r="H655" s="1" t="str">
        <f>VLOOKUP(InputData[[#This Row],[CUSTOMER NAME]],Country[],3,0)</f>
        <v>Export</v>
      </c>
      <c r="I655" s="1" t="str">
        <f>TEXT(InputData[[#This Row],[DATE]],"mmm")</f>
        <v>Oct</v>
      </c>
      <c r="J655" s="1">
        <f>WEEKNUM(InputData[[#This Row],[DATE]])</f>
        <v>41</v>
      </c>
    </row>
    <row r="656" spans="1:10" x14ac:dyDescent="0.25">
      <c r="A656" s="3">
        <v>44478</v>
      </c>
      <c r="B656" s="6" t="s">
        <v>60</v>
      </c>
      <c r="C656" s="4" t="s">
        <v>38</v>
      </c>
      <c r="D656" s="5">
        <v>79.92</v>
      </c>
      <c r="E656" s="1">
        <v>14</v>
      </c>
      <c r="F656" s="1">
        <f>InputData[[#This Row],[UNIT PRICE ($)]]*InputData[[#This Row],[QUANTITY]]</f>
        <v>1118.8800000000001</v>
      </c>
      <c r="G656" s="1" t="str">
        <f>VLOOKUP(InputData[[#This Row],[CUSTOMER NAME]],Country[],2,0)</f>
        <v>Nigeria</v>
      </c>
      <c r="H656" s="1" t="str">
        <f>VLOOKUP(InputData[[#This Row],[CUSTOMER NAME]],Country[],3,0)</f>
        <v>Export</v>
      </c>
      <c r="I656" s="1" t="str">
        <f>TEXT(InputData[[#This Row],[DATE]],"mmm")</f>
        <v>Oct</v>
      </c>
      <c r="J656" s="1">
        <f>WEEKNUM(InputData[[#This Row],[DATE]])</f>
        <v>41</v>
      </c>
    </row>
    <row r="657" spans="1:10" x14ac:dyDescent="0.25">
      <c r="A657" s="3">
        <v>44478</v>
      </c>
      <c r="B657" s="6" t="s">
        <v>61</v>
      </c>
      <c r="C657" s="4" t="s">
        <v>38</v>
      </c>
      <c r="D657" s="5">
        <v>79.92</v>
      </c>
      <c r="E657" s="1">
        <v>5</v>
      </c>
      <c r="F657" s="1">
        <f>InputData[[#This Row],[UNIT PRICE ($)]]*InputData[[#This Row],[QUANTITY]]</f>
        <v>399.6</v>
      </c>
      <c r="G657" s="1" t="str">
        <f>VLOOKUP(InputData[[#This Row],[CUSTOMER NAME]],Country[],2,0)</f>
        <v>Bangladesh</v>
      </c>
      <c r="H657" s="1" t="str">
        <f>VLOOKUP(InputData[[#This Row],[CUSTOMER NAME]],Country[],3,0)</f>
        <v>Export</v>
      </c>
      <c r="I657" s="1" t="str">
        <f>TEXT(InputData[[#This Row],[DATE]],"mmm")</f>
        <v>Oct</v>
      </c>
      <c r="J657" s="1">
        <f>WEEKNUM(InputData[[#This Row],[DATE]])</f>
        <v>41</v>
      </c>
    </row>
    <row r="658" spans="1:10" x14ac:dyDescent="0.25">
      <c r="A658" s="3">
        <v>44478</v>
      </c>
      <c r="B658" s="6" t="s">
        <v>73</v>
      </c>
      <c r="C658" s="4" t="s">
        <v>32</v>
      </c>
      <c r="D658" s="5">
        <v>117.48</v>
      </c>
      <c r="E658" s="1">
        <v>11</v>
      </c>
      <c r="F658" s="1">
        <f>InputData[[#This Row],[UNIT PRICE ($)]]*InputData[[#This Row],[QUANTITY]]</f>
        <v>1292.28</v>
      </c>
      <c r="G658" s="1" t="str">
        <f>VLOOKUP(InputData[[#This Row],[CUSTOMER NAME]],Country[],2,0)</f>
        <v>India</v>
      </c>
      <c r="H658" s="1" t="str">
        <f>VLOOKUP(InputData[[#This Row],[CUSTOMER NAME]],Country[],3,0)</f>
        <v>East</v>
      </c>
      <c r="I658" s="1" t="str">
        <f>TEXT(InputData[[#This Row],[DATE]],"mmm")</f>
        <v>Oct</v>
      </c>
      <c r="J658" s="1">
        <f>WEEKNUM(InputData[[#This Row],[DATE]])</f>
        <v>41</v>
      </c>
    </row>
    <row r="659" spans="1:10" x14ac:dyDescent="0.25">
      <c r="A659" s="3">
        <v>44479</v>
      </c>
      <c r="B659" s="6" t="s">
        <v>63</v>
      </c>
      <c r="C659" s="4" t="s">
        <v>35</v>
      </c>
      <c r="D659" s="5">
        <v>6.7</v>
      </c>
      <c r="E659" s="1">
        <v>14</v>
      </c>
      <c r="F659" s="1">
        <f>InputData[[#This Row],[UNIT PRICE ($)]]*InputData[[#This Row],[QUANTITY]]</f>
        <v>93.8</v>
      </c>
      <c r="G659" s="1" t="str">
        <f>VLOOKUP(InputData[[#This Row],[CUSTOMER NAME]],Country[],2,0)</f>
        <v>Saudi Arabia</v>
      </c>
      <c r="H659" s="1" t="str">
        <f>VLOOKUP(InputData[[#This Row],[CUSTOMER NAME]],Country[],3,0)</f>
        <v>Export</v>
      </c>
      <c r="I659" s="1" t="str">
        <f>TEXT(InputData[[#This Row],[DATE]],"mmm")</f>
        <v>Oct</v>
      </c>
      <c r="J659" s="1">
        <f>WEEKNUM(InputData[[#This Row],[DATE]])</f>
        <v>42</v>
      </c>
    </row>
    <row r="660" spans="1:10" x14ac:dyDescent="0.25">
      <c r="A660" s="3">
        <v>44479</v>
      </c>
      <c r="B660" s="6" t="s">
        <v>63</v>
      </c>
      <c r="C660" s="4" t="s">
        <v>19</v>
      </c>
      <c r="D660" s="5">
        <v>210</v>
      </c>
      <c r="E660" s="1">
        <v>9</v>
      </c>
      <c r="F660" s="1">
        <f>InputData[[#This Row],[UNIT PRICE ($)]]*InputData[[#This Row],[QUANTITY]]</f>
        <v>1890</v>
      </c>
      <c r="G660" s="1" t="str">
        <f>VLOOKUP(InputData[[#This Row],[CUSTOMER NAME]],Country[],2,0)</f>
        <v>Saudi Arabia</v>
      </c>
      <c r="H660" s="1" t="str">
        <f>VLOOKUP(InputData[[#This Row],[CUSTOMER NAME]],Country[],3,0)</f>
        <v>Export</v>
      </c>
      <c r="I660" s="1" t="str">
        <f>TEXT(InputData[[#This Row],[DATE]],"mmm")</f>
        <v>Oct</v>
      </c>
      <c r="J660" s="1">
        <f>WEEKNUM(InputData[[#This Row],[DATE]])</f>
        <v>42</v>
      </c>
    </row>
    <row r="661" spans="1:10" x14ac:dyDescent="0.25">
      <c r="A661" s="3">
        <v>44479</v>
      </c>
      <c r="B661" s="6" t="s">
        <v>74</v>
      </c>
      <c r="C661" s="4" t="s">
        <v>44</v>
      </c>
      <c r="D661" s="5">
        <v>82.08</v>
      </c>
      <c r="E661" s="1">
        <v>12</v>
      </c>
      <c r="F661" s="1">
        <f>InputData[[#This Row],[UNIT PRICE ($)]]*InputData[[#This Row],[QUANTITY]]</f>
        <v>984.96</v>
      </c>
      <c r="G661" s="1" t="str">
        <f>VLOOKUP(InputData[[#This Row],[CUSTOMER NAME]],Country[],2,0)</f>
        <v>Brazil</v>
      </c>
      <c r="H661" s="1" t="str">
        <f>VLOOKUP(InputData[[#This Row],[CUSTOMER NAME]],Country[],3,0)</f>
        <v>Export</v>
      </c>
      <c r="I661" s="1" t="str">
        <f>TEXT(InputData[[#This Row],[DATE]],"mmm")</f>
        <v>Oct</v>
      </c>
      <c r="J661" s="1">
        <f>WEEKNUM(InputData[[#This Row],[DATE]])</f>
        <v>42</v>
      </c>
    </row>
    <row r="662" spans="1:10" x14ac:dyDescent="0.25">
      <c r="A662" s="3">
        <v>44480</v>
      </c>
      <c r="B662" s="6" t="s">
        <v>82</v>
      </c>
      <c r="C662" s="4" t="s">
        <v>8</v>
      </c>
      <c r="D662" s="5">
        <v>94.62</v>
      </c>
      <c r="E662" s="1">
        <v>10</v>
      </c>
      <c r="F662" s="1">
        <f>InputData[[#This Row],[UNIT PRICE ($)]]*InputData[[#This Row],[QUANTITY]]</f>
        <v>946.2</v>
      </c>
      <c r="G662" s="1" t="str">
        <f>VLOOKUP(InputData[[#This Row],[CUSTOMER NAME]],Country[],2,0)</f>
        <v>India</v>
      </c>
      <c r="H662" s="1" t="str">
        <f>VLOOKUP(InputData[[#This Row],[CUSTOMER NAME]],Country[],3,0)</f>
        <v>Western</v>
      </c>
      <c r="I662" s="1" t="str">
        <f>TEXT(InputData[[#This Row],[DATE]],"mmm")</f>
        <v>Oct</v>
      </c>
      <c r="J662" s="1">
        <f>WEEKNUM(InputData[[#This Row],[DATE]])</f>
        <v>42</v>
      </c>
    </row>
    <row r="663" spans="1:10" x14ac:dyDescent="0.25">
      <c r="A663" s="3">
        <v>44480</v>
      </c>
      <c r="B663" s="6" t="s">
        <v>84</v>
      </c>
      <c r="C663" s="4" t="s">
        <v>11</v>
      </c>
      <c r="D663" s="5">
        <v>48.4</v>
      </c>
      <c r="E663" s="1">
        <v>15</v>
      </c>
      <c r="F663" s="1">
        <f>InputData[[#This Row],[UNIT PRICE ($)]]*InputData[[#This Row],[QUANTITY]]</f>
        <v>726</v>
      </c>
      <c r="G663" s="1" t="str">
        <f>VLOOKUP(InputData[[#This Row],[CUSTOMER NAME]],Country[],2,0)</f>
        <v>Ethiopia</v>
      </c>
      <c r="H663" s="1" t="str">
        <f>VLOOKUP(InputData[[#This Row],[CUSTOMER NAME]],Country[],3,0)</f>
        <v>Export</v>
      </c>
      <c r="I663" s="1" t="str">
        <f>TEXT(InputData[[#This Row],[DATE]],"mmm")</f>
        <v>Oct</v>
      </c>
      <c r="J663" s="1">
        <f>WEEKNUM(InputData[[#This Row],[DATE]])</f>
        <v>42</v>
      </c>
    </row>
    <row r="664" spans="1:10" x14ac:dyDescent="0.25">
      <c r="A664" s="3">
        <v>44481</v>
      </c>
      <c r="B664" s="6" t="s">
        <v>75</v>
      </c>
      <c r="C664" s="4" t="s">
        <v>27</v>
      </c>
      <c r="D664" s="5">
        <v>57.120000000000005</v>
      </c>
      <c r="E664" s="1">
        <v>8</v>
      </c>
      <c r="F664" s="1">
        <f>InputData[[#This Row],[UNIT PRICE ($)]]*InputData[[#This Row],[QUANTITY]]</f>
        <v>456.96000000000004</v>
      </c>
      <c r="G664" s="1" t="str">
        <f>VLOOKUP(InputData[[#This Row],[CUSTOMER NAME]],Country[],2,0)</f>
        <v>Russia</v>
      </c>
      <c r="H664" s="1" t="str">
        <f>VLOOKUP(InputData[[#This Row],[CUSTOMER NAME]],Country[],3,0)</f>
        <v>Export</v>
      </c>
      <c r="I664" s="1" t="str">
        <f>TEXT(InputData[[#This Row],[DATE]],"mmm")</f>
        <v>Oct</v>
      </c>
      <c r="J664" s="1">
        <f>WEEKNUM(InputData[[#This Row],[DATE]])</f>
        <v>42</v>
      </c>
    </row>
    <row r="665" spans="1:10" x14ac:dyDescent="0.25">
      <c r="A665" s="3">
        <v>44482</v>
      </c>
      <c r="B665" s="6" t="s">
        <v>61</v>
      </c>
      <c r="C665" s="4" t="s">
        <v>2</v>
      </c>
      <c r="D665" s="5">
        <v>142.80000000000001</v>
      </c>
      <c r="E665" s="1">
        <v>15</v>
      </c>
      <c r="F665" s="1">
        <f>InputData[[#This Row],[UNIT PRICE ($)]]*InputData[[#This Row],[QUANTITY]]</f>
        <v>2142</v>
      </c>
      <c r="G665" s="1" t="str">
        <f>VLOOKUP(InputData[[#This Row],[CUSTOMER NAME]],Country[],2,0)</f>
        <v>Bangladesh</v>
      </c>
      <c r="H665" s="1" t="str">
        <f>VLOOKUP(InputData[[#This Row],[CUSTOMER NAME]],Country[],3,0)</f>
        <v>Export</v>
      </c>
      <c r="I665" s="1" t="str">
        <f>TEXT(InputData[[#This Row],[DATE]],"mmm")</f>
        <v>Oct</v>
      </c>
      <c r="J665" s="1">
        <f>WEEKNUM(InputData[[#This Row],[DATE]])</f>
        <v>42</v>
      </c>
    </row>
    <row r="666" spans="1:10" x14ac:dyDescent="0.25">
      <c r="A666" s="3">
        <v>44482</v>
      </c>
      <c r="B666" s="6" t="s">
        <v>77</v>
      </c>
      <c r="C666" s="4" t="s">
        <v>38</v>
      </c>
      <c r="D666" s="5">
        <v>79.92</v>
      </c>
      <c r="E666" s="1">
        <v>18</v>
      </c>
      <c r="F666" s="1">
        <f>InputData[[#This Row],[UNIT PRICE ($)]]*InputData[[#This Row],[QUANTITY]]</f>
        <v>1438.56</v>
      </c>
      <c r="G666" s="1" t="str">
        <f>VLOOKUP(InputData[[#This Row],[CUSTOMER NAME]],Country[],2,0)</f>
        <v>India</v>
      </c>
      <c r="H666" s="1" t="str">
        <f>VLOOKUP(InputData[[#This Row],[CUSTOMER NAME]],Country[],3,0)</f>
        <v>Western</v>
      </c>
      <c r="I666" s="1" t="str">
        <f>TEXT(InputData[[#This Row],[DATE]],"mmm")</f>
        <v>Oct</v>
      </c>
      <c r="J666" s="1">
        <f>WEEKNUM(InputData[[#This Row],[DATE]])</f>
        <v>42</v>
      </c>
    </row>
    <row r="667" spans="1:10" x14ac:dyDescent="0.25">
      <c r="A667" s="3">
        <v>44483</v>
      </c>
      <c r="B667" s="6" t="s">
        <v>66</v>
      </c>
      <c r="C667" s="4" t="s">
        <v>44</v>
      </c>
      <c r="D667" s="5">
        <v>82.08</v>
      </c>
      <c r="E667" s="1">
        <v>15</v>
      </c>
      <c r="F667" s="1">
        <f>InputData[[#This Row],[UNIT PRICE ($)]]*InputData[[#This Row],[QUANTITY]]</f>
        <v>1231.2</v>
      </c>
      <c r="G667" s="1" t="str">
        <f>VLOOKUP(InputData[[#This Row],[CUSTOMER NAME]],Country[],2,0)</f>
        <v>Indonesia</v>
      </c>
      <c r="H667" s="1" t="str">
        <f>VLOOKUP(InputData[[#This Row],[CUSTOMER NAME]],Country[],3,0)</f>
        <v>Export</v>
      </c>
      <c r="I667" s="1" t="str">
        <f>TEXT(InputData[[#This Row],[DATE]],"mmm")</f>
        <v>Oct</v>
      </c>
      <c r="J667" s="1">
        <f>WEEKNUM(InputData[[#This Row],[DATE]])</f>
        <v>42</v>
      </c>
    </row>
    <row r="668" spans="1:10" x14ac:dyDescent="0.25">
      <c r="A668" s="3">
        <v>44484</v>
      </c>
      <c r="B668" s="6" t="s">
        <v>69</v>
      </c>
      <c r="C668" s="4" t="s">
        <v>15</v>
      </c>
      <c r="D668" s="5">
        <v>15.719999999999999</v>
      </c>
      <c r="E668" s="1">
        <v>10</v>
      </c>
      <c r="F668" s="1">
        <f>InputData[[#This Row],[UNIT PRICE ($)]]*InputData[[#This Row],[QUANTITY]]</f>
        <v>157.19999999999999</v>
      </c>
      <c r="G668" s="1" t="str">
        <f>VLOOKUP(InputData[[#This Row],[CUSTOMER NAME]],Country[],2,0)</f>
        <v>India</v>
      </c>
      <c r="H668" s="1" t="str">
        <f>VLOOKUP(InputData[[#This Row],[CUSTOMER NAME]],Country[],3,0)</f>
        <v>South</v>
      </c>
      <c r="I668" s="1" t="str">
        <f>TEXT(InputData[[#This Row],[DATE]],"mmm")</f>
        <v>Oct</v>
      </c>
      <c r="J668" s="1">
        <f>WEEKNUM(InputData[[#This Row],[DATE]])</f>
        <v>42</v>
      </c>
    </row>
    <row r="669" spans="1:10" x14ac:dyDescent="0.25">
      <c r="A669" s="3">
        <v>44485</v>
      </c>
      <c r="B669" s="6" t="s">
        <v>80</v>
      </c>
      <c r="C669" s="4" t="s">
        <v>36</v>
      </c>
      <c r="D669" s="5">
        <v>96.3</v>
      </c>
      <c r="E669" s="1">
        <v>3</v>
      </c>
      <c r="F669" s="1">
        <f>InputData[[#This Row],[UNIT PRICE ($)]]*InputData[[#This Row],[QUANTITY]]</f>
        <v>288.89999999999998</v>
      </c>
      <c r="G669" s="1" t="str">
        <f>VLOOKUP(InputData[[#This Row],[CUSTOMER NAME]],Country[],2,0)</f>
        <v>South Africa</v>
      </c>
      <c r="H669" s="1" t="str">
        <f>VLOOKUP(InputData[[#This Row],[CUSTOMER NAME]],Country[],3,0)</f>
        <v>Export</v>
      </c>
      <c r="I669" s="1" t="str">
        <f>TEXT(InputData[[#This Row],[DATE]],"mmm")</f>
        <v>Oct</v>
      </c>
      <c r="J669" s="1">
        <f>WEEKNUM(InputData[[#This Row],[DATE]])</f>
        <v>42</v>
      </c>
    </row>
    <row r="670" spans="1:10" x14ac:dyDescent="0.25">
      <c r="A670" s="3">
        <v>44485</v>
      </c>
      <c r="B670" s="6" t="s">
        <v>84</v>
      </c>
      <c r="C670" s="4" t="s">
        <v>24</v>
      </c>
      <c r="D670" s="5">
        <v>156.96</v>
      </c>
      <c r="E670" s="1">
        <v>18</v>
      </c>
      <c r="F670" s="1">
        <f>InputData[[#This Row],[UNIT PRICE ($)]]*InputData[[#This Row],[QUANTITY]]</f>
        <v>2825.28</v>
      </c>
      <c r="G670" s="1" t="str">
        <f>VLOOKUP(InputData[[#This Row],[CUSTOMER NAME]],Country[],2,0)</f>
        <v>Ethiopia</v>
      </c>
      <c r="H670" s="1" t="str">
        <f>VLOOKUP(InputData[[#This Row],[CUSTOMER NAME]],Country[],3,0)</f>
        <v>Export</v>
      </c>
      <c r="I670" s="1" t="str">
        <f>TEXT(InputData[[#This Row],[DATE]],"mmm")</f>
        <v>Oct</v>
      </c>
      <c r="J670" s="1">
        <f>WEEKNUM(InputData[[#This Row],[DATE]])</f>
        <v>42</v>
      </c>
    </row>
    <row r="671" spans="1:10" x14ac:dyDescent="0.25">
      <c r="A671" s="3">
        <v>44485</v>
      </c>
      <c r="B671" s="6" t="s">
        <v>85</v>
      </c>
      <c r="C671" s="4" t="s">
        <v>44</v>
      </c>
      <c r="D671" s="5">
        <v>82.08</v>
      </c>
      <c r="E671" s="1">
        <v>18</v>
      </c>
      <c r="F671" s="1">
        <f>InputData[[#This Row],[UNIT PRICE ($)]]*InputData[[#This Row],[QUANTITY]]</f>
        <v>1477.44</v>
      </c>
      <c r="G671" s="1" t="str">
        <f>VLOOKUP(InputData[[#This Row],[CUSTOMER NAME]],Country[],2,0)</f>
        <v>India</v>
      </c>
      <c r="H671" s="1" t="str">
        <f>VLOOKUP(InputData[[#This Row],[CUSTOMER NAME]],Country[],3,0)</f>
        <v>Northeast</v>
      </c>
      <c r="I671" s="1" t="str">
        <f>TEXT(InputData[[#This Row],[DATE]],"mmm")</f>
        <v>Oct</v>
      </c>
      <c r="J671" s="1">
        <f>WEEKNUM(InputData[[#This Row],[DATE]])</f>
        <v>42</v>
      </c>
    </row>
    <row r="672" spans="1:10" x14ac:dyDescent="0.25">
      <c r="A672" s="3">
        <v>44486</v>
      </c>
      <c r="B672" s="6" t="s">
        <v>84</v>
      </c>
      <c r="C672" s="4" t="s">
        <v>1</v>
      </c>
      <c r="D672" s="5">
        <v>103.88</v>
      </c>
      <c r="E672" s="1">
        <v>13</v>
      </c>
      <c r="F672" s="1">
        <f>InputData[[#This Row],[UNIT PRICE ($)]]*InputData[[#This Row],[QUANTITY]]</f>
        <v>1350.44</v>
      </c>
      <c r="G672" s="1" t="str">
        <f>VLOOKUP(InputData[[#This Row],[CUSTOMER NAME]],Country[],2,0)</f>
        <v>Ethiopia</v>
      </c>
      <c r="H672" s="1" t="str">
        <f>VLOOKUP(InputData[[#This Row],[CUSTOMER NAME]],Country[],3,0)</f>
        <v>Export</v>
      </c>
      <c r="I672" s="1" t="str">
        <f>TEXT(InputData[[#This Row],[DATE]],"mmm")</f>
        <v>Oct</v>
      </c>
      <c r="J672" s="1">
        <f>WEEKNUM(InputData[[#This Row],[DATE]])</f>
        <v>43</v>
      </c>
    </row>
    <row r="673" spans="1:10" x14ac:dyDescent="0.25">
      <c r="A673" s="3">
        <v>44487</v>
      </c>
      <c r="B673" s="6" t="s">
        <v>60</v>
      </c>
      <c r="C673" s="4" t="s">
        <v>42</v>
      </c>
      <c r="D673" s="5">
        <v>162</v>
      </c>
      <c r="E673" s="1">
        <v>31</v>
      </c>
      <c r="F673" s="1">
        <f>InputData[[#This Row],[UNIT PRICE ($)]]*InputData[[#This Row],[QUANTITY]]</f>
        <v>5022</v>
      </c>
      <c r="G673" s="1" t="str">
        <f>VLOOKUP(InputData[[#This Row],[CUSTOMER NAME]],Country[],2,0)</f>
        <v>Nigeria</v>
      </c>
      <c r="H673" s="1" t="str">
        <f>VLOOKUP(InputData[[#This Row],[CUSTOMER NAME]],Country[],3,0)</f>
        <v>Export</v>
      </c>
      <c r="I673" s="1" t="str">
        <f>TEXT(InputData[[#This Row],[DATE]],"mmm")</f>
        <v>Oct</v>
      </c>
      <c r="J673" s="1">
        <f>WEEKNUM(InputData[[#This Row],[DATE]])</f>
        <v>43</v>
      </c>
    </row>
    <row r="674" spans="1:10" x14ac:dyDescent="0.25">
      <c r="A674" s="3">
        <v>44487</v>
      </c>
      <c r="B674" s="6" t="s">
        <v>109</v>
      </c>
      <c r="C674" s="4" t="s">
        <v>8</v>
      </c>
      <c r="D674" s="5">
        <v>94.62</v>
      </c>
      <c r="E674" s="1">
        <v>11</v>
      </c>
      <c r="F674" s="1">
        <f>InputData[[#This Row],[UNIT PRICE ($)]]*InputData[[#This Row],[QUANTITY]]</f>
        <v>1040.8200000000002</v>
      </c>
      <c r="G674" s="1" t="str">
        <f>VLOOKUP(InputData[[#This Row],[CUSTOMER NAME]],Country[],2,0)</f>
        <v>Pakistan</v>
      </c>
      <c r="H674" s="1" t="str">
        <f>VLOOKUP(InputData[[#This Row],[CUSTOMER NAME]],Country[],3,0)</f>
        <v>Export</v>
      </c>
      <c r="I674" s="1" t="str">
        <f>TEXT(InputData[[#This Row],[DATE]],"mmm")</f>
        <v>Oct</v>
      </c>
      <c r="J674" s="1">
        <f>WEEKNUM(InputData[[#This Row],[DATE]])</f>
        <v>43</v>
      </c>
    </row>
    <row r="675" spans="1:10" x14ac:dyDescent="0.25">
      <c r="A675" s="3">
        <v>44487</v>
      </c>
      <c r="B675" s="6" t="s">
        <v>68</v>
      </c>
      <c r="C675" s="4" t="s">
        <v>3</v>
      </c>
      <c r="D675" s="5">
        <v>80.94</v>
      </c>
      <c r="E675" s="1">
        <v>6</v>
      </c>
      <c r="F675" s="1">
        <f>InputData[[#This Row],[UNIT PRICE ($)]]*InputData[[#This Row],[QUANTITY]]</f>
        <v>485.64</v>
      </c>
      <c r="G675" s="1" t="str">
        <f>VLOOKUP(InputData[[#This Row],[CUSTOMER NAME]],Country[],2,0)</f>
        <v>Russia</v>
      </c>
      <c r="H675" s="1" t="str">
        <f>VLOOKUP(InputData[[#This Row],[CUSTOMER NAME]],Country[],3,0)</f>
        <v>Export</v>
      </c>
      <c r="I675" s="1" t="str">
        <f>TEXT(InputData[[#This Row],[DATE]],"mmm")</f>
        <v>Oct</v>
      </c>
      <c r="J675" s="1">
        <f>WEEKNUM(InputData[[#This Row],[DATE]])</f>
        <v>43</v>
      </c>
    </row>
    <row r="676" spans="1:10" x14ac:dyDescent="0.25">
      <c r="A676" s="3">
        <v>44487</v>
      </c>
      <c r="B676" s="6" t="s">
        <v>110</v>
      </c>
      <c r="C676" s="4" t="s">
        <v>25</v>
      </c>
      <c r="D676" s="5">
        <v>8.33</v>
      </c>
      <c r="E676" s="1">
        <v>16</v>
      </c>
      <c r="F676" s="1">
        <f>InputData[[#This Row],[UNIT PRICE ($)]]*InputData[[#This Row],[QUANTITY]]</f>
        <v>133.28</v>
      </c>
      <c r="G676" s="1" t="str">
        <f>VLOOKUP(InputData[[#This Row],[CUSTOMER NAME]],Country[],2,0)</f>
        <v>India</v>
      </c>
      <c r="H676" s="1" t="str">
        <f>VLOOKUP(InputData[[#This Row],[CUSTOMER NAME]],Country[],3,0)</f>
        <v>Western</v>
      </c>
      <c r="I676" s="1" t="str">
        <f>TEXT(InputData[[#This Row],[DATE]],"mmm")</f>
        <v>Oct</v>
      </c>
      <c r="J676" s="1">
        <f>WEEKNUM(InputData[[#This Row],[DATE]])</f>
        <v>43</v>
      </c>
    </row>
    <row r="677" spans="1:10" x14ac:dyDescent="0.25">
      <c r="A677" s="3">
        <v>44487</v>
      </c>
      <c r="B677" s="6" t="s">
        <v>82</v>
      </c>
      <c r="C677" s="4" t="s">
        <v>25</v>
      </c>
      <c r="D677" s="5">
        <v>8.33</v>
      </c>
      <c r="E677" s="1">
        <v>6</v>
      </c>
      <c r="F677" s="1">
        <f>InputData[[#This Row],[UNIT PRICE ($)]]*InputData[[#This Row],[QUANTITY]]</f>
        <v>49.980000000000004</v>
      </c>
      <c r="G677" s="1" t="str">
        <f>VLOOKUP(InputData[[#This Row],[CUSTOMER NAME]],Country[],2,0)</f>
        <v>India</v>
      </c>
      <c r="H677" s="1" t="str">
        <f>VLOOKUP(InputData[[#This Row],[CUSTOMER NAME]],Country[],3,0)</f>
        <v>Western</v>
      </c>
      <c r="I677" s="1" t="str">
        <f>TEXT(InputData[[#This Row],[DATE]],"mmm")</f>
        <v>Oct</v>
      </c>
      <c r="J677" s="1">
        <f>WEEKNUM(InputData[[#This Row],[DATE]])</f>
        <v>43</v>
      </c>
    </row>
    <row r="678" spans="1:10" x14ac:dyDescent="0.25">
      <c r="A678" s="3">
        <v>44487</v>
      </c>
      <c r="B678" s="6" t="s">
        <v>82</v>
      </c>
      <c r="C678" s="4" t="s">
        <v>21</v>
      </c>
      <c r="D678" s="5">
        <v>162.54</v>
      </c>
      <c r="E678" s="1">
        <v>13</v>
      </c>
      <c r="F678" s="1">
        <f>InputData[[#This Row],[UNIT PRICE ($)]]*InputData[[#This Row],[QUANTITY]]</f>
        <v>2113.02</v>
      </c>
      <c r="G678" s="1" t="str">
        <f>VLOOKUP(InputData[[#This Row],[CUSTOMER NAME]],Country[],2,0)</f>
        <v>India</v>
      </c>
      <c r="H678" s="1" t="str">
        <f>VLOOKUP(InputData[[#This Row],[CUSTOMER NAME]],Country[],3,0)</f>
        <v>Western</v>
      </c>
      <c r="I678" s="1" t="str">
        <f>TEXT(InputData[[#This Row],[DATE]],"mmm")</f>
        <v>Oct</v>
      </c>
      <c r="J678" s="1">
        <f>WEEKNUM(InputData[[#This Row],[DATE]])</f>
        <v>43</v>
      </c>
    </row>
    <row r="679" spans="1:10" x14ac:dyDescent="0.25">
      <c r="A679" s="3">
        <v>44491</v>
      </c>
      <c r="B679" s="6" t="s">
        <v>63</v>
      </c>
      <c r="C679" s="4" t="s">
        <v>11</v>
      </c>
      <c r="D679" s="5">
        <v>48.4</v>
      </c>
      <c r="E679" s="1">
        <v>7</v>
      </c>
      <c r="F679" s="1">
        <f>InputData[[#This Row],[UNIT PRICE ($)]]*InputData[[#This Row],[QUANTITY]]</f>
        <v>338.8</v>
      </c>
      <c r="G679" s="1" t="str">
        <f>VLOOKUP(InputData[[#This Row],[CUSTOMER NAME]],Country[],2,0)</f>
        <v>Saudi Arabia</v>
      </c>
      <c r="H679" s="1" t="str">
        <f>VLOOKUP(InputData[[#This Row],[CUSTOMER NAME]],Country[],3,0)</f>
        <v>Export</v>
      </c>
      <c r="I679" s="1" t="str">
        <f>TEXT(InputData[[#This Row],[DATE]],"mmm")</f>
        <v>Oct</v>
      </c>
      <c r="J679" s="1">
        <f>WEEKNUM(InputData[[#This Row],[DATE]])</f>
        <v>43</v>
      </c>
    </row>
    <row r="680" spans="1:10" x14ac:dyDescent="0.25">
      <c r="A680" s="3">
        <v>44491</v>
      </c>
      <c r="B680" s="6" t="s">
        <v>65</v>
      </c>
      <c r="C680" s="4" t="s">
        <v>9</v>
      </c>
      <c r="D680" s="5">
        <v>7.8599999999999994</v>
      </c>
      <c r="E680" s="1">
        <v>1</v>
      </c>
      <c r="F680" s="1">
        <f>InputData[[#This Row],[UNIT PRICE ($)]]*InputData[[#This Row],[QUANTITY]]</f>
        <v>7.8599999999999994</v>
      </c>
      <c r="G680" s="1" t="str">
        <f>VLOOKUP(InputData[[#This Row],[CUSTOMER NAME]],Country[],2,0)</f>
        <v>Pakistan</v>
      </c>
      <c r="H680" s="1" t="str">
        <f>VLOOKUP(InputData[[#This Row],[CUSTOMER NAME]],Country[],3,0)</f>
        <v>Export</v>
      </c>
      <c r="I680" s="1" t="str">
        <f>TEXT(InputData[[#This Row],[DATE]],"mmm")</f>
        <v>Oct</v>
      </c>
      <c r="J680" s="1">
        <f>WEEKNUM(InputData[[#This Row],[DATE]])</f>
        <v>43</v>
      </c>
    </row>
    <row r="681" spans="1:10" x14ac:dyDescent="0.25">
      <c r="A681" s="3">
        <v>44491</v>
      </c>
      <c r="B681" s="6" t="s">
        <v>67</v>
      </c>
      <c r="C681" s="4" t="s">
        <v>24</v>
      </c>
      <c r="D681" s="5">
        <v>156.96</v>
      </c>
      <c r="E681" s="1">
        <v>13</v>
      </c>
      <c r="F681" s="1">
        <f>InputData[[#This Row],[UNIT PRICE ($)]]*InputData[[#This Row],[QUANTITY]]</f>
        <v>2040.48</v>
      </c>
      <c r="G681" s="1" t="str">
        <f>VLOOKUP(InputData[[#This Row],[CUSTOMER NAME]],Country[],2,0)</f>
        <v>United Kingdom</v>
      </c>
      <c r="H681" s="1" t="str">
        <f>VLOOKUP(InputData[[#This Row],[CUSTOMER NAME]],Country[],3,0)</f>
        <v>Export</v>
      </c>
      <c r="I681" s="1" t="str">
        <f>TEXT(InputData[[#This Row],[DATE]],"mmm")</f>
        <v>Oct</v>
      </c>
      <c r="J681" s="1">
        <f>WEEKNUM(InputData[[#This Row],[DATE]])</f>
        <v>43</v>
      </c>
    </row>
    <row r="682" spans="1:10" x14ac:dyDescent="0.25">
      <c r="A682" s="3">
        <v>44491</v>
      </c>
      <c r="B682" s="6" t="s">
        <v>70</v>
      </c>
      <c r="C682" s="4" t="s">
        <v>32</v>
      </c>
      <c r="D682" s="5">
        <v>117.48</v>
      </c>
      <c r="E682" s="1">
        <v>34</v>
      </c>
      <c r="F682" s="1">
        <f>InputData[[#This Row],[UNIT PRICE ($)]]*InputData[[#This Row],[QUANTITY]]</f>
        <v>3994.32</v>
      </c>
      <c r="G682" s="1" t="str">
        <f>VLOOKUP(InputData[[#This Row],[CUSTOMER NAME]],Country[],2,0)</f>
        <v>Mexico</v>
      </c>
      <c r="H682" s="1" t="str">
        <f>VLOOKUP(InputData[[#This Row],[CUSTOMER NAME]],Country[],3,0)</f>
        <v>Export</v>
      </c>
      <c r="I682" s="1" t="str">
        <f>TEXT(InputData[[#This Row],[DATE]],"mmm")</f>
        <v>Oct</v>
      </c>
      <c r="J682" s="1">
        <f>WEEKNUM(InputData[[#This Row],[DATE]])</f>
        <v>43</v>
      </c>
    </row>
    <row r="683" spans="1:10" x14ac:dyDescent="0.25">
      <c r="A683" s="3">
        <v>44491</v>
      </c>
      <c r="B683" s="6" t="s">
        <v>76</v>
      </c>
      <c r="C683" s="4" t="s">
        <v>39</v>
      </c>
      <c r="D683" s="5">
        <v>42.55</v>
      </c>
      <c r="E683" s="1">
        <v>24</v>
      </c>
      <c r="F683" s="1">
        <f>InputData[[#This Row],[UNIT PRICE ($)]]*InputData[[#This Row],[QUANTITY]]</f>
        <v>1021.1999999999999</v>
      </c>
      <c r="G683" s="1" t="str">
        <f>VLOOKUP(InputData[[#This Row],[CUSTOMER NAME]],Country[],2,0)</f>
        <v>Saudi Arabia</v>
      </c>
      <c r="H683" s="1" t="str">
        <f>VLOOKUP(InputData[[#This Row],[CUSTOMER NAME]],Country[],3,0)</f>
        <v>Export</v>
      </c>
      <c r="I683" s="1" t="str">
        <f>TEXT(InputData[[#This Row],[DATE]],"mmm")</f>
        <v>Oct</v>
      </c>
      <c r="J683" s="1">
        <f>WEEKNUM(InputData[[#This Row],[DATE]])</f>
        <v>43</v>
      </c>
    </row>
    <row r="684" spans="1:10" x14ac:dyDescent="0.25">
      <c r="A684" s="3">
        <v>44492</v>
      </c>
      <c r="B684" s="6" t="s">
        <v>81</v>
      </c>
      <c r="C684" s="4" t="s">
        <v>24</v>
      </c>
      <c r="D684" s="5">
        <v>156.96</v>
      </c>
      <c r="E684" s="1">
        <v>14</v>
      </c>
      <c r="F684" s="1">
        <f>InputData[[#This Row],[UNIT PRICE ($)]]*InputData[[#This Row],[QUANTITY]]</f>
        <v>2197.44</v>
      </c>
      <c r="G684" s="1" t="str">
        <f>VLOOKUP(InputData[[#This Row],[CUSTOMER NAME]],Country[],2,0)</f>
        <v>India</v>
      </c>
      <c r="H684" s="1" t="str">
        <f>VLOOKUP(InputData[[#This Row],[CUSTOMER NAME]],Country[],3,0)</f>
        <v>East</v>
      </c>
      <c r="I684" s="1" t="str">
        <f>TEXT(InputData[[#This Row],[DATE]],"mmm")</f>
        <v>Oct</v>
      </c>
      <c r="J684" s="1">
        <f>WEEKNUM(InputData[[#This Row],[DATE]])</f>
        <v>43</v>
      </c>
    </row>
    <row r="685" spans="1:10" x14ac:dyDescent="0.25">
      <c r="A685" s="3">
        <v>44493</v>
      </c>
      <c r="B685" s="6" t="s">
        <v>110</v>
      </c>
      <c r="C685" s="4" t="s">
        <v>36</v>
      </c>
      <c r="D685" s="5">
        <v>96.3</v>
      </c>
      <c r="E685" s="1">
        <v>22</v>
      </c>
      <c r="F685" s="1">
        <f>InputData[[#This Row],[UNIT PRICE ($)]]*InputData[[#This Row],[QUANTITY]]</f>
        <v>2118.6</v>
      </c>
      <c r="G685" s="1" t="str">
        <f>VLOOKUP(InputData[[#This Row],[CUSTOMER NAME]],Country[],2,0)</f>
        <v>India</v>
      </c>
      <c r="H685" s="1" t="str">
        <f>VLOOKUP(InputData[[#This Row],[CUSTOMER NAME]],Country[],3,0)</f>
        <v>Western</v>
      </c>
      <c r="I685" s="1" t="str">
        <f>TEXT(InputData[[#This Row],[DATE]],"mmm")</f>
        <v>Oct</v>
      </c>
      <c r="J685" s="1">
        <f>WEEKNUM(InputData[[#This Row],[DATE]])</f>
        <v>44</v>
      </c>
    </row>
    <row r="686" spans="1:10" x14ac:dyDescent="0.25">
      <c r="A686" s="3">
        <v>44493</v>
      </c>
      <c r="B686" s="6" t="s">
        <v>82</v>
      </c>
      <c r="C686" s="4" t="s">
        <v>11</v>
      </c>
      <c r="D686" s="5">
        <v>48.4</v>
      </c>
      <c r="E686" s="1">
        <v>3</v>
      </c>
      <c r="F686" s="1">
        <f>InputData[[#This Row],[UNIT PRICE ($)]]*InputData[[#This Row],[QUANTITY]]</f>
        <v>145.19999999999999</v>
      </c>
      <c r="G686" s="1" t="str">
        <f>VLOOKUP(InputData[[#This Row],[CUSTOMER NAME]],Country[],2,0)</f>
        <v>India</v>
      </c>
      <c r="H686" s="1" t="str">
        <f>VLOOKUP(InputData[[#This Row],[CUSTOMER NAME]],Country[],3,0)</f>
        <v>Western</v>
      </c>
      <c r="I686" s="1" t="str">
        <f>TEXT(InputData[[#This Row],[DATE]],"mmm")</f>
        <v>Oct</v>
      </c>
      <c r="J686" s="1">
        <f>WEEKNUM(InputData[[#This Row],[DATE]])</f>
        <v>44</v>
      </c>
    </row>
    <row r="687" spans="1:10" x14ac:dyDescent="0.25">
      <c r="A687" s="3">
        <v>44493</v>
      </c>
      <c r="B687" s="6" t="s">
        <v>82</v>
      </c>
      <c r="C687" s="4" t="s">
        <v>25</v>
      </c>
      <c r="D687" s="5">
        <v>8.33</v>
      </c>
      <c r="E687" s="1">
        <v>21</v>
      </c>
      <c r="F687" s="1">
        <f>InputData[[#This Row],[UNIT PRICE ($)]]*InputData[[#This Row],[QUANTITY]]</f>
        <v>174.93</v>
      </c>
      <c r="G687" s="1" t="str">
        <f>VLOOKUP(InputData[[#This Row],[CUSTOMER NAME]],Country[],2,0)</f>
        <v>India</v>
      </c>
      <c r="H687" s="1" t="str">
        <f>VLOOKUP(InputData[[#This Row],[CUSTOMER NAME]],Country[],3,0)</f>
        <v>Western</v>
      </c>
      <c r="I687" s="1" t="str">
        <f>TEXT(InputData[[#This Row],[DATE]],"mmm")</f>
        <v>Oct</v>
      </c>
      <c r="J687" s="1">
        <f>WEEKNUM(InputData[[#This Row],[DATE]])</f>
        <v>44</v>
      </c>
    </row>
    <row r="688" spans="1:10" x14ac:dyDescent="0.25">
      <c r="A688" s="3">
        <v>44493</v>
      </c>
      <c r="B688" s="6" t="s">
        <v>117</v>
      </c>
      <c r="C688" s="4" t="s">
        <v>33</v>
      </c>
      <c r="D688" s="5">
        <v>119.7</v>
      </c>
      <c r="E688" s="1">
        <v>4</v>
      </c>
      <c r="F688" s="1">
        <f>InputData[[#This Row],[UNIT PRICE ($)]]*InputData[[#This Row],[QUANTITY]]</f>
        <v>478.8</v>
      </c>
      <c r="G688" s="1" t="str">
        <f>VLOOKUP(InputData[[#This Row],[CUSTOMER NAME]],Country[],2,0)</f>
        <v>United States of America</v>
      </c>
      <c r="H688" s="1" t="str">
        <f>VLOOKUP(InputData[[#This Row],[CUSTOMER NAME]],Country[],3,0)</f>
        <v>Export</v>
      </c>
      <c r="I688" s="1" t="str">
        <f>TEXT(InputData[[#This Row],[DATE]],"mmm")</f>
        <v>Oct</v>
      </c>
      <c r="J688" s="1">
        <f>WEEKNUM(InputData[[#This Row],[DATE]])</f>
        <v>44</v>
      </c>
    </row>
    <row r="689" spans="1:10" x14ac:dyDescent="0.25">
      <c r="A689" s="3">
        <v>44494</v>
      </c>
      <c r="B689" s="6" t="s">
        <v>74</v>
      </c>
      <c r="C689" s="4" t="s">
        <v>44</v>
      </c>
      <c r="D689" s="5">
        <v>82.08</v>
      </c>
      <c r="E689" s="1">
        <v>9</v>
      </c>
      <c r="F689" s="1">
        <f>InputData[[#This Row],[UNIT PRICE ($)]]*InputData[[#This Row],[QUANTITY]]</f>
        <v>738.72</v>
      </c>
      <c r="G689" s="1" t="str">
        <f>VLOOKUP(InputData[[#This Row],[CUSTOMER NAME]],Country[],2,0)</f>
        <v>Brazil</v>
      </c>
      <c r="H689" s="1" t="str">
        <f>VLOOKUP(InputData[[#This Row],[CUSTOMER NAME]],Country[],3,0)</f>
        <v>Export</v>
      </c>
      <c r="I689" s="1" t="str">
        <f>TEXT(InputData[[#This Row],[DATE]],"mmm")</f>
        <v>Oct</v>
      </c>
      <c r="J689" s="1">
        <f>WEEKNUM(InputData[[#This Row],[DATE]])</f>
        <v>44</v>
      </c>
    </row>
    <row r="690" spans="1:10" x14ac:dyDescent="0.25">
      <c r="A690" s="3">
        <v>44494</v>
      </c>
      <c r="B690" s="6" t="s">
        <v>81</v>
      </c>
      <c r="C690" s="4" t="s">
        <v>1</v>
      </c>
      <c r="D690" s="5">
        <v>103.88</v>
      </c>
      <c r="E690" s="1">
        <v>18</v>
      </c>
      <c r="F690" s="1">
        <f>InputData[[#This Row],[UNIT PRICE ($)]]*InputData[[#This Row],[QUANTITY]]</f>
        <v>1869.84</v>
      </c>
      <c r="G690" s="1" t="str">
        <f>VLOOKUP(InputData[[#This Row],[CUSTOMER NAME]],Country[],2,0)</f>
        <v>India</v>
      </c>
      <c r="H690" s="1" t="str">
        <f>VLOOKUP(InputData[[#This Row],[CUSTOMER NAME]],Country[],3,0)</f>
        <v>East</v>
      </c>
      <c r="I690" s="1" t="str">
        <f>TEXT(InputData[[#This Row],[DATE]],"mmm")</f>
        <v>Oct</v>
      </c>
      <c r="J690" s="1">
        <f>WEEKNUM(InputData[[#This Row],[DATE]])</f>
        <v>44</v>
      </c>
    </row>
    <row r="691" spans="1:10" x14ac:dyDescent="0.25">
      <c r="A691" s="3">
        <v>44495</v>
      </c>
      <c r="B691" s="6" t="s">
        <v>66</v>
      </c>
      <c r="C691" s="4" t="s">
        <v>4</v>
      </c>
      <c r="D691" s="5">
        <v>48.84</v>
      </c>
      <c r="E691" s="1">
        <v>6</v>
      </c>
      <c r="F691" s="1">
        <f>InputData[[#This Row],[UNIT PRICE ($)]]*InputData[[#This Row],[QUANTITY]]</f>
        <v>293.04000000000002</v>
      </c>
      <c r="G691" s="1" t="str">
        <f>VLOOKUP(InputData[[#This Row],[CUSTOMER NAME]],Country[],2,0)</f>
        <v>Indonesia</v>
      </c>
      <c r="H691" s="1" t="str">
        <f>VLOOKUP(InputData[[#This Row],[CUSTOMER NAME]],Country[],3,0)</f>
        <v>Export</v>
      </c>
      <c r="I691" s="1" t="str">
        <f>TEXT(InputData[[#This Row],[DATE]],"mmm")</f>
        <v>Oct</v>
      </c>
      <c r="J691" s="1">
        <f>WEEKNUM(InputData[[#This Row],[DATE]])</f>
        <v>44</v>
      </c>
    </row>
    <row r="692" spans="1:10" x14ac:dyDescent="0.25">
      <c r="A692" s="3">
        <v>44497</v>
      </c>
      <c r="B692" s="6" t="s">
        <v>114</v>
      </c>
      <c r="C692" s="4" t="s">
        <v>8</v>
      </c>
      <c r="D692" s="5">
        <v>94.62</v>
      </c>
      <c r="E692" s="1">
        <v>1</v>
      </c>
      <c r="F692" s="1">
        <f>InputData[[#This Row],[UNIT PRICE ($)]]*InputData[[#This Row],[QUANTITY]]</f>
        <v>94.62</v>
      </c>
      <c r="G692" s="1" t="str">
        <f>VLOOKUP(InputData[[#This Row],[CUSTOMER NAME]],Country[],2,0)</f>
        <v>United States of America</v>
      </c>
      <c r="H692" s="1" t="str">
        <f>VLOOKUP(InputData[[#This Row],[CUSTOMER NAME]],Country[],3,0)</f>
        <v>Export</v>
      </c>
      <c r="I692" s="1" t="str">
        <f>TEXT(InputData[[#This Row],[DATE]],"mmm")</f>
        <v>Oct</v>
      </c>
      <c r="J692" s="1">
        <f>WEEKNUM(InputData[[#This Row],[DATE]])</f>
        <v>44</v>
      </c>
    </row>
    <row r="693" spans="1:10" x14ac:dyDescent="0.25">
      <c r="A693" s="3">
        <v>44497</v>
      </c>
      <c r="B693" s="6" t="s">
        <v>84</v>
      </c>
      <c r="C693" s="4" t="s">
        <v>35</v>
      </c>
      <c r="D693" s="5">
        <v>6.7</v>
      </c>
      <c r="E693" s="1">
        <v>39</v>
      </c>
      <c r="F693" s="1">
        <f>InputData[[#This Row],[UNIT PRICE ($)]]*InputData[[#This Row],[QUANTITY]]</f>
        <v>261.3</v>
      </c>
      <c r="G693" s="1" t="str">
        <f>VLOOKUP(InputData[[#This Row],[CUSTOMER NAME]],Country[],2,0)</f>
        <v>Ethiopia</v>
      </c>
      <c r="H693" s="1" t="str">
        <f>VLOOKUP(InputData[[#This Row],[CUSTOMER NAME]],Country[],3,0)</f>
        <v>Export</v>
      </c>
      <c r="I693" s="1" t="str">
        <f>TEXT(InputData[[#This Row],[DATE]],"mmm")</f>
        <v>Oct</v>
      </c>
      <c r="J693" s="1">
        <f>WEEKNUM(InputData[[#This Row],[DATE]])</f>
        <v>44</v>
      </c>
    </row>
    <row r="694" spans="1:10" x14ac:dyDescent="0.25">
      <c r="A694" s="3">
        <v>44498</v>
      </c>
      <c r="B694" s="6" t="s">
        <v>69</v>
      </c>
      <c r="C694" s="4" t="s">
        <v>2</v>
      </c>
      <c r="D694" s="5">
        <v>142.80000000000001</v>
      </c>
      <c r="E694" s="1">
        <v>23</v>
      </c>
      <c r="F694" s="1">
        <f>InputData[[#This Row],[UNIT PRICE ($)]]*InputData[[#This Row],[QUANTITY]]</f>
        <v>3284.4</v>
      </c>
      <c r="G694" s="1" t="str">
        <f>VLOOKUP(InputData[[#This Row],[CUSTOMER NAME]],Country[],2,0)</f>
        <v>India</v>
      </c>
      <c r="H694" s="1" t="str">
        <f>VLOOKUP(InputData[[#This Row],[CUSTOMER NAME]],Country[],3,0)</f>
        <v>South</v>
      </c>
      <c r="I694" s="1" t="str">
        <f>TEXT(InputData[[#This Row],[DATE]],"mmm")</f>
        <v>Oct</v>
      </c>
      <c r="J694" s="1">
        <f>WEEKNUM(InputData[[#This Row],[DATE]])</f>
        <v>44</v>
      </c>
    </row>
    <row r="695" spans="1:10" x14ac:dyDescent="0.25">
      <c r="A695" s="3">
        <v>44498</v>
      </c>
      <c r="B695" s="6" t="s">
        <v>73</v>
      </c>
      <c r="C695" s="4" t="s">
        <v>38</v>
      </c>
      <c r="D695" s="5">
        <v>79.92</v>
      </c>
      <c r="E695" s="1">
        <v>14</v>
      </c>
      <c r="F695" s="1">
        <f>InputData[[#This Row],[UNIT PRICE ($)]]*InputData[[#This Row],[QUANTITY]]</f>
        <v>1118.8800000000001</v>
      </c>
      <c r="G695" s="1" t="str">
        <f>VLOOKUP(InputData[[#This Row],[CUSTOMER NAME]],Country[],2,0)</f>
        <v>India</v>
      </c>
      <c r="H695" s="1" t="str">
        <f>VLOOKUP(InputData[[#This Row],[CUSTOMER NAME]],Country[],3,0)</f>
        <v>East</v>
      </c>
      <c r="I695" s="1" t="str">
        <f>TEXT(InputData[[#This Row],[DATE]],"mmm")</f>
        <v>Oct</v>
      </c>
      <c r="J695" s="1">
        <f>WEEKNUM(InputData[[#This Row],[DATE]])</f>
        <v>44</v>
      </c>
    </row>
    <row r="696" spans="1:10" x14ac:dyDescent="0.25">
      <c r="A696" s="3">
        <v>44499</v>
      </c>
      <c r="B696" s="6" t="s">
        <v>60</v>
      </c>
      <c r="C696" s="4" t="s">
        <v>30</v>
      </c>
      <c r="D696" s="5">
        <v>201.28</v>
      </c>
      <c r="E696" s="1">
        <v>30</v>
      </c>
      <c r="F696" s="1">
        <f>InputData[[#This Row],[UNIT PRICE ($)]]*InputData[[#This Row],[QUANTITY]]</f>
        <v>6038.4</v>
      </c>
      <c r="G696" s="1" t="str">
        <f>VLOOKUP(InputData[[#This Row],[CUSTOMER NAME]],Country[],2,0)</f>
        <v>Nigeria</v>
      </c>
      <c r="H696" s="1" t="str">
        <f>VLOOKUP(InputData[[#This Row],[CUSTOMER NAME]],Country[],3,0)</f>
        <v>Export</v>
      </c>
      <c r="I696" s="1" t="str">
        <f>TEXT(InputData[[#This Row],[DATE]],"mmm")</f>
        <v>Oct</v>
      </c>
      <c r="J696" s="1">
        <f>WEEKNUM(InputData[[#This Row],[DATE]])</f>
        <v>44</v>
      </c>
    </row>
    <row r="697" spans="1:10" x14ac:dyDescent="0.25">
      <c r="A697" s="3">
        <v>44499</v>
      </c>
      <c r="B697" s="6" t="s">
        <v>74</v>
      </c>
      <c r="C697" s="4" t="s">
        <v>25</v>
      </c>
      <c r="D697" s="5">
        <v>8.33</v>
      </c>
      <c r="E697" s="1">
        <v>37</v>
      </c>
      <c r="F697" s="1">
        <f>InputData[[#This Row],[UNIT PRICE ($)]]*InputData[[#This Row],[QUANTITY]]</f>
        <v>308.20999999999998</v>
      </c>
      <c r="G697" s="1" t="str">
        <f>VLOOKUP(InputData[[#This Row],[CUSTOMER NAME]],Country[],2,0)</f>
        <v>Brazil</v>
      </c>
      <c r="H697" s="1" t="str">
        <f>VLOOKUP(InputData[[#This Row],[CUSTOMER NAME]],Country[],3,0)</f>
        <v>Export</v>
      </c>
      <c r="I697" s="1" t="str">
        <f>TEXT(InputData[[#This Row],[DATE]],"mmm")</f>
        <v>Oct</v>
      </c>
      <c r="J697" s="1">
        <f>WEEKNUM(InputData[[#This Row],[DATE]])</f>
        <v>44</v>
      </c>
    </row>
    <row r="698" spans="1:10" x14ac:dyDescent="0.25">
      <c r="A698" s="3">
        <v>44499</v>
      </c>
      <c r="B698" s="6" t="s">
        <v>75</v>
      </c>
      <c r="C698" s="4" t="s">
        <v>42</v>
      </c>
      <c r="D698" s="5">
        <v>162</v>
      </c>
      <c r="E698" s="1">
        <v>3</v>
      </c>
      <c r="F698" s="1">
        <f>InputData[[#This Row],[UNIT PRICE ($)]]*InputData[[#This Row],[QUANTITY]]</f>
        <v>486</v>
      </c>
      <c r="G698" s="1" t="str">
        <f>VLOOKUP(InputData[[#This Row],[CUSTOMER NAME]],Country[],2,0)</f>
        <v>Russia</v>
      </c>
      <c r="H698" s="1" t="str">
        <f>VLOOKUP(InputData[[#This Row],[CUSTOMER NAME]],Country[],3,0)</f>
        <v>Export</v>
      </c>
      <c r="I698" s="1" t="str">
        <f>TEXT(InputData[[#This Row],[DATE]],"mmm")</f>
        <v>Oct</v>
      </c>
      <c r="J698" s="1">
        <f>WEEKNUM(InputData[[#This Row],[DATE]])</f>
        <v>44</v>
      </c>
    </row>
    <row r="699" spans="1:10" x14ac:dyDescent="0.25">
      <c r="A699" s="3">
        <v>44499</v>
      </c>
      <c r="B699" s="6" t="s">
        <v>85</v>
      </c>
      <c r="C699" s="4" t="s">
        <v>9</v>
      </c>
      <c r="D699" s="5">
        <v>7.8599999999999994</v>
      </c>
      <c r="E699" s="1">
        <v>6</v>
      </c>
      <c r="F699" s="1">
        <f>InputData[[#This Row],[UNIT PRICE ($)]]*InputData[[#This Row],[QUANTITY]]</f>
        <v>47.16</v>
      </c>
      <c r="G699" s="1" t="str">
        <f>VLOOKUP(InputData[[#This Row],[CUSTOMER NAME]],Country[],2,0)</f>
        <v>India</v>
      </c>
      <c r="H699" s="1" t="str">
        <f>VLOOKUP(InputData[[#This Row],[CUSTOMER NAME]],Country[],3,0)</f>
        <v>Northeast</v>
      </c>
      <c r="I699" s="1" t="str">
        <f>TEXT(InputData[[#This Row],[DATE]],"mmm")</f>
        <v>Oct</v>
      </c>
      <c r="J699" s="1">
        <f>WEEKNUM(InputData[[#This Row],[DATE]])</f>
        <v>44</v>
      </c>
    </row>
    <row r="700" spans="1:10" x14ac:dyDescent="0.25">
      <c r="A700" s="3">
        <v>44500</v>
      </c>
      <c r="B700" s="6" t="s">
        <v>60</v>
      </c>
      <c r="C700" s="4" t="s">
        <v>38</v>
      </c>
      <c r="D700" s="5">
        <v>79.92</v>
      </c>
      <c r="E700" s="1">
        <v>8</v>
      </c>
      <c r="F700" s="1">
        <f>InputData[[#This Row],[UNIT PRICE ($)]]*InputData[[#This Row],[QUANTITY]]</f>
        <v>639.36</v>
      </c>
      <c r="G700" s="1" t="str">
        <f>VLOOKUP(InputData[[#This Row],[CUSTOMER NAME]],Country[],2,0)</f>
        <v>Nigeria</v>
      </c>
      <c r="H700" s="1" t="str">
        <f>VLOOKUP(InputData[[#This Row],[CUSTOMER NAME]],Country[],3,0)</f>
        <v>Export</v>
      </c>
      <c r="I700" s="1" t="str">
        <f>TEXT(InputData[[#This Row],[DATE]],"mmm")</f>
        <v>Oct</v>
      </c>
      <c r="J700" s="1">
        <f>WEEKNUM(InputData[[#This Row],[DATE]])</f>
        <v>45</v>
      </c>
    </row>
    <row r="701" spans="1:10" x14ac:dyDescent="0.25">
      <c r="A701" s="3">
        <v>44500</v>
      </c>
      <c r="B701" s="6" t="s">
        <v>66</v>
      </c>
      <c r="C701" s="4" t="s">
        <v>21</v>
      </c>
      <c r="D701" s="5">
        <v>162.54</v>
      </c>
      <c r="E701" s="1">
        <v>6</v>
      </c>
      <c r="F701" s="1">
        <f>InputData[[#This Row],[UNIT PRICE ($)]]*InputData[[#This Row],[QUANTITY]]</f>
        <v>975.24</v>
      </c>
      <c r="G701" s="1" t="str">
        <f>VLOOKUP(InputData[[#This Row],[CUSTOMER NAME]],Country[],2,0)</f>
        <v>Indonesia</v>
      </c>
      <c r="H701" s="1" t="str">
        <f>VLOOKUP(InputData[[#This Row],[CUSTOMER NAME]],Country[],3,0)</f>
        <v>Export</v>
      </c>
      <c r="I701" s="1" t="str">
        <f>TEXT(InputData[[#This Row],[DATE]],"mmm")</f>
        <v>Oct</v>
      </c>
      <c r="J701" s="1">
        <f>WEEKNUM(InputData[[#This Row],[DATE]])</f>
        <v>45</v>
      </c>
    </row>
    <row r="702" spans="1:10" x14ac:dyDescent="0.25">
      <c r="A702" s="3">
        <v>44501</v>
      </c>
      <c r="B702" s="6" t="s">
        <v>64</v>
      </c>
      <c r="C702" s="4" t="s">
        <v>12</v>
      </c>
      <c r="D702" s="5">
        <v>94.17</v>
      </c>
      <c r="E702" s="1">
        <v>15</v>
      </c>
      <c r="F702" s="1">
        <f>InputData[[#This Row],[UNIT PRICE ($)]]*InputData[[#This Row],[QUANTITY]]</f>
        <v>1412.55</v>
      </c>
      <c r="G702" s="1" t="str">
        <f>VLOOKUP(InputData[[#This Row],[CUSTOMER NAME]],Country[],2,0)</f>
        <v>India</v>
      </c>
      <c r="H702" s="1" t="str">
        <f>VLOOKUP(InputData[[#This Row],[CUSTOMER NAME]],Country[],3,0)</f>
        <v>Northeast</v>
      </c>
      <c r="I702" s="1" t="str">
        <f>TEXT(InputData[[#This Row],[DATE]],"mmm")</f>
        <v>Nov</v>
      </c>
      <c r="J702" s="1">
        <f>WEEKNUM(InputData[[#This Row],[DATE]])</f>
        <v>45</v>
      </c>
    </row>
    <row r="703" spans="1:10" x14ac:dyDescent="0.25">
      <c r="A703" s="3">
        <v>44502</v>
      </c>
      <c r="B703" s="6" t="s">
        <v>73</v>
      </c>
      <c r="C703" s="4" t="s">
        <v>15</v>
      </c>
      <c r="D703" s="5">
        <v>15.719999999999999</v>
      </c>
      <c r="E703" s="1">
        <v>15</v>
      </c>
      <c r="F703" s="1">
        <f>InputData[[#This Row],[UNIT PRICE ($)]]*InputData[[#This Row],[QUANTITY]]</f>
        <v>235.79999999999998</v>
      </c>
      <c r="G703" s="1" t="str">
        <f>VLOOKUP(InputData[[#This Row],[CUSTOMER NAME]],Country[],2,0)</f>
        <v>India</v>
      </c>
      <c r="H703" s="1" t="str">
        <f>VLOOKUP(InputData[[#This Row],[CUSTOMER NAME]],Country[],3,0)</f>
        <v>East</v>
      </c>
      <c r="I703" s="1" t="str">
        <f>TEXT(InputData[[#This Row],[DATE]],"mmm")</f>
        <v>Nov</v>
      </c>
      <c r="J703" s="1">
        <f>WEEKNUM(InputData[[#This Row],[DATE]])</f>
        <v>45</v>
      </c>
    </row>
    <row r="704" spans="1:10" x14ac:dyDescent="0.25">
      <c r="A704" s="3">
        <v>44502</v>
      </c>
      <c r="B704" s="6" t="s">
        <v>81</v>
      </c>
      <c r="C704" s="4" t="s">
        <v>35</v>
      </c>
      <c r="D704" s="5">
        <v>6.7</v>
      </c>
      <c r="E704" s="1">
        <v>5</v>
      </c>
      <c r="F704" s="1">
        <f>InputData[[#This Row],[UNIT PRICE ($)]]*InputData[[#This Row],[QUANTITY]]</f>
        <v>33.5</v>
      </c>
      <c r="G704" s="1" t="str">
        <f>VLOOKUP(InputData[[#This Row],[CUSTOMER NAME]],Country[],2,0)</f>
        <v>India</v>
      </c>
      <c r="H704" s="1" t="str">
        <f>VLOOKUP(InputData[[#This Row],[CUSTOMER NAME]],Country[],3,0)</f>
        <v>East</v>
      </c>
      <c r="I704" s="1" t="str">
        <f>TEXT(InputData[[#This Row],[DATE]],"mmm")</f>
        <v>Nov</v>
      </c>
      <c r="J704" s="1">
        <f>WEEKNUM(InputData[[#This Row],[DATE]])</f>
        <v>45</v>
      </c>
    </row>
    <row r="705" spans="1:10" x14ac:dyDescent="0.25">
      <c r="A705" s="3">
        <v>44502</v>
      </c>
      <c r="B705" s="6" t="s">
        <v>82</v>
      </c>
      <c r="C705" s="4" t="s">
        <v>30</v>
      </c>
      <c r="D705" s="5">
        <v>201.28</v>
      </c>
      <c r="E705" s="1">
        <v>15</v>
      </c>
      <c r="F705" s="1">
        <f>InputData[[#This Row],[UNIT PRICE ($)]]*InputData[[#This Row],[QUANTITY]]</f>
        <v>3019.2</v>
      </c>
      <c r="G705" s="1" t="str">
        <f>VLOOKUP(InputData[[#This Row],[CUSTOMER NAME]],Country[],2,0)</f>
        <v>India</v>
      </c>
      <c r="H705" s="1" t="str">
        <f>VLOOKUP(InputData[[#This Row],[CUSTOMER NAME]],Country[],3,0)</f>
        <v>Western</v>
      </c>
      <c r="I705" s="1" t="str">
        <f>TEXT(InputData[[#This Row],[DATE]],"mmm")</f>
        <v>Nov</v>
      </c>
      <c r="J705" s="1">
        <f>WEEKNUM(InputData[[#This Row],[DATE]])</f>
        <v>45</v>
      </c>
    </row>
    <row r="706" spans="1:10" x14ac:dyDescent="0.25">
      <c r="A706" s="3">
        <v>44503</v>
      </c>
      <c r="B706" s="6" t="s">
        <v>65</v>
      </c>
      <c r="C706" s="4" t="s">
        <v>20</v>
      </c>
      <c r="D706" s="5">
        <v>76.25</v>
      </c>
      <c r="E706" s="1">
        <v>11</v>
      </c>
      <c r="F706" s="1">
        <f>InputData[[#This Row],[UNIT PRICE ($)]]*InputData[[#This Row],[QUANTITY]]</f>
        <v>838.75</v>
      </c>
      <c r="G706" s="1" t="str">
        <f>VLOOKUP(InputData[[#This Row],[CUSTOMER NAME]],Country[],2,0)</f>
        <v>Pakistan</v>
      </c>
      <c r="H706" s="1" t="str">
        <f>VLOOKUP(InputData[[#This Row],[CUSTOMER NAME]],Country[],3,0)</f>
        <v>Export</v>
      </c>
      <c r="I706" s="1" t="str">
        <f>TEXT(InputData[[#This Row],[DATE]],"mmm")</f>
        <v>Nov</v>
      </c>
      <c r="J706" s="1">
        <f>WEEKNUM(InputData[[#This Row],[DATE]])</f>
        <v>45</v>
      </c>
    </row>
    <row r="707" spans="1:10" x14ac:dyDescent="0.25">
      <c r="A707" s="3">
        <v>44503</v>
      </c>
      <c r="B707" s="6" t="s">
        <v>79</v>
      </c>
      <c r="C707" s="4" t="s">
        <v>13</v>
      </c>
      <c r="D707" s="5">
        <v>122.08</v>
      </c>
      <c r="E707" s="1">
        <v>12</v>
      </c>
      <c r="F707" s="1">
        <f>InputData[[#This Row],[UNIT PRICE ($)]]*InputData[[#This Row],[QUANTITY]]</f>
        <v>1464.96</v>
      </c>
      <c r="G707" s="1" t="str">
        <f>VLOOKUP(InputData[[#This Row],[CUSTOMER NAME]],Country[],2,0)</f>
        <v>United Kingdom</v>
      </c>
      <c r="H707" s="1" t="str">
        <f>VLOOKUP(InputData[[#This Row],[CUSTOMER NAME]],Country[],3,0)</f>
        <v>Export</v>
      </c>
      <c r="I707" s="1" t="str">
        <f>TEXT(InputData[[#This Row],[DATE]],"mmm")</f>
        <v>Nov</v>
      </c>
      <c r="J707" s="1">
        <f>WEEKNUM(InputData[[#This Row],[DATE]])</f>
        <v>45</v>
      </c>
    </row>
    <row r="708" spans="1:10" x14ac:dyDescent="0.25">
      <c r="A708" s="3">
        <v>44504</v>
      </c>
      <c r="B708" s="6" t="s">
        <v>69</v>
      </c>
      <c r="C708" s="4" t="s">
        <v>8</v>
      </c>
      <c r="D708" s="5">
        <v>94.62</v>
      </c>
      <c r="E708" s="1">
        <v>10</v>
      </c>
      <c r="F708" s="1">
        <f>InputData[[#This Row],[UNIT PRICE ($)]]*InputData[[#This Row],[QUANTITY]]</f>
        <v>946.2</v>
      </c>
      <c r="G708" s="1" t="str">
        <f>VLOOKUP(InputData[[#This Row],[CUSTOMER NAME]],Country[],2,0)</f>
        <v>India</v>
      </c>
      <c r="H708" s="1" t="str">
        <f>VLOOKUP(InputData[[#This Row],[CUSTOMER NAME]],Country[],3,0)</f>
        <v>South</v>
      </c>
      <c r="I708" s="1" t="str">
        <f>TEXT(InputData[[#This Row],[DATE]],"mmm")</f>
        <v>Nov</v>
      </c>
      <c r="J708" s="1">
        <f>WEEKNUM(InputData[[#This Row],[DATE]])</f>
        <v>45</v>
      </c>
    </row>
    <row r="709" spans="1:10" x14ac:dyDescent="0.25">
      <c r="A709" s="3">
        <v>44505</v>
      </c>
      <c r="B709" s="6" t="s">
        <v>73</v>
      </c>
      <c r="C709" s="4" t="s">
        <v>19</v>
      </c>
      <c r="D709" s="5">
        <v>210</v>
      </c>
      <c r="E709" s="1">
        <v>15</v>
      </c>
      <c r="F709" s="1">
        <f>InputData[[#This Row],[UNIT PRICE ($)]]*InputData[[#This Row],[QUANTITY]]</f>
        <v>3150</v>
      </c>
      <c r="G709" s="1" t="str">
        <f>VLOOKUP(InputData[[#This Row],[CUSTOMER NAME]],Country[],2,0)</f>
        <v>India</v>
      </c>
      <c r="H709" s="1" t="str">
        <f>VLOOKUP(InputData[[#This Row],[CUSTOMER NAME]],Country[],3,0)</f>
        <v>East</v>
      </c>
      <c r="I709" s="1" t="str">
        <f>TEXT(InputData[[#This Row],[DATE]],"mmm")</f>
        <v>Nov</v>
      </c>
      <c r="J709" s="1">
        <f>WEEKNUM(InputData[[#This Row],[DATE]])</f>
        <v>45</v>
      </c>
    </row>
    <row r="710" spans="1:10" x14ac:dyDescent="0.25">
      <c r="A710" s="3">
        <v>44506</v>
      </c>
      <c r="B710" s="6" t="s">
        <v>60</v>
      </c>
      <c r="C710" s="4" t="s">
        <v>43</v>
      </c>
      <c r="D710" s="5">
        <v>83.08</v>
      </c>
      <c r="E710" s="1">
        <v>13</v>
      </c>
      <c r="F710" s="1">
        <f>InputData[[#This Row],[UNIT PRICE ($)]]*InputData[[#This Row],[QUANTITY]]</f>
        <v>1080.04</v>
      </c>
      <c r="G710" s="1" t="str">
        <f>VLOOKUP(InputData[[#This Row],[CUSTOMER NAME]],Country[],2,0)</f>
        <v>Nigeria</v>
      </c>
      <c r="H710" s="1" t="str">
        <f>VLOOKUP(InputData[[#This Row],[CUSTOMER NAME]],Country[],3,0)</f>
        <v>Export</v>
      </c>
      <c r="I710" s="1" t="str">
        <f>TEXT(InputData[[#This Row],[DATE]],"mmm")</f>
        <v>Nov</v>
      </c>
      <c r="J710" s="1">
        <f>WEEKNUM(InputData[[#This Row],[DATE]])</f>
        <v>45</v>
      </c>
    </row>
    <row r="711" spans="1:10" x14ac:dyDescent="0.25">
      <c r="A711" s="3">
        <v>44506</v>
      </c>
      <c r="B711" s="6" t="s">
        <v>64</v>
      </c>
      <c r="C711" s="4" t="s">
        <v>42</v>
      </c>
      <c r="D711" s="5">
        <v>162</v>
      </c>
      <c r="E711" s="1">
        <v>13</v>
      </c>
      <c r="F711" s="1">
        <f>InputData[[#This Row],[UNIT PRICE ($)]]*InputData[[#This Row],[QUANTITY]]</f>
        <v>2106</v>
      </c>
      <c r="G711" s="1" t="str">
        <f>VLOOKUP(InputData[[#This Row],[CUSTOMER NAME]],Country[],2,0)</f>
        <v>India</v>
      </c>
      <c r="H711" s="1" t="str">
        <f>VLOOKUP(InputData[[#This Row],[CUSTOMER NAME]],Country[],3,0)</f>
        <v>Northeast</v>
      </c>
      <c r="I711" s="1" t="str">
        <f>TEXT(InputData[[#This Row],[DATE]],"mmm")</f>
        <v>Nov</v>
      </c>
      <c r="J711" s="1">
        <f>WEEKNUM(InputData[[#This Row],[DATE]])</f>
        <v>45</v>
      </c>
    </row>
    <row r="712" spans="1:10" x14ac:dyDescent="0.25">
      <c r="A712" s="3">
        <v>44506</v>
      </c>
      <c r="B712" s="6" t="s">
        <v>77</v>
      </c>
      <c r="C712" s="4" t="s">
        <v>36</v>
      </c>
      <c r="D712" s="5">
        <v>96.3</v>
      </c>
      <c r="E712" s="1">
        <v>10</v>
      </c>
      <c r="F712" s="1">
        <f>InputData[[#This Row],[UNIT PRICE ($)]]*InputData[[#This Row],[QUANTITY]]</f>
        <v>963</v>
      </c>
      <c r="G712" s="1" t="str">
        <f>VLOOKUP(InputData[[#This Row],[CUSTOMER NAME]],Country[],2,0)</f>
        <v>India</v>
      </c>
      <c r="H712" s="1" t="str">
        <f>VLOOKUP(InputData[[#This Row],[CUSTOMER NAME]],Country[],3,0)</f>
        <v>Western</v>
      </c>
      <c r="I712" s="1" t="str">
        <f>TEXT(InputData[[#This Row],[DATE]],"mmm")</f>
        <v>Nov</v>
      </c>
      <c r="J712" s="1">
        <f>WEEKNUM(InputData[[#This Row],[DATE]])</f>
        <v>45</v>
      </c>
    </row>
    <row r="713" spans="1:10" x14ac:dyDescent="0.25">
      <c r="A713" s="3">
        <v>44506</v>
      </c>
      <c r="B713" s="6" t="s">
        <v>80</v>
      </c>
      <c r="C713" s="4" t="s">
        <v>15</v>
      </c>
      <c r="D713" s="5">
        <v>15.719999999999999</v>
      </c>
      <c r="E713" s="1">
        <v>13</v>
      </c>
      <c r="F713" s="1">
        <f>InputData[[#This Row],[UNIT PRICE ($)]]*InputData[[#This Row],[QUANTITY]]</f>
        <v>204.35999999999999</v>
      </c>
      <c r="G713" s="1" t="str">
        <f>VLOOKUP(InputData[[#This Row],[CUSTOMER NAME]],Country[],2,0)</f>
        <v>South Africa</v>
      </c>
      <c r="H713" s="1" t="str">
        <f>VLOOKUP(InputData[[#This Row],[CUSTOMER NAME]],Country[],3,0)</f>
        <v>Export</v>
      </c>
      <c r="I713" s="1" t="str">
        <f>TEXT(InputData[[#This Row],[DATE]],"mmm")</f>
        <v>Nov</v>
      </c>
      <c r="J713" s="1">
        <f>WEEKNUM(InputData[[#This Row],[DATE]])</f>
        <v>45</v>
      </c>
    </row>
    <row r="714" spans="1:10" x14ac:dyDescent="0.25">
      <c r="A714" s="3">
        <v>44507</v>
      </c>
      <c r="B714" s="6" t="s">
        <v>73</v>
      </c>
      <c r="C714" s="4" t="s">
        <v>30</v>
      </c>
      <c r="D714" s="5">
        <v>201.28</v>
      </c>
      <c r="E714" s="1">
        <v>11</v>
      </c>
      <c r="F714" s="1">
        <f>InputData[[#This Row],[UNIT PRICE ($)]]*InputData[[#This Row],[QUANTITY]]</f>
        <v>2214.08</v>
      </c>
      <c r="G714" s="1" t="str">
        <f>VLOOKUP(InputData[[#This Row],[CUSTOMER NAME]],Country[],2,0)</f>
        <v>India</v>
      </c>
      <c r="H714" s="1" t="str">
        <f>VLOOKUP(InputData[[#This Row],[CUSTOMER NAME]],Country[],3,0)</f>
        <v>East</v>
      </c>
      <c r="I714" s="1" t="str">
        <f>TEXT(InputData[[#This Row],[DATE]],"mmm")</f>
        <v>Nov</v>
      </c>
      <c r="J714" s="1">
        <f>WEEKNUM(InputData[[#This Row],[DATE]])</f>
        <v>46</v>
      </c>
    </row>
    <row r="715" spans="1:10" x14ac:dyDescent="0.25">
      <c r="A715" s="3">
        <v>44507</v>
      </c>
      <c r="B715" s="6" t="s">
        <v>114</v>
      </c>
      <c r="C715" s="4" t="s">
        <v>5</v>
      </c>
      <c r="D715" s="5">
        <v>155.61000000000001</v>
      </c>
      <c r="E715" s="1">
        <v>3</v>
      </c>
      <c r="F715" s="1">
        <f>InputData[[#This Row],[UNIT PRICE ($)]]*InputData[[#This Row],[QUANTITY]]</f>
        <v>466.83000000000004</v>
      </c>
      <c r="G715" s="1" t="str">
        <f>VLOOKUP(InputData[[#This Row],[CUSTOMER NAME]],Country[],2,0)</f>
        <v>United States of America</v>
      </c>
      <c r="H715" s="1" t="str">
        <f>VLOOKUP(InputData[[#This Row],[CUSTOMER NAME]],Country[],3,0)</f>
        <v>Export</v>
      </c>
      <c r="I715" s="1" t="str">
        <f>TEXT(InputData[[#This Row],[DATE]],"mmm")</f>
        <v>Nov</v>
      </c>
      <c r="J715" s="1">
        <f>WEEKNUM(InputData[[#This Row],[DATE]])</f>
        <v>46</v>
      </c>
    </row>
    <row r="716" spans="1:10" x14ac:dyDescent="0.25">
      <c r="A716" s="3">
        <v>44507</v>
      </c>
      <c r="B716" s="6" t="s">
        <v>88</v>
      </c>
      <c r="C716" s="4" t="s">
        <v>40</v>
      </c>
      <c r="D716" s="5">
        <v>115.2</v>
      </c>
      <c r="E716" s="1">
        <v>13</v>
      </c>
      <c r="F716" s="1">
        <f>InputData[[#This Row],[UNIT PRICE ($)]]*InputData[[#This Row],[QUANTITY]]</f>
        <v>1497.6000000000001</v>
      </c>
      <c r="G716" s="1" t="str">
        <f>VLOOKUP(InputData[[#This Row],[CUSTOMER NAME]],Country[],2,0)</f>
        <v>India</v>
      </c>
      <c r="H716" s="1" t="str">
        <f>VLOOKUP(InputData[[#This Row],[CUSTOMER NAME]],Country[],3,0)</f>
        <v>South</v>
      </c>
      <c r="I716" s="1" t="str">
        <f>TEXT(InputData[[#This Row],[DATE]],"mmm")</f>
        <v>Nov</v>
      </c>
      <c r="J716" s="1">
        <f>WEEKNUM(InputData[[#This Row],[DATE]])</f>
        <v>46</v>
      </c>
    </row>
    <row r="717" spans="1:10" x14ac:dyDescent="0.25">
      <c r="A717" s="3">
        <v>44508</v>
      </c>
      <c r="B717" s="6" t="s">
        <v>110</v>
      </c>
      <c r="C717" s="4" t="s">
        <v>7</v>
      </c>
      <c r="D717" s="5">
        <v>47.730000000000004</v>
      </c>
      <c r="E717" s="1">
        <v>15</v>
      </c>
      <c r="F717" s="1">
        <f>InputData[[#This Row],[UNIT PRICE ($)]]*InputData[[#This Row],[QUANTITY]]</f>
        <v>715.95</v>
      </c>
      <c r="G717" s="1" t="str">
        <f>VLOOKUP(InputData[[#This Row],[CUSTOMER NAME]],Country[],2,0)</f>
        <v>India</v>
      </c>
      <c r="H717" s="1" t="str">
        <f>VLOOKUP(InputData[[#This Row],[CUSTOMER NAME]],Country[],3,0)</f>
        <v>Western</v>
      </c>
      <c r="I717" s="1" t="str">
        <f>TEXT(InputData[[#This Row],[DATE]],"mmm")</f>
        <v>Nov</v>
      </c>
      <c r="J717" s="1">
        <f>WEEKNUM(InputData[[#This Row],[DATE]])</f>
        <v>46</v>
      </c>
    </row>
    <row r="718" spans="1:10" x14ac:dyDescent="0.25">
      <c r="A718" s="3">
        <v>44508</v>
      </c>
      <c r="B718" s="6" t="s">
        <v>72</v>
      </c>
      <c r="C718" s="4" t="s">
        <v>36</v>
      </c>
      <c r="D718" s="5">
        <v>96.3</v>
      </c>
      <c r="E718" s="1">
        <v>11</v>
      </c>
      <c r="F718" s="1">
        <f>InputData[[#This Row],[UNIT PRICE ($)]]*InputData[[#This Row],[QUANTITY]]</f>
        <v>1059.3</v>
      </c>
      <c r="G718" s="1" t="str">
        <f>VLOOKUP(InputData[[#This Row],[CUSTOMER NAME]],Country[],2,0)</f>
        <v>Brazil</v>
      </c>
      <c r="H718" s="1" t="str">
        <f>VLOOKUP(InputData[[#This Row],[CUSTOMER NAME]],Country[],3,0)</f>
        <v>Export</v>
      </c>
      <c r="I718" s="1" t="str">
        <f>TEXT(InputData[[#This Row],[DATE]],"mmm")</f>
        <v>Nov</v>
      </c>
      <c r="J718" s="1">
        <f>WEEKNUM(InputData[[#This Row],[DATE]])</f>
        <v>46</v>
      </c>
    </row>
    <row r="719" spans="1:10" x14ac:dyDescent="0.25">
      <c r="A719" s="3">
        <v>44508</v>
      </c>
      <c r="B719" s="6" t="s">
        <v>79</v>
      </c>
      <c r="C719" s="4" t="s">
        <v>19</v>
      </c>
      <c r="D719" s="5">
        <v>210</v>
      </c>
      <c r="E719" s="1">
        <v>10</v>
      </c>
      <c r="F719" s="1">
        <f>InputData[[#This Row],[UNIT PRICE ($)]]*InputData[[#This Row],[QUANTITY]]</f>
        <v>2100</v>
      </c>
      <c r="G719" s="1" t="str">
        <f>VLOOKUP(InputData[[#This Row],[CUSTOMER NAME]],Country[],2,0)</f>
        <v>United Kingdom</v>
      </c>
      <c r="H719" s="1" t="str">
        <f>VLOOKUP(InputData[[#This Row],[CUSTOMER NAME]],Country[],3,0)</f>
        <v>Export</v>
      </c>
      <c r="I719" s="1" t="str">
        <f>TEXT(InputData[[#This Row],[DATE]],"mmm")</f>
        <v>Nov</v>
      </c>
      <c r="J719" s="1">
        <f>WEEKNUM(InputData[[#This Row],[DATE]])</f>
        <v>46</v>
      </c>
    </row>
    <row r="720" spans="1:10" x14ac:dyDescent="0.25">
      <c r="A720" s="3">
        <v>44508</v>
      </c>
      <c r="B720" s="6" t="s">
        <v>84</v>
      </c>
      <c r="C720" s="4" t="s">
        <v>18</v>
      </c>
      <c r="D720" s="5">
        <v>49.21</v>
      </c>
      <c r="E720" s="1">
        <v>26</v>
      </c>
      <c r="F720" s="1">
        <f>InputData[[#This Row],[UNIT PRICE ($)]]*InputData[[#This Row],[QUANTITY]]</f>
        <v>1279.46</v>
      </c>
      <c r="G720" s="1" t="str">
        <f>VLOOKUP(InputData[[#This Row],[CUSTOMER NAME]],Country[],2,0)</f>
        <v>Ethiopia</v>
      </c>
      <c r="H720" s="1" t="str">
        <f>VLOOKUP(InputData[[#This Row],[CUSTOMER NAME]],Country[],3,0)</f>
        <v>Export</v>
      </c>
      <c r="I720" s="1" t="str">
        <f>TEXT(InputData[[#This Row],[DATE]],"mmm")</f>
        <v>Nov</v>
      </c>
      <c r="J720" s="1">
        <f>WEEKNUM(InputData[[#This Row],[DATE]])</f>
        <v>46</v>
      </c>
    </row>
    <row r="721" spans="1:10" x14ac:dyDescent="0.25">
      <c r="A721" s="3">
        <v>44508</v>
      </c>
      <c r="B721" s="6" t="s">
        <v>85</v>
      </c>
      <c r="C721" s="4" t="s">
        <v>12</v>
      </c>
      <c r="D721" s="5">
        <v>94.17</v>
      </c>
      <c r="E721" s="1">
        <v>10</v>
      </c>
      <c r="F721" s="1">
        <f>InputData[[#This Row],[UNIT PRICE ($)]]*InputData[[#This Row],[QUANTITY]]</f>
        <v>941.7</v>
      </c>
      <c r="G721" s="1" t="str">
        <f>VLOOKUP(InputData[[#This Row],[CUSTOMER NAME]],Country[],2,0)</f>
        <v>India</v>
      </c>
      <c r="H721" s="1" t="str">
        <f>VLOOKUP(InputData[[#This Row],[CUSTOMER NAME]],Country[],3,0)</f>
        <v>Northeast</v>
      </c>
      <c r="I721" s="1" t="str">
        <f>TEXT(InputData[[#This Row],[DATE]],"mmm")</f>
        <v>Nov</v>
      </c>
      <c r="J721" s="1">
        <f>WEEKNUM(InputData[[#This Row],[DATE]])</f>
        <v>46</v>
      </c>
    </row>
    <row r="722" spans="1:10" x14ac:dyDescent="0.25">
      <c r="A722" s="3">
        <v>44509</v>
      </c>
      <c r="B722" s="6" t="s">
        <v>80</v>
      </c>
      <c r="C722" s="4" t="s">
        <v>11</v>
      </c>
      <c r="D722" s="5">
        <v>48.4</v>
      </c>
      <c r="E722" s="1">
        <v>6</v>
      </c>
      <c r="F722" s="1">
        <f>InputData[[#This Row],[UNIT PRICE ($)]]*InputData[[#This Row],[QUANTITY]]</f>
        <v>290.39999999999998</v>
      </c>
      <c r="G722" s="1" t="str">
        <f>VLOOKUP(InputData[[#This Row],[CUSTOMER NAME]],Country[],2,0)</f>
        <v>South Africa</v>
      </c>
      <c r="H722" s="1" t="str">
        <f>VLOOKUP(InputData[[#This Row],[CUSTOMER NAME]],Country[],3,0)</f>
        <v>Export</v>
      </c>
      <c r="I722" s="1" t="str">
        <f>TEXT(InputData[[#This Row],[DATE]],"mmm")</f>
        <v>Nov</v>
      </c>
      <c r="J722" s="1">
        <f>WEEKNUM(InputData[[#This Row],[DATE]])</f>
        <v>46</v>
      </c>
    </row>
    <row r="723" spans="1:10" x14ac:dyDescent="0.25">
      <c r="A723" s="3">
        <v>44509</v>
      </c>
      <c r="B723" s="6" t="s">
        <v>80</v>
      </c>
      <c r="C723" s="4" t="s">
        <v>27</v>
      </c>
      <c r="D723" s="5">
        <v>57.120000000000005</v>
      </c>
      <c r="E723" s="1">
        <v>8</v>
      </c>
      <c r="F723" s="1">
        <f>InputData[[#This Row],[UNIT PRICE ($)]]*InputData[[#This Row],[QUANTITY]]</f>
        <v>456.96000000000004</v>
      </c>
      <c r="G723" s="1" t="str">
        <f>VLOOKUP(InputData[[#This Row],[CUSTOMER NAME]],Country[],2,0)</f>
        <v>South Africa</v>
      </c>
      <c r="H723" s="1" t="str">
        <f>VLOOKUP(InputData[[#This Row],[CUSTOMER NAME]],Country[],3,0)</f>
        <v>Export</v>
      </c>
      <c r="I723" s="1" t="str">
        <f>TEXT(InputData[[#This Row],[DATE]],"mmm")</f>
        <v>Nov</v>
      </c>
      <c r="J723" s="1">
        <f>WEEKNUM(InputData[[#This Row],[DATE]])</f>
        <v>46</v>
      </c>
    </row>
    <row r="724" spans="1:10" x14ac:dyDescent="0.25">
      <c r="A724" s="3">
        <v>44510</v>
      </c>
      <c r="B724" s="6" t="s">
        <v>63</v>
      </c>
      <c r="C724" s="4" t="s">
        <v>18</v>
      </c>
      <c r="D724" s="5">
        <v>49.21</v>
      </c>
      <c r="E724" s="1">
        <v>7</v>
      </c>
      <c r="F724" s="1">
        <f>InputData[[#This Row],[UNIT PRICE ($)]]*InputData[[#This Row],[QUANTITY]]</f>
        <v>344.47</v>
      </c>
      <c r="G724" s="1" t="str">
        <f>VLOOKUP(InputData[[#This Row],[CUSTOMER NAME]],Country[],2,0)</f>
        <v>Saudi Arabia</v>
      </c>
      <c r="H724" s="1" t="str">
        <f>VLOOKUP(InputData[[#This Row],[CUSTOMER NAME]],Country[],3,0)</f>
        <v>Export</v>
      </c>
      <c r="I724" s="1" t="str">
        <f>TEXT(InputData[[#This Row],[DATE]],"mmm")</f>
        <v>Nov</v>
      </c>
      <c r="J724" s="1">
        <f>WEEKNUM(InputData[[#This Row],[DATE]])</f>
        <v>46</v>
      </c>
    </row>
    <row r="725" spans="1:10" x14ac:dyDescent="0.25">
      <c r="A725" s="3">
        <v>44510</v>
      </c>
      <c r="B725" s="6" t="s">
        <v>67</v>
      </c>
      <c r="C725" s="4" t="s">
        <v>42</v>
      </c>
      <c r="D725" s="5">
        <v>162</v>
      </c>
      <c r="E725" s="1">
        <v>6</v>
      </c>
      <c r="F725" s="1">
        <f>InputData[[#This Row],[UNIT PRICE ($)]]*InputData[[#This Row],[QUANTITY]]</f>
        <v>972</v>
      </c>
      <c r="G725" s="1" t="str">
        <f>VLOOKUP(InputData[[#This Row],[CUSTOMER NAME]],Country[],2,0)</f>
        <v>United Kingdom</v>
      </c>
      <c r="H725" s="1" t="str">
        <f>VLOOKUP(InputData[[#This Row],[CUSTOMER NAME]],Country[],3,0)</f>
        <v>Export</v>
      </c>
      <c r="I725" s="1" t="str">
        <f>TEXT(InputData[[#This Row],[DATE]],"mmm")</f>
        <v>Nov</v>
      </c>
      <c r="J725" s="1">
        <f>WEEKNUM(InputData[[#This Row],[DATE]])</f>
        <v>46</v>
      </c>
    </row>
    <row r="726" spans="1:10" x14ac:dyDescent="0.25">
      <c r="A726" s="3">
        <v>44511</v>
      </c>
      <c r="B726" s="6" t="s">
        <v>112</v>
      </c>
      <c r="C726" s="4" t="s">
        <v>40</v>
      </c>
      <c r="D726" s="5">
        <v>115.2</v>
      </c>
      <c r="E726" s="1">
        <v>12</v>
      </c>
      <c r="F726" s="1">
        <f>InputData[[#This Row],[UNIT PRICE ($)]]*InputData[[#This Row],[QUANTITY]]</f>
        <v>1382.4</v>
      </c>
      <c r="G726" s="1" t="str">
        <f>VLOOKUP(InputData[[#This Row],[CUSTOMER NAME]],Country[],2,0)</f>
        <v>India</v>
      </c>
      <c r="H726" s="1" t="str">
        <f>VLOOKUP(InputData[[#This Row],[CUSTOMER NAME]],Country[],3,0)</f>
        <v>North</v>
      </c>
      <c r="I726" s="1" t="str">
        <f>TEXT(InputData[[#This Row],[DATE]],"mmm")</f>
        <v>Nov</v>
      </c>
      <c r="J726" s="1">
        <f>WEEKNUM(InputData[[#This Row],[DATE]])</f>
        <v>46</v>
      </c>
    </row>
    <row r="727" spans="1:10" x14ac:dyDescent="0.25">
      <c r="A727" s="3">
        <v>44511</v>
      </c>
      <c r="B727" s="6" t="s">
        <v>84</v>
      </c>
      <c r="C727" s="4" t="s">
        <v>38</v>
      </c>
      <c r="D727" s="5">
        <v>79.92</v>
      </c>
      <c r="E727" s="1">
        <v>16</v>
      </c>
      <c r="F727" s="1">
        <f>InputData[[#This Row],[UNIT PRICE ($)]]*InputData[[#This Row],[QUANTITY]]</f>
        <v>1278.72</v>
      </c>
      <c r="G727" s="1" t="str">
        <f>VLOOKUP(InputData[[#This Row],[CUSTOMER NAME]],Country[],2,0)</f>
        <v>Ethiopia</v>
      </c>
      <c r="H727" s="1" t="str">
        <f>VLOOKUP(InputData[[#This Row],[CUSTOMER NAME]],Country[],3,0)</f>
        <v>Export</v>
      </c>
      <c r="I727" s="1" t="str">
        <f>TEXT(InputData[[#This Row],[DATE]],"mmm")</f>
        <v>Nov</v>
      </c>
      <c r="J727" s="1">
        <f>WEEKNUM(InputData[[#This Row],[DATE]])</f>
        <v>46</v>
      </c>
    </row>
    <row r="728" spans="1:10" x14ac:dyDescent="0.25">
      <c r="A728" s="3">
        <v>44512</v>
      </c>
      <c r="B728" s="6" t="s">
        <v>61</v>
      </c>
      <c r="C728" s="4" t="s">
        <v>35</v>
      </c>
      <c r="D728" s="5">
        <v>6.7</v>
      </c>
      <c r="E728" s="1">
        <v>6</v>
      </c>
      <c r="F728" s="1">
        <f>InputData[[#This Row],[UNIT PRICE ($)]]*InputData[[#This Row],[QUANTITY]]</f>
        <v>40.200000000000003</v>
      </c>
      <c r="G728" s="1" t="str">
        <f>VLOOKUP(InputData[[#This Row],[CUSTOMER NAME]],Country[],2,0)</f>
        <v>Bangladesh</v>
      </c>
      <c r="H728" s="1" t="str">
        <f>VLOOKUP(InputData[[#This Row],[CUSTOMER NAME]],Country[],3,0)</f>
        <v>Export</v>
      </c>
      <c r="I728" s="1" t="str">
        <f>TEXT(InputData[[#This Row],[DATE]],"mmm")</f>
        <v>Nov</v>
      </c>
      <c r="J728" s="1">
        <f>WEEKNUM(InputData[[#This Row],[DATE]])</f>
        <v>46</v>
      </c>
    </row>
    <row r="729" spans="1:10" x14ac:dyDescent="0.25">
      <c r="A729" s="3">
        <v>44512</v>
      </c>
      <c r="B729" s="6" t="s">
        <v>85</v>
      </c>
      <c r="C729" s="4" t="s">
        <v>10</v>
      </c>
      <c r="D729" s="5">
        <v>164.28</v>
      </c>
      <c r="E729" s="1">
        <v>3</v>
      </c>
      <c r="F729" s="1">
        <f>InputData[[#This Row],[UNIT PRICE ($)]]*InputData[[#This Row],[QUANTITY]]</f>
        <v>492.84000000000003</v>
      </c>
      <c r="G729" s="1" t="str">
        <f>VLOOKUP(InputData[[#This Row],[CUSTOMER NAME]],Country[],2,0)</f>
        <v>India</v>
      </c>
      <c r="H729" s="1" t="str">
        <f>VLOOKUP(InputData[[#This Row],[CUSTOMER NAME]],Country[],3,0)</f>
        <v>Northeast</v>
      </c>
      <c r="I729" s="1" t="str">
        <f>TEXT(InputData[[#This Row],[DATE]],"mmm")</f>
        <v>Nov</v>
      </c>
      <c r="J729" s="1">
        <f>WEEKNUM(InputData[[#This Row],[DATE]])</f>
        <v>46</v>
      </c>
    </row>
    <row r="730" spans="1:10" x14ac:dyDescent="0.25">
      <c r="A730" s="3">
        <v>44513</v>
      </c>
      <c r="B730" s="6" t="s">
        <v>72</v>
      </c>
      <c r="C730" s="4" t="s">
        <v>27</v>
      </c>
      <c r="D730" s="5">
        <v>57.120000000000005</v>
      </c>
      <c r="E730" s="1">
        <v>10</v>
      </c>
      <c r="F730" s="1">
        <f>InputData[[#This Row],[UNIT PRICE ($)]]*InputData[[#This Row],[QUANTITY]]</f>
        <v>571.20000000000005</v>
      </c>
      <c r="G730" s="1" t="str">
        <f>VLOOKUP(InputData[[#This Row],[CUSTOMER NAME]],Country[],2,0)</f>
        <v>Brazil</v>
      </c>
      <c r="H730" s="1" t="str">
        <f>VLOOKUP(InputData[[#This Row],[CUSTOMER NAME]],Country[],3,0)</f>
        <v>Export</v>
      </c>
      <c r="I730" s="1" t="str">
        <f>TEXT(InputData[[#This Row],[DATE]],"mmm")</f>
        <v>Nov</v>
      </c>
      <c r="J730" s="1">
        <f>WEEKNUM(InputData[[#This Row],[DATE]])</f>
        <v>46</v>
      </c>
    </row>
    <row r="731" spans="1:10" x14ac:dyDescent="0.25">
      <c r="A731" s="3">
        <v>44514</v>
      </c>
      <c r="B731" s="6" t="s">
        <v>69</v>
      </c>
      <c r="C731" s="4" t="s">
        <v>2</v>
      </c>
      <c r="D731" s="5">
        <v>142.80000000000001</v>
      </c>
      <c r="E731" s="1">
        <v>1</v>
      </c>
      <c r="F731" s="1">
        <f>InputData[[#This Row],[UNIT PRICE ($)]]*InputData[[#This Row],[QUANTITY]]</f>
        <v>142.80000000000001</v>
      </c>
      <c r="G731" s="1" t="str">
        <f>VLOOKUP(InputData[[#This Row],[CUSTOMER NAME]],Country[],2,0)</f>
        <v>India</v>
      </c>
      <c r="H731" s="1" t="str">
        <f>VLOOKUP(InputData[[#This Row],[CUSTOMER NAME]],Country[],3,0)</f>
        <v>South</v>
      </c>
      <c r="I731" s="1" t="str">
        <f>TEXT(InputData[[#This Row],[DATE]],"mmm")</f>
        <v>Nov</v>
      </c>
      <c r="J731" s="1">
        <f>WEEKNUM(InputData[[#This Row],[DATE]])</f>
        <v>47</v>
      </c>
    </row>
    <row r="732" spans="1:10" x14ac:dyDescent="0.25">
      <c r="A732" s="3">
        <v>44515</v>
      </c>
      <c r="B732" s="6" t="s">
        <v>60</v>
      </c>
      <c r="C732" s="4" t="s">
        <v>27</v>
      </c>
      <c r="D732" s="5">
        <v>57.120000000000005</v>
      </c>
      <c r="E732" s="1">
        <v>36</v>
      </c>
      <c r="F732" s="1">
        <f>InputData[[#This Row],[UNIT PRICE ($)]]*InputData[[#This Row],[QUANTITY]]</f>
        <v>2056.3200000000002</v>
      </c>
      <c r="G732" s="1" t="str">
        <f>VLOOKUP(InputData[[#This Row],[CUSTOMER NAME]],Country[],2,0)</f>
        <v>Nigeria</v>
      </c>
      <c r="H732" s="1" t="str">
        <f>VLOOKUP(InputData[[#This Row],[CUSTOMER NAME]],Country[],3,0)</f>
        <v>Export</v>
      </c>
      <c r="I732" s="1" t="str">
        <f>TEXT(InputData[[#This Row],[DATE]],"mmm")</f>
        <v>Nov</v>
      </c>
      <c r="J732" s="1">
        <f>WEEKNUM(InputData[[#This Row],[DATE]])</f>
        <v>47</v>
      </c>
    </row>
    <row r="733" spans="1:10" x14ac:dyDescent="0.25">
      <c r="A733" s="3">
        <v>44515</v>
      </c>
      <c r="B733" s="6" t="s">
        <v>81</v>
      </c>
      <c r="C733" s="4" t="s">
        <v>12</v>
      </c>
      <c r="D733" s="5">
        <v>94.17</v>
      </c>
      <c r="E733" s="1">
        <v>14</v>
      </c>
      <c r="F733" s="1">
        <f>InputData[[#This Row],[UNIT PRICE ($)]]*InputData[[#This Row],[QUANTITY]]</f>
        <v>1318.38</v>
      </c>
      <c r="G733" s="1" t="str">
        <f>VLOOKUP(InputData[[#This Row],[CUSTOMER NAME]],Country[],2,0)</f>
        <v>India</v>
      </c>
      <c r="H733" s="1" t="str">
        <f>VLOOKUP(InputData[[#This Row],[CUSTOMER NAME]],Country[],3,0)</f>
        <v>East</v>
      </c>
      <c r="I733" s="1" t="str">
        <f>TEXT(InputData[[#This Row],[DATE]],"mmm")</f>
        <v>Nov</v>
      </c>
      <c r="J733" s="1">
        <f>WEEKNUM(InputData[[#This Row],[DATE]])</f>
        <v>47</v>
      </c>
    </row>
    <row r="734" spans="1:10" x14ac:dyDescent="0.25">
      <c r="A734" s="3">
        <v>44516</v>
      </c>
      <c r="B734" s="6" t="s">
        <v>81</v>
      </c>
      <c r="C734" s="4" t="s">
        <v>17</v>
      </c>
      <c r="D734" s="5">
        <v>156.78</v>
      </c>
      <c r="E734" s="1">
        <v>8</v>
      </c>
      <c r="F734" s="1">
        <f>InputData[[#This Row],[UNIT PRICE ($)]]*InputData[[#This Row],[QUANTITY]]</f>
        <v>1254.24</v>
      </c>
      <c r="G734" s="1" t="str">
        <f>VLOOKUP(InputData[[#This Row],[CUSTOMER NAME]],Country[],2,0)</f>
        <v>India</v>
      </c>
      <c r="H734" s="1" t="str">
        <f>VLOOKUP(InputData[[#This Row],[CUSTOMER NAME]],Country[],3,0)</f>
        <v>East</v>
      </c>
      <c r="I734" s="1" t="str">
        <f>TEXT(InputData[[#This Row],[DATE]],"mmm")</f>
        <v>Nov</v>
      </c>
      <c r="J734" s="1">
        <f>WEEKNUM(InputData[[#This Row],[DATE]])</f>
        <v>47</v>
      </c>
    </row>
    <row r="735" spans="1:10" x14ac:dyDescent="0.25">
      <c r="A735" s="3">
        <v>44517</v>
      </c>
      <c r="B735" s="6" t="s">
        <v>108</v>
      </c>
      <c r="C735" s="4" t="s">
        <v>38</v>
      </c>
      <c r="D735" s="5">
        <v>79.92</v>
      </c>
      <c r="E735" s="1">
        <v>33</v>
      </c>
      <c r="F735" s="1">
        <f>InputData[[#This Row],[UNIT PRICE ($)]]*InputData[[#This Row],[QUANTITY]]</f>
        <v>2637.36</v>
      </c>
      <c r="G735" s="1" t="str">
        <f>VLOOKUP(InputData[[#This Row],[CUSTOMER NAME]],Country[],2,0)</f>
        <v>India</v>
      </c>
      <c r="H735" s="1" t="str">
        <f>VLOOKUP(InputData[[#This Row],[CUSTOMER NAME]],Country[],3,0)</f>
        <v>North</v>
      </c>
      <c r="I735" s="1" t="str">
        <f>TEXT(InputData[[#This Row],[DATE]],"mmm")</f>
        <v>Nov</v>
      </c>
      <c r="J735" s="1">
        <f>WEEKNUM(InputData[[#This Row],[DATE]])</f>
        <v>47</v>
      </c>
    </row>
    <row r="736" spans="1:10" x14ac:dyDescent="0.25">
      <c r="A736" s="3">
        <v>44518</v>
      </c>
      <c r="B736" s="6" t="s">
        <v>65</v>
      </c>
      <c r="C736" s="4" t="s">
        <v>44</v>
      </c>
      <c r="D736" s="5">
        <v>82.08</v>
      </c>
      <c r="E736" s="1">
        <v>18</v>
      </c>
      <c r="F736" s="1">
        <f>InputData[[#This Row],[UNIT PRICE ($)]]*InputData[[#This Row],[QUANTITY]]</f>
        <v>1477.44</v>
      </c>
      <c r="G736" s="1" t="str">
        <f>VLOOKUP(InputData[[#This Row],[CUSTOMER NAME]],Country[],2,0)</f>
        <v>Pakistan</v>
      </c>
      <c r="H736" s="1" t="str">
        <f>VLOOKUP(InputData[[#This Row],[CUSTOMER NAME]],Country[],3,0)</f>
        <v>Export</v>
      </c>
      <c r="I736" s="1" t="str">
        <f>TEXT(InputData[[#This Row],[DATE]],"mmm")</f>
        <v>Nov</v>
      </c>
      <c r="J736" s="1">
        <f>WEEKNUM(InputData[[#This Row],[DATE]])</f>
        <v>47</v>
      </c>
    </row>
    <row r="737" spans="1:10" x14ac:dyDescent="0.25">
      <c r="A737" s="3">
        <v>44518</v>
      </c>
      <c r="B737" s="6" t="s">
        <v>80</v>
      </c>
      <c r="C737" s="4" t="s">
        <v>34</v>
      </c>
      <c r="D737" s="5">
        <v>58.3</v>
      </c>
      <c r="E737" s="1">
        <v>8</v>
      </c>
      <c r="F737" s="1">
        <f>InputData[[#This Row],[UNIT PRICE ($)]]*InputData[[#This Row],[QUANTITY]]</f>
        <v>466.4</v>
      </c>
      <c r="G737" s="1" t="str">
        <f>VLOOKUP(InputData[[#This Row],[CUSTOMER NAME]],Country[],2,0)</f>
        <v>South Africa</v>
      </c>
      <c r="H737" s="1" t="str">
        <f>VLOOKUP(InputData[[#This Row],[CUSTOMER NAME]],Country[],3,0)</f>
        <v>Export</v>
      </c>
      <c r="I737" s="1" t="str">
        <f>TEXT(InputData[[#This Row],[DATE]],"mmm")</f>
        <v>Nov</v>
      </c>
      <c r="J737" s="1">
        <f>WEEKNUM(InputData[[#This Row],[DATE]])</f>
        <v>47</v>
      </c>
    </row>
    <row r="738" spans="1:10" x14ac:dyDescent="0.25">
      <c r="A738" s="3">
        <v>44518</v>
      </c>
      <c r="B738" s="6" t="s">
        <v>115</v>
      </c>
      <c r="C738" s="4" t="s">
        <v>39</v>
      </c>
      <c r="D738" s="5">
        <v>42.55</v>
      </c>
      <c r="E738" s="1">
        <v>4</v>
      </c>
      <c r="F738" s="1">
        <f>InputData[[#This Row],[UNIT PRICE ($)]]*InputData[[#This Row],[QUANTITY]]</f>
        <v>170.2</v>
      </c>
      <c r="G738" s="1" t="str">
        <f>VLOOKUP(InputData[[#This Row],[CUSTOMER NAME]],Country[],2,0)</f>
        <v>India</v>
      </c>
      <c r="H738" s="1" t="str">
        <f>VLOOKUP(InputData[[#This Row],[CUSTOMER NAME]],Country[],3,0)</f>
        <v>Northeast</v>
      </c>
      <c r="I738" s="1" t="str">
        <f>TEXT(InputData[[#This Row],[DATE]],"mmm")</f>
        <v>Nov</v>
      </c>
      <c r="J738" s="1">
        <f>WEEKNUM(InputData[[#This Row],[DATE]])</f>
        <v>47</v>
      </c>
    </row>
    <row r="739" spans="1:10" x14ac:dyDescent="0.25">
      <c r="A739" s="3">
        <v>44519</v>
      </c>
      <c r="B739" s="6" t="s">
        <v>87</v>
      </c>
      <c r="C739" s="4" t="s">
        <v>18</v>
      </c>
      <c r="D739" s="5">
        <v>49.21</v>
      </c>
      <c r="E739" s="1">
        <v>4</v>
      </c>
      <c r="F739" s="1">
        <f>InputData[[#This Row],[UNIT PRICE ($)]]*InputData[[#This Row],[QUANTITY]]</f>
        <v>196.84</v>
      </c>
      <c r="G739" s="1" t="str">
        <f>VLOOKUP(InputData[[#This Row],[CUSTOMER NAME]],Country[],2,0)</f>
        <v>France</v>
      </c>
      <c r="H739" s="1" t="str">
        <f>VLOOKUP(InputData[[#This Row],[CUSTOMER NAME]],Country[],3,0)</f>
        <v>Export</v>
      </c>
      <c r="I739" s="1" t="str">
        <f>TEXT(InputData[[#This Row],[DATE]],"mmm")</f>
        <v>Nov</v>
      </c>
      <c r="J739" s="1">
        <f>WEEKNUM(InputData[[#This Row],[DATE]])</f>
        <v>47</v>
      </c>
    </row>
    <row r="740" spans="1:10" x14ac:dyDescent="0.25">
      <c r="A740" s="3">
        <v>44520</v>
      </c>
      <c r="B740" s="6" t="s">
        <v>69</v>
      </c>
      <c r="C740" s="4" t="s">
        <v>8</v>
      </c>
      <c r="D740" s="5">
        <v>94.62</v>
      </c>
      <c r="E740" s="1">
        <v>11</v>
      </c>
      <c r="F740" s="1">
        <f>InputData[[#This Row],[UNIT PRICE ($)]]*InputData[[#This Row],[QUANTITY]]</f>
        <v>1040.8200000000002</v>
      </c>
      <c r="G740" s="1" t="str">
        <f>VLOOKUP(InputData[[#This Row],[CUSTOMER NAME]],Country[],2,0)</f>
        <v>India</v>
      </c>
      <c r="H740" s="1" t="str">
        <f>VLOOKUP(InputData[[#This Row],[CUSTOMER NAME]],Country[],3,0)</f>
        <v>South</v>
      </c>
      <c r="I740" s="1" t="str">
        <f>TEXT(InputData[[#This Row],[DATE]],"mmm")</f>
        <v>Nov</v>
      </c>
      <c r="J740" s="1">
        <f>WEEKNUM(InputData[[#This Row],[DATE]])</f>
        <v>47</v>
      </c>
    </row>
    <row r="741" spans="1:10" x14ac:dyDescent="0.25">
      <c r="A741" s="3">
        <v>44520</v>
      </c>
      <c r="B741" s="6" t="s">
        <v>113</v>
      </c>
      <c r="C741" s="4" t="s">
        <v>22</v>
      </c>
      <c r="D741" s="5">
        <v>141.57</v>
      </c>
      <c r="E741" s="1">
        <v>34</v>
      </c>
      <c r="F741" s="1">
        <f>InputData[[#This Row],[UNIT PRICE ($)]]*InputData[[#This Row],[QUANTITY]]</f>
        <v>4813.38</v>
      </c>
      <c r="G741" s="1" t="str">
        <f>VLOOKUP(InputData[[#This Row],[CUSTOMER NAME]],Country[],2,0)</f>
        <v>Pakistan</v>
      </c>
      <c r="H741" s="1" t="str">
        <f>VLOOKUP(InputData[[#This Row],[CUSTOMER NAME]],Country[],3,0)</f>
        <v>Export</v>
      </c>
      <c r="I741" s="1" t="str">
        <f>TEXT(InputData[[#This Row],[DATE]],"mmm")</f>
        <v>Nov</v>
      </c>
      <c r="J741" s="1">
        <f>WEEKNUM(InputData[[#This Row],[DATE]])</f>
        <v>47</v>
      </c>
    </row>
    <row r="742" spans="1:10" x14ac:dyDescent="0.25">
      <c r="A742" s="3">
        <v>44520</v>
      </c>
      <c r="B742" s="6" t="s">
        <v>87</v>
      </c>
      <c r="C742" s="4" t="s">
        <v>34</v>
      </c>
      <c r="D742" s="5">
        <v>58.3</v>
      </c>
      <c r="E742" s="1">
        <v>14</v>
      </c>
      <c r="F742" s="1">
        <f>InputData[[#This Row],[UNIT PRICE ($)]]*InputData[[#This Row],[QUANTITY]]</f>
        <v>816.19999999999993</v>
      </c>
      <c r="G742" s="1" t="str">
        <f>VLOOKUP(InputData[[#This Row],[CUSTOMER NAME]],Country[],2,0)</f>
        <v>France</v>
      </c>
      <c r="H742" s="1" t="str">
        <f>VLOOKUP(InputData[[#This Row],[CUSTOMER NAME]],Country[],3,0)</f>
        <v>Export</v>
      </c>
      <c r="I742" s="1" t="str">
        <f>TEXT(InputData[[#This Row],[DATE]],"mmm")</f>
        <v>Nov</v>
      </c>
      <c r="J742" s="1">
        <f>WEEKNUM(InputData[[#This Row],[DATE]])</f>
        <v>47</v>
      </c>
    </row>
    <row r="743" spans="1:10" x14ac:dyDescent="0.25">
      <c r="A743" s="3">
        <v>44521</v>
      </c>
      <c r="B743" s="6" t="s">
        <v>108</v>
      </c>
      <c r="C743" s="4" t="s">
        <v>6</v>
      </c>
      <c r="D743" s="5">
        <v>85.5</v>
      </c>
      <c r="E743" s="1">
        <v>1</v>
      </c>
      <c r="F743" s="1">
        <f>InputData[[#This Row],[UNIT PRICE ($)]]*InputData[[#This Row],[QUANTITY]]</f>
        <v>85.5</v>
      </c>
      <c r="G743" s="1" t="str">
        <f>VLOOKUP(InputData[[#This Row],[CUSTOMER NAME]],Country[],2,0)</f>
        <v>India</v>
      </c>
      <c r="H743" s="1" t="str">
        <f>VLOOKUP(InputData[[#This Row],[CUSTOMER NAME]],Country[],3,0)</f>
        <v>North</v>
      </c>
      <c r="I743" s="1" t="str">
        <f>TEXT(InputData[[#This Row],[DATE]],"mmm")</f>
        <v>Nov</v>
      </c>
      <c r="J743" s="1">
        <f>WEEKNUM(InputData[[#This Row],[DATE]])</f>
        <v>48</v>
      </c>
    </row>
    <row r="744" spans="1:10" x14ac:dyDescent="0.25">
      <c r="A744" s="3">
        <v>44521</v>
      </c>
      <c r="B744" s="6" t="s">
        <v>110</v>
      </c>
      <c r="C744" s="4" t="s">
        <v>41</v>
      </c>
      <c r="D744" s="5">
        <v>173.88</v>
      </c>
      <c r="E744" s="1">
        <v>24</v>
      </c>
      <c r="F744" s="1">
        <f>InputData[[#This Row],[UNIT PRICE ($)]]*InputData[[#This Row],[QUANTITY]]</f>
        <v>4173.12</v>
      </c>
      <c r="G744" s="1" t="str">
        <f>VLOOKUP(InputData[[#This Row],[CUSTOMER NAME]],Country[],2,0)</f>
        <v>India</v>
      </c>
      <c r="H744" s="1" t="str">
        <f>VLOOKUP(InputData[[#This Row],[CUSTOMER NAME]],Country[],3,0)</f>
        <v>Western</v>
      </c>
      <c r="I744" s="1" t="str">
        <f>TEXT(InputData[[#This Row],[DATE]],"mmm")</f>
        <v>Nov</v>
      </c>
      <c r="J744" s="1">
        <f>WEEKNUM(InputData[[#This Row],[DATE]])</f>
        <v>48</v>
      </c>
    </row>
    <row r="745" spans="1:10" x14ac:dyDescent="0.25">
      <c r="A745" s="3">
        <v>44521</v>
      </c>
      <c r="B745" s="6" t="s">
        <v>67</v>
      </c>
      <c r="C745" s="4" t="s">
        <v>20</v>
      </c>
      <c r="D745" s="5">
        <v>76.25</v>
      </c>
      <c r="E745" s="1">
        <v>6</v>
      </c>
      <c r="F745" s="1">
        <f>InputData[[#This Row],[UNIT PRICE ($)]]*InputData[[#This Row],[QUANTITY]]</f>
        <v>457.5</v>
      </c>
      <c r="G745" s="1" t="str">
        <f>VLOOKUP(InputData[[#This Row],[CUSTOMER NAME]],Country[],2,0)</f>
        <v>United Kingdom</v>
      </c>
      <c r="H745" s="1" t="str">
        <f>VLOOKUP(InputData[[#This Row],[CUSTOMER NAME]],Country[],3,0)</f>
        <v>Export</v>
      </c>
      <c r="I745" s="1" t="str">
        <f>TEXT(InputData[[#This Row],[DATE]],"mmm")</f>
        <v>Nov</v>
      </c>
      <c r="J745" s="1">
        <f>WEEKNUM(InputData[[#This Row],[DATE]])</f>
        <v>48</v>
      </c>
    </row>
    <row r="746" spans="1:10" x14ac:dyDescent="0.25">
      <c r="A746" s="3">
        <v>44521</v>
      </c>
      <c r="B746" s="6" t="s">
        <v>78</v>
      </c>
      <c r="C746" s="4" t="s">
        <v>42</v>
      </c>
      <c r="D746" s="5">
        <v>162</v>
      </c>
      <c r="E746" s="1">
        <v>10</v>
      </c>
      <c r="F746" s="1">
        <f>InputData[[#This Row],[UNIT PRICE ($)]]*InputData[[#This Row],[QUANTITY]]</f>
        <v>1620</v>
      </c>
      <c r="G746" s="1" t="str">
        <f>VLOOKUP(InputData[[#This Row],[CUSTOMER NAME]],Country[],2,0)</f>
        <v>India</v>
      </c>
      <c r="H746" s="1" t="str">
        <f>VLOOKUP(InputData[[#This Row],[CUSTOMER NAME]],Country[],3,0)</f>
        <v>Central</v>
      </c>
      <c r="I746" s="1" t="str">
        <f>TEXT(InputData[[#This Row],[DATE]],"mmm")</f>
        <v>Nov</v>
      </c>
      <c r="J746" s="1">
        <f>WEEKNUM(InputData[[#This Row],[DATE]])</f>
        <v>48</v>
      </c>
    </row>
    <row r="747" spans="1:10" x14ac:dyDescent="0.25">
      <c r="A747" s="3">
        <v>44521</v>
      </c>
      <c r="B747" s="6" t="s">
        <v>116</v>
      </c>
      <c r="C747" s="4" t="s">
        <v>14</v>
      </c>
      <c r="D747" s="5">
        <v>146.72</v>
      </c>
      <c r="E747" s="1">
        <v>1</v>
      </c>
      <c r="F747" s="1">
        <f>InputData[[#This Row],[UNIT PRICE ($)]]*InputData[[#This Row],[QUANTITY]]</f>
        <v>146.72</v>
      </c>
      <c r="G747" s="1" t="str">
        <f>VLOOKUP(InputData[[#This Row],[CUSTOMER NAME]],Country[],2,0)</f>
        <v>Germany</v>
      </c>
      <c r="H747" s="1" t="str">
        <f>VLOOKUP(InputData[[#This Row],[CUSTOMER NAME]],Country[],3,0)</f>
        <v>Export</v>
      </c>
      <c r="I747" s="1" t="str">
        <f>TEXT(InputData[[#This Row],[DATE]],"mmm")</f>
        <v>Nov</v>
      </c>
      <c r="J747" s="1">
        <f>WEEKNUM(InputData[[#This Row],[DATE]])</f>
        <v>48</v>
      </c>
    </row>
    <row r="748" spans="1:10" x14ac:dyDescent="0.25">
      <c r="A748" s="3">
        <v>44522</v>
      </c>
      <c r="B748" s="6" t="s">
        <v>82</v>
      </c>
      <c r="C748" s="4" t="s">
        <v>17</v>
      </c>
      <c r="D748" s="5">
        <v>156.78</v>
      </c>
      <c r="E748" s="1">
        <v>35</v>
      </c>
      <c r="F748" s="1">
        <f>InputData[[#This Row],[UNIT PRICE ($)]]*InputData[[#This Row],[QUANTITY]]</f>
        <v>5487.3</v>
      </c>
      <c r="G748" s="1" t="str">
        <f>VLOOKUP(InputData[[#This Row],[CUSTOMER NAME]],Country[],2,0)</f>
        <v>India</v>
      </c>
      <c r="H748" s="1" t="str">
        <f>VLOOKUP(InputData[[#This Row],[CUSTOMER NAME]],Country[],3,0)</f>
        <v>Western</v>
      </c>
      <c r="I748" s="1" t="str">
        <f>TEXT(InputData[[#This Row],[DATE]],"mmm")</f>
        <v>Nov</v>
      </c>
      <c r="J748" s="1">
        <f>WEEKNUM(InputData[[#This Row],[DATE]])</f>
        <v>48</v>
      </c>
    </row>
    <row r="749" spans="1:10" x14ac:dyDescent="0.25">
      <c r="A749" s="3">
        <v>44523</v>
      </c>
      <c r="B749" s="6" t="s">
        <v>75</v>
      </c>
      <c r="C749" s="4" t="s">
        <v>36</v>
      </c>
      <c r="D749" s="5">
        <v>96.3</v>
      </c>
      <c r="E749" s="1">
        <v>12</v>
      </c>
      <c r="F749" s="1">
        <f>InputData[[#This Row],[UNIT PRICE ($)]]*InputData[[#This Row],[QUANTITY]]</f>
        <v>1155.5999999999999</v>
      </c>
      <c r="G749" s="1" t="str">
        <f>VLOOKUP(InputData[[#This Row],[CUSTOMER NAME]],Country[],2,0)</f>
        <v>Russia</v>
      </c>
      <c r="H749" s="1" t="str">
        <f>VLOOKUP(InputData[[#This Row],[CUSTOMER NAME]],Country[],3,0)</f>
        <v>Export</v>
      </c>
      <c r="I749" s="1" t="str">
        <f>TEXT(InputData[[#This Row],[DATE]],"mmm")</f>
        <v>Nov</v>
      </c>
      <c r="J749" s="1">
        <f>WEEKNUM(InputData[[#This Row],[DATE]])</f>
        <v>48</v>
      </c>
    </row>
    <row r="750" spans="1:10" x14ac:dyDescent="0.25">
      <c r="A750" s="3">
        <v>44525</v>
      </c>
      <c r="B750" s="6" t="s">
        <v>72</v>
      </c>
      <c r="C750" s="4" t="s">
        <v>4</v>
      </c>
      <c r="D750" s="5">
        <v>48.84</v>
      </c>
      <c r="E750" s="1">
        <v>5</v>
      </c>
      <c r="F750" s="1">
        <f>InputData[[#This Row],[UNIT PRICE ($)]]*InputData[[#This Row],[QUANTITY]]</f>
        <v>244.20000000000002</v>
      </c>
      <c r="G750" s="1" t="str">
        <f>VLOOKUP(InputData[[#This Row],[CUSTOMER NAME]],Country[],2,0)</f>
        <v>Brazil</v>
      </c>
      <c r="H750" s="1" t="str">
        <f>VLOOKUP(InputData[[#This Row],[CUSTOMER NAME]],Country[],3,0)</f>
        <v>Export</v>
      </c>
      <c r="I750" s="1" t="str">
        <f>TEXT(InputData[[#This Row],[DATE]],"mmm")</f>
        <v>Nov</v>
      </c>
      <c r="J750" s="1">
        <f>WEEKNUM(InputData[[#This Row],[DATE]])</f>
        <v>48</v>
      </c>
    </row>
    <row r="751" spans="1:10" x14ac:dyDescent="0.25">
      <c r="A751" s="3">
        <v>44525</v>
      </c>
      <c r="B751" s="6" t="s">
        <v>82</v>
      </c>
      <c r="C751" s="4" t="s">
        <v>3</v>
      </c>
      <c r="D751" s="5">
        <v>80.94</v>
      </c>
      <c r="E751" s="1">
        <v>10</v>
      </c>
      <c r="F751" s="1">
        <f>InputData[[#This Row],[UNIT PRICE ($)]]*InputData[[#This Row],[QUANTITY]]</f>
        <v>809.4</v>
      </c>
      <c r="G751" s="1" t="str">
        <f>VLOOKUP(InputData[[#This Row],[CUSTOMER NAME]],Country[],2,0)</f>
        <v>India</v>
      </c>
      <c r="H751" s="1" t="str">
        <f>VLOOKUP(InputData[[#This Row],[CUSTOMER NAME]],Country[],3,0)</f>
        <v>Western</v>
      </c>
      <c r="I751" s="1" t="str">
        <f>TEXT(InputData[[#This Row],[DATE]],"mmm")</f>
        <v>Nov</v>
      </c>
      <c r="J751" s="1">
        <f>WEEKNUM(InputData[[#This Row],[DATE]])</f>
        <v>48</v>
      </c>
    </row>
    <row r="752" spans="1:10" x14ac:dyDescent="0.25">
      <c r="A752" s="3">
        <v>44525</v>
      </c>
      <c r="B752" s="6" t="s">
        <v>82</v>
      </c>
      <c r="C752" s="4" t="s">
        <v>16</v>
      </c>
      <c r="D752" s="5">
        <v>16.64</v>
      </c>
      <c r="E752" s="1">
        <v>14</v>
      </c>
      <c r="F752" s="1">
        <f>InputData[[#This Row],[UNIT PRICE ($)]]*InputData[[#This Row],[QUANTITY]]</f>
        <v>232.96</v>
      </c>
      <c r="G752" s="1" t="str">
        <f>VLOOKUP(InputData[[#This Row],[CUSTOMER NAME]],Country[],2,0)</f>
        <v>India</v>
      </c>
      <c r="H752" s="1" t="str">
        <f>VLOOKUP(InputData[[#This Row],[CUSTOMER NAME]],Country[],3,0)</f>
        <v>Western</v>
      </c>
      <c r="I752" s="1" t="str">
        <f>TEXT(InputData[[#This Row],[DATE]],"mmm")</f>
        <v>Nov</v>
      </c>
      <c r="J752" s="1">
        <f>WEEKNUM(InputData[[#This Row],[DATE]])</f>
        <v>48</v>
      </c>
    </row>
    <row r="753" spans="1:10" x14ac:dyDescent="0.25">
      <c r="A753" s="3">
        <v>44526</v>
      </c>
      <c r="B753" s="6" t="s">
        <v>75</v>
      </c>
      <c r="C753" s="4" t="s">
        <v>9</v>
      </c>
      <c r="D753" s="5">
        <v>7.8599999999999994</v>
      </c>
      <c r="E753" s="1">
        <v>25</v>
      </c>
      <c r="F753" s="1">
        <f>InputData[[#This Row],[UNIT PRICE ($)]]*InputData[[#This Row],[QUANTITY]]</f>
        <v>196.5</v>
      </c>
      <c r="G753" s="1" t="str">
        <f>VLOOKUP(InputData[[#This Row],[CUSTOMER NAME]],Country[],2,0)</f>
        <v>Russia</v>
      </c>
      <c r="H753" s="1" t="str">
        <f>VLOOKUP(InputData[[#This Row],[CUSTOMER NAME]],Country[],3,0)</f>
        <v>Export</v>
      </c>
      <c r="I753" s="1" t="str">
        <f>TEXT(InputData[[#This Row],[DATE]],"mmm")</f>
        <v>Nov</v>
      </c>
      <c r="J753" s="1">
        <f>WEEKNUM(InputData[[#This Row],[DATE]])</f>
        <v>48</v>
      </c>
    </row>
    <row r="754" spans="1:10" x14ac:dyDescent="0.25">
      <c r="A754" s="3">
        <v>44526</v>
      </c>
      <c r="B754" s="6" t="s">
        <v>80</v>
      </c>
      <c r="C754" s="4" t="s">
        <v>32</v>
      </c>
      <c r="D754" s="5">
        <v>117.48</v>
      </c>
      <c r="E754" s="1">
        <v>5</v>
      </c>
      <c r="F754" s="1">
        <f>InputData[[#This Row],[UNIT PRICE ($)]]*InputData[[#This Row],[QUANTITY]]</f>
        <v>587.4</v>
      </c>
      <c r="G754" s="1" t="str">
        <f>VLOOKUP(InputData[[#This Row],[CUSTOMER NAME]],Country[],2,0)</f>
        <v>South Africa</v>
      </c>
      <c r="H754" s="1" t="str">
        <f>VLOOKUP(InputData[[#This Row],[CUSTOMER NAME]],Country[],3,0)</f>
        <v>Export</v>
      </c>
      <c r="I754" s="1" t="str">
        <f>TEXT(InputData[[#This Row],[DATE]],"mmm")</f>
        <v>Nov</v>
      </c>
      <c r="J754" s="1">
        <f>WEEKNUM(InputData[[#This Row],[DATE]])</f>
        <v>48</v>
      </c>
    </row>
    <row r="755" spans="1:10" x14ac:dyDescent="0.25">
      <c r="A755" s="3">
        <v>44527</v>
      </c>
      <c r="B755" s="6" t="s">
        <v>112</v>
      </c>
      <c r="C755" s="4" t="s">
        <v>12</v>
      </c>
      <c r="D755" s="5">
        <v>94.17</v>
      </c>
      <c r="E755" s="1">
        <v>8</v>
      </c>
      <c r="F755" s="1">
        <f>InputData[[#This Row],[UNIT PRICE ($)]]*InputData[[#This Row],[QUANTITY]]</f>
        <v>753.36</v>
      </c>
      <c r="G755" s="1" t="str">
        <f>VLOOKUP(InputData[[#This Row],[CUSTOMER NAME]],Country[],2,0)</f>
        <v>India</v>
      </c>
      <c r="H755" s="1" t="str">
        <f>VLOOKUP(InputData[[#This Row],[CUSTOMER NAME]],Country[],3,0)</f>
        <v>North</v>
      </c>
      <c r="I755" s="1" t="str">
        <f>TEXT(InputData[[#This Row],[DATE]],"mmm")</f>
        <v>Nov</v>
      </c>
      <c r="J755" s="1">
        <f>WEEKNUM(InputData[[#This Row],[DATE]])</f>
        <v>48</v>
      </c>
    </row>
    <row r="756" spans="1:10" x14ac:dyDescent="0.25">
      <c r="A756" s="3">
        <v>44527</v>
      </c>
      <c r="B756" s="6" t="s">
        <v>112</v>
      </c>
      <c r="C756" s="4" t="s">
        <v>34</v>
      </c>
      <c r="D756" s="5">
        <v>58.3</v>
      </c>
      <c r="E756" s="1">
        <v>15</v>
      </c>
      <c r="F756" s="1">
        <f>InputData[[#This Row],[UNIT PRICE ($)]]*InputData[[#This Row],[QUANTITY]]</f>
        <v>874.5</v>
      </c>
      <c r="G756" s="1" t="str">
        <f>VLOOKUP(InputData[[#This Row],[CUSTOMER NAME]],Country[],2,0)</f>
        <v>India</v>
      </c>
      <c r="H756" s="1" t="str">
        <f>VLOOKUP(InputData[[#This Row],[CUSTOMER NAME]],Country[],3,0)</f>
        <v>North</v>
      </c>
      <c r="I756" s="1" t="str">
        <f>TEXT(InputData[[#This Row],[DATE]],"mmm")</f>
        <v>Nov</v>
      </c>
      <c r="J756" s="1">
        <f>WEEKNUM(InputData[[#This Row],[DATE]])</f>
        <v>48</v>
      </c>
    </row>
    <row r="757" spans="1:10" x14ac:dyDescent="0.25">
      <c r="A757" s="3">
        <v>44527</v>
      </c>
      <c r="B757" s="6" t="s">
        <v>74</v>
      </c>
      <c r="C757" s="4" t="s">
        <v>33</v>
      </c>
      <c r="D757" s="5">
        <v>119.7</v>
      </c>
      <c r="E757" s="1">
        <v>28</v>
      </c>
      <c r="F757" s="1">
        <f>InputData[[#This Row],[UNIT PRICE ($)]]*InputData[[#This Row],[QUANTITY]]</f>
        <v>3351.6</v>
      </c>
      <c r="G757" s="1" t="str">
        <f>VLOOKUP(InputData[[#This Row],[CUSTOMER NAME]],Country[],2,0)</f>
        <v>Brazil</v>
      </c>
      <c r="H757" s="1" t="str">
        <f>VLOOKUP(InputData[[#This Row],[CUSTOMER NAME]],Country[],3,0)</f>
        <v>Export</v>
      </c>
      <c r="I757" s="1" t="str">
        <f>TEXT(InputData[[#This Row],[DATE]],"mmm")</f>
        <v>Nov</v>
      </c>
      <c r="J757" s="1">
        <f>WEEKNUM(InputData[[#This Row],[DATE]])</f>
        <v>48</v>
      </c>
    </row>
    <row r="758" spans="1:10" x14ac:dyDescent="0.25">
      <c r="A758" s="3">
        <v>44527</v>
      </c>
      <c r="B758" s="6" t="s">
        <v>75</v>
      </c>
      <c r="C758" s="4" t="s">
        <v>35</v>
      </c>
      <c r="D758" s="5">
        <v>6.7</v>
      </c>
      <c r="E758" s="1">
        <v>28</v>
      </c>
      <c r="F758" s="1">
        <f>InputData[[#This Row],[UNIT PRICE ($)]]*InputData[[#This Row],[QUANTITY]]</f>
        <v>187.6</v>
      </c>
      <c r="G758" s="1" t="str">
        <f>VLOOKUP(InputData[[#This Row],[CUSTOMER NAME]],Country[],2,0)</f>
        <v>Russia</v>
      </c>
      <c r="H758" s="1" t="str">
        <f>VLOOKUP(InputData[[#This Row],[CUSTOMER NAME]],Country[],3,0)</f>
        <v>Export</v>
      </c>
      <c r="I758" s="1" t="str">
        <f>TEXT(InputData[[#This Row],[DATE]],"mmm")</f>
        <v>Nov</v>
      </c>
      <c r="J758" s="1">
        <f>WEEKNUM(InputData[[#This Row],[DATE]])</f>
        <v>48</v>
      </c>
    </row>
    <row r="759" spans="1:10" x14ac:dyDescent="0.25">
      <c r="A759" s="3">
        <v>44527</v>
      </c>
      <c r="B759" s="6" t="s">
        <v>78</v>
      </c>
      <c r="C759" s="4" t="s">
        <v>22</v>
      </c>
      <c r="D759" s="5">
        <v>141.57</v>
      </c>
      <c r="E759" s="1">
        <v>37</v>
      </c>
      <c r="F759" s="1">
        <f>InputData[[#This Row],[UNIT PRICE ($)]]*InputData[[#This Row],[QUANTITY]]</f>
        <v>5238.09</v>
      </c>
      <c r="G759" s="1" t="str">
        <f>VLOOKUP(InputData[[#This Row],[CUSTOMER NAME]],Country[],2,0)</f>
        <v>India</v>
      </c>
      <c r="H759" s="1" t="str">
        <f>VLOOKUP(InputData[[#This Row],[CUSTOMER NAME]],Country[],3,0)</f>
        <v>Central</v>
      </c>
      <c r="I759" s="1" t="str">
        <f>TEXT(InputData[[#This Row],[DATE]],"mmm")</f>
        <v>Nov</v>
      </c>
      <c r="J759" s="1">
        <f>WEEKNUM(InputData[[#This Row],[DATE]])</f>
        <v>48</v>
      </c>
    </row>
    <row r="760" spans="1:10" x14ac:dyDescent="0.25">
      <c r="A760" s="3">
        <v>44528</v>
      </c>
      <c r="B760" s="6" t="s">
        <v>64</v>
      </c>
      <c r="C760" s="4" t="s">
        <v>28</v>
      </c>
      <c r="D760" s="5">
        <v>41.81</v>
      </c>
      <c r="E760" s="1">
        <v>9</v>
      </c>
      <c r="F760" s="1">
        <f>InputData[[#This Row],[UNIT PRICE ($)]]*InputData[[#This Row],[QUANTITY]]</f>
        <v>376.29</v>
      </c>
      <c r="G760" s="1" t="str">
        <f>VLOOKUP(InputData[[#This Row],[CUSTOMER NAME]],Country[],2,0)</f>
        <v>India</v>
      </c>
      <c r="H760" s="1" t="str">
        <f>VLOOKUP(InputData[[#This Row],[CUSTOMER NAME]],Country[],3,0)</f>
        <v>Northeast</v>
      </c>
      <c r="I760" s="1" t="str">
        <f>TEXT(InputData[[#This Row],[DATE]],"mmm")</f>
        <v>Nov</v>
      </c>
      <c r="J760" s="1">
        <f>WEEKNUM(InputData[[#This Row],[DATE]])</f>
        <v>49</v>
      </c>
    </row>
    <row r="761" spans="1:10" x14ac:dyDescent="0.25">
      <c r="A761" s="3">
        <v>44528</v>
      </c>
      <c r="B761" s="6" t="s">
        <v>67</v>
      </c>
      <c r="C761" s="4" t="s">
        <v>40</v>
      </c>
      <c r="D761" s="5">
        <v>115.2</v>
      </c>
      <c r="E761" s="1">
        <v>2</v>
      </c>
      <c r="F761" s="1">
        <f>InputData[[#This Row],[UNIT PRICE ($)]]*InputData[[#This Row],[QUANTITY]]</f>
        <v>230.4</v>
      </c>
      <c r="G761" s="1" t="str">
        <f>VLOOKUP(InputData[[#This Row],[CUSTOMER NAME]],Country[],2,0)</f>
        <v>United Kingdom</v>
      </c>
      <c r="H761" s="1" t="str">
        <f>VLOOKUP(InputData[[#This Row],[CUSTOMER NAME]],Country[],3,0)</f>
        <v>Export</v>
      </c>
      <c r="I761" s="1" t="str">
        <f>TEXT(InputData[[#This Row],[DATE]],"mmm")</f>
        <v>Nov</v>
      </c>
      <c r="J761" s="1">
        <f>WEEKNUM(InputData[[#This Row],[DATE]])</f>
        <v>49</v>
      </c>
    </row>
    <row r="762" spans="1:10" x14ac:dyDescent="0.25">
      <c r="A762" s="3">
        <v>44528</v>
      </c>
      <c r="B762" s="6" t="s">
        <v>73</v>
      </c>
      <c r="C762" s="4" t="s">
        <v>31</v>
      </c>
      <c r="D762" s="5">
        <v>104.16</v>
      </c>
      <c r="E762" s="1">
        <v>8</v>
      </c>
      <c r="F762" s="1">
        <f>InputData[[#This Row],[UNIT PRICE ($)]]*InputData[[#This Row],[QUANTITY]]</f>
        <v>833.28</v>
      </c>
      <c r="G762" s="1" t="str">
        <f>VLOOKUP(InputData[[#This Row],[CUSTOMER NAME]],Country[],2,0)</f>
        <v>India</v>
      </c>
      <c r="H762" s="1" t="str">
        <f>VLOOKUP(InputData[[#This Row],[CUSTOMER NAME]],Country[],3,0)</f>
        <v>East</v>
      </c>
      <c r="I762" s="1" t="str">
        <f>TEXT(InputData[[#This Row],[DATE]],"mmm")</f>
        <v>Nov</v>
      </c>
      <c r="J762" s="1">
        <f>WEEKNUM(InputData[[#This Row],[DATE]])</f>
        <v>49</v>
      </c>
    </row>
    <row r="763" spans="1:10" x14ac:dyDescent="0.25">
      <c r="A763" s="3">
        <v>44530</v>
      </c>
      <c r="B763" s="6" t="s">
        <v>61</v>
      </c>
      <c r="C763" s="4" t="s">
        <v>39</v>
      </c>
      <c r="D763" s="5">
        <v>42.55</v>
      </c>
      <c r="E763" s="1">
        <v>15</v>
      </c>
      <c r="F763" s="1">
        <f>InputData[[#This Row],[UNIT PRICE ($)]]*InputData[[#This Row],[QUANTITY]]</f>
        <v>638.25</v>
      </c>
      <c r="G763" s="1" t="str">
        <f>VLOOKUP(InputData[[#This Row],[CUSTOMER NAME]],Country[],2,0)</f>
        <v>Bangladesh</v>
      </c>
      <c r="H763" s="1" t="str">
        <f>VLOOKUP(InputData[[#This Row],[CUSTOMER NAME]],Country[],3,0)</f>
        <v>Export</v>
      </c>
      <c r="I763" s="1" t="str">
        <f>TEXT(InputData[[#This Row],[DATE]],"mmm")</f>
        <v>Nov</v>
      </c>
      <c r="J763" s="1">
        <f>WEEKNUM(InputData[[#This Row],[DATE]])</f>
        <v>49</v>
      </c>
    </row>
    <row r="764" spans="1:10" x14ac:dyDescent="0.25">
      <c r="A764" s="3">
        <v>44530</v>
      </c>
      <c r="B764" s="6" t="s">
        <v>110</v>
      </c>
      <c r="C764" s="4" t="s">
        <v>15</v>
      </c>
      <c r="D764" s="5">
        <v>15.719999999999999</v>
      </c>
      <c r="E764" s="1">
        <v>2</v>
      </c>
      <c r="F764" s="1">
        <f>InputData[[#This Row],[UNIT PRICE ($)]]*InputData[[#This Row],[QUANTITY]]</f>
        <v>31.439999999999998</v>
      </c>
      <c r="G764" s="1" t="str">
        <f>VLOOKUP(InputData[[#This Row],[CUSTOMER NAME]],Country[],2,0)</f>
        <v>India</v>
      </c>
      <c r="H764" s="1" t="str">
        <f>VLOOKUP(InputData[[#This Row],[CUSTOMER NAME]],Country[],3,0)</f>
        <v>Western</v>
      </c>
      <c r="I764" s="1" t="str">
        <f>TEXT(InputData[[#This Row],[DATE]],"mmm")</f>
        <v>Nov</v>
      </c>
      <c r="J764" s="1">
        <f>WEEKNUM(InputData[[#This Row],[DATE]])</f>
        <v>49</v>
      </c>
    </row>
    <row r="765" spans="1:10" x14ac:dyDescent="0.25">
      <c r="A765" s="3">
        <v>44532</v>
      </c>
      <c r="B765" s="6" t="s">
        <v>76</v>
      </c>
      <c r="C765" s="4" t="s">
        <v>16</v>
      </c>
      <c r="D765" s="5">
        <v>16.64</v>
      </c>
      <c r="E765" s="1">
        <v>10</v>
      </c>
      <c r="F765" s="1">
        <f>InputData[[#This Row],[UNIT PRICE ($)]]*InputData[[#This Row],[QUANTITY]]</f>
        <v>166.4</v>
      </c>
      <c r="G765" s="1" t="str">
        <f>VLOOKUP(InputData[[#This Row],[CUSTOMER NAME]],Country[],2,0)</f>
        <v>Saudi Arabia</v>
      </c>
      <c r="H765" s="1" t="str">
        <f>VLOOKUP(InputData[[#This Row],[CUSTOMER NAME]],Country[],3,0)</f>
        <v>Export</v>
      </c>
      <c r="I765" s="1" t="str">
        <f>TEXT(InputData[[#This Row],[DATE]],"mmm")</f>
        <v>Dec</v>
      </c>
      <c r="J765" s="1">
        <f>WEEKNUM(InputData[[#This Row],[DATE]])</f>
        <v>49</v>
      </c>
    </row>
    <row r="766" spans="1:10" x14ac:dyDescent="0.25">
      <c r="A766" s="3">
        <v>44533</v>
      </c>
      <c r="B766" s="6" t="s">
        <v>75</v>
      </c>
      <c r="C766" s="4" t="s">
        <v>19</v>
      </c>
      <c r="D766" s="5">
        <v>210</v>
      </c>
      <c r="E766" s="1">
        <v>8</v>
      </c>
      <c r="F766" s="1">
        <f>InputData[[#This Row],[UNIT PRICE ($)]]*InputData[[#This Row],[QUANTITY]]</f>
        <v>1680</v>
      </c>
      <c r="G766" s="1" t="str">
        <f>VLOOKUP(InputData[[#This Row],[CUSTOMER NAME]],Country[],2,0)</f>
        <v>Russia</v>
      </c>
      <c r="H766" s="1" t="str">
        <f>VLOOKUP(InputData[[#This Row],[CUSTOMER NAME]],Country[],3,0)</f>
        <v>Export</v>
      </c>
      <c r="I766" s="1" t="str">
        <f>TEXT(InputData[[#This Row],[DATE]],"mmm")</f>
        <v>Dec</v>
      </c>
      <c r="J766" s="1">
        <f>WEEKNUM(InputData[[#This Row],[DATE]])</f>
        <v>49</v>
      </c>
    </row>
    <row r="767" spans="1:10" x14ac:dyDescent="0.25">
      <c r="A767" s="3">
        <v>44533</v>
      </c>
      <c r="B767" s="6" t="s">
        <v>113</v>
      </c>
      <c r="C767" s="4" t="s">
        <v>34</v>
      </c>
      <c r="D767" s="5">
        <v>58.3</v>
      </c>
      <c r="E767" s="1">
        <v>2</v>
      </c>
      <c r="F767" s="1">
        <f>InputData[[#This Row],[UNIT PRICE ($)]]*InputData[[#This Row],[QUANTITY]]</f>
        <v>116.6</v>
      </c>
      <c r="G767" s="1" t="str">
        <f>VLOOKUP(InputData[[#This Row],[CUSTOMER NAME]],Country[],2,0)</f>
        <v>Pakistan</v>
      </c>
      <c r="H767" s="1" t="str">
        <f>VLOOKUP(InputData[[#This Row],[CUSTOMER NAME]],Country[],3,0)</f>
        <v>Export</v>
      </c>
      <c r="I767" s="1" t="str">
        <f>TEXT(InputData[[#This Row],[DATE]],"mmm")</f>
        <v>Dec</v>
      </c>
      <c r="J767" s="1">
        <f>WEEKNUM(InputData[[#This Row],[DATE]])</f>
        <v>49</v>
      </c>
    </row>
    <row r="768" spans="1:10" x14ac:dyDescent="0.25">
      <c r="A768" s="3">
        <v>44533</v>
      </c>
      <c r="B768" s="6" t="s">
        <v>115</v>
      </c>
      <c r="C768" s="4" t="s">
        <v>28</v>
      </c>
      <c r="D768" s="5">
        <v>41.81</v>
      </c>
      <c r="E768" s="1">
        <v>5</v>
      </c>
      <c r="F768" s="1">
        <f>InputData[[#This Row],[UNIT PRICE ($)]]*InputData[[#This Row],[QUANTITY]]</f>
        <v>209.05</v>
      </c>
      <c r="G768" s="1" t="str">
        <f>VLOOKUP(InputData[[#This Row],[CUSTOMER NAME]],Country[],2,0)</f>
        <v>India</v>
      </c>
      <c r="H768" s="1" t="str">
        <f>VLOOKUP(InputData[[#This Row],[CUSTOMER NAME]],Country[],3,0)</f>
        <v>Northeast</v>
      </c>
      <c r="I768" s="1" t="str">
        <f>TEXT(InputData[[#This Row],[DATE]],"mmm")</f>
        <v>Dec</v>
      </c>
      <c r="J768" s="1">
        <f>WEEKNUM(InputData[[#This Row],[DATE]])</f>
        <v>49</v>
      </c>
    </row>
    <row r="769" spans="1:10" x14ac:dyDescent="0.25">
      <c r="A769" s="3">
        <v>44534</v>
      </c>
      <c r="B769" s="6" t="s">
        <v>108</v>
      </c>
      <c r="C769" s="4" t="s">
        <v>4</v>
      </c>
      <c r="D769" s="5">
        <v>48.84</v>
      </c>
      <c r="E769" s="1">
        <v>32</v>
      </c>
      <c r="F769" s="1">
        <f>InputData[[#This Row],[UNIT PRICE ($)]]*InputData[[#This Row],[QUANTITY]]</f>
        <v>1562.88</v>
      </c>
      <c r="G769" s="1" t="str">
        <f>VLOOKUP(InputData[[#This Row],[CUSTOMER NAME]],Country[],2,0)</f>
        <v>India</v>
      </c>
      <c r="H769" s="1" t="str">
        <f>VLOOKUP(InputData[[#This Row],[CUSTOMER NAME]],Country[],3,0)</f>
        <v>North</v>
      </c>
      <c r="I769" s="1" t="str">
        <f>TEXT(InputData[[#This Row],[DATE]],"mmm")</f>
        <v>Dec</v>
      </c>
      <c r="J769" s="1">
        <f>WEEKNUM(InputData[[#This Row],[DATE]])</f>
        <v>49</v>
      </c>
    </row>
    <row r="770" spans="1:10" x14ac:dyDescent="0.25">
      <c r="A770" s="3">
        <v>44534</v>
      </c>
      <c r="B770" s="6" t="s">
        <v>61</v>
      </c>
      <c r="C770" s="4" t="s">
        <v>44</v>
      </c>
      <c r="D770" s="5">
        <v>82.08</v>
      </c>
      <c r="E770" s="1">
        <v>15</v>
      </c>
      <c r="F770" s="1">
        <f>InputData[[#This Row],[UNIT PRICE ($)]]*InputData[[#This Row],[QUANTITY]]</f>
        <v>1231.2</v>
      </c>
      <c r="G770" s="1" t="str">
        <f>VLOOKUP(InputData[[#This Row],[CUSTOMER NAME]],Country[],2,0)</f>
        <v>Bangladesh</v>
      </c>
      <c r="H770" s="1" t="str">
        <f>VLOOKUP(InputData[[#This Row],[CUSTOMER NAME]],Country[],3,0)</f>
        <v>Export</v>
      </c>
      <c r="I770" s="1" t="str">
        <f>TEXT(InputData[[#This Row],[DATE]],"mmm")</f>
        <v>Dec</v>
      </c>
      <c r="J770" s="1">
        <f>WEEKNUM(InputData[[#This Row],[DATE]])</f>
        <v>49</v>
      </c>
    </row>
    <row r="771" spans="1:10" x14ac:dyDescent="0.25">
      <c r="A771" s="3">
        <v>44534</v>
      </c>
      <c r="B771" s="6" t="s">
        <v>70</v>
      </c>
      <c r="C771" s="4" t="s">
        <v>26</v>
      </c>
      <c r="D771" s="5">
        <v>24.66</v>
      </c>
      <c r="E771" s="1">
        <v>10</v>
      </c>
      <c r="F771" s="1">
        <f>InputData[[#This Row],[UNIT PRICE ($)]]*InputData[[#This Row],[QUANTITY]]</f>
        <v>246.6</v>
      </c>
      <c r="G771" s="1" t="str">
        <f>VLOOKUP(InputData[[#This Row],[CUSTOMER NAME]],Country[],2,0)</f>
        <v>Mexico</v>
      </c>
      <c r="H771" s="1" t="str">
        <f>VLOOKUP(InputData[[#This Row],[CUSTOMER NAME]],Country[],3,0)</f>
        <v>Export</v>
      </c>
      <c r="I771" s="1" t="str">
        <f>TEXT(InputData[[#This Row],[DATE]],"mmm")</f>
        <v>Dec</v>
      </c>
      <c r="J771" s="1">
        <f>WEEKNUM(InputData[[#This Row],[DATE]])</f>
        <v>49</v>
      </c>
    </row>
    <row r="772" spans="1:10" x14ac:dyDescent="0.25">
      <c r="A772" s="3">
        <v>44535</v>
      </c>
      <c r="B772" s="6" t="s">
        <v>70</v>
      </c>
      <c r="C772" s="4" t="s">
        <v>25</v>
      </c>
      <c r="D772" s="5">
        <v>8.33</v>
      </c>
      <c r="E772" s="1">
        <v>12</v>
      </c>
      <c r="F772" s="1">
        <f>InputData[[#This Row],[UNIT PRICE ($)]]*InputData[[#This Row],[QUANTITY]]</f>
        <v>99.960000000000008</v>
      </c>
      <c r="G772" s="1" t="str">
        <f>VLOOKUP(InputData[[#This Row],[CUSTOMER NAME]],Country[],2,0)</f>
        <v>Mexico</v>
      </c>
      <c r="H772" s="1" t="str">
        <f>VLOOKUP(InputData[[#This Row],[CUSTOMER NAME]],Country[],3,0)</f>
        <v>Export</v>
      </c>
      <c r="I772" s="1" t="str">
        <f>TEXT(InputData[[#This Row],[DATE]],"mmm")</f>
        <v>Dec</v>
      </c>
      <c r="J772" s="1">
        <f>WEEKNUM(InputData[[#This Row],[DATE]])</f>
        <v>50</v>
      </c>
    </row>
    <row r="773" spans="1:10" x14ac:dyDescent="0.25">
      <c r="A773" s="3">
        <v>44535</v>
      </c>
      <c r="B773" s="6" t="s">
        <v>77</v>
      </c>
      <c r="C773" s="4" t="s">
        <v>4</v>
      </c>
      <c r="D773" s="5">
        <v>48.84</v>
      </c>
      <c r="E773" s="1">
        <v>15</v>
      </c>
      <c r="F773" s="1">
        <f>InputData[[#This Row],[UNIT PRICE ($)]]*InputData[[#This Row],[QUANTITY]]</f>
        <v>732.6</v>
      </c>
      <c r="G773" s="1" t="str">
        <f>VLOOKUP(InputData[[#This Row],[CUSTOMER NAME]],Country[],2,0)</f>
        <v>India</v>
      </c>
      <c r="H773" s="1" t="str">
        <f>VLOOKUP(InputData[[#This Row],[CUSTOMER NAME]],Country[],3,0)</f>
        <v>Western</v>
      </c>
      <c r="I773" s="1" t="str">
        <f>TEXT(InputData[[#This Row],[DATE]],"mmm")</f>
        <v>Dec</v>
      </c>
      <c r="J773" s="1">
        <f>WEEKNUM(InputData[[#This Row],[DATE]])</f>
        <v>50</v>
      </c>
    </row>
    <row r="774" spans="1:10" x14ac:dyDescent="0.25">
      <c r="A774" s="3">
        <v>44535</v>
      </c>
      <c r="B774" s="6" t="s">
        <v>78</v>
      </c>
      <c r="C774" s="4" t="s">
        <v>10</v>
      </c>
      <c r="D774" s="5">
        <v>164.28</v>
      </c>
      <c r="E774" s="1">
        <v>1</v>
      </c>
      <c r="F774" s="1">
        <f>InputData[[#This Row],[UNIT PRICE ($)]]*InputData[[#This Row],[QUANTITY]]</f>
        <v>164.28</v>
      </c>
      <c r="G774" s="1" t="str">
        <f>VLOOKUP(InputData[[#This Row],[CUSTOMER NAME]],Country[],2,0)</f>
        <v>India</v>
      </c>
      <c r="H774" s="1" t="str">
        <f>VLOOKUP(InputData[[#This Row],[CUSTOMER NAME]],Country[],3,0)</f>
        <v>Central</v>
      </c>
      <c r="I774" s="1" t="str">
        <f>TEXT(InputData[[#This Row],[DATE]],"mmm")</f>
        <v>Dec</v>
      </c>
      <c r="J774" s="1">
        <f>WEEKNUM(InputData[[#This Row],[DATE]])</f>
        <v>50</v>
      </c>
    </row>
    <row r="775" spans="1:10" x14ac:dyDescent="0.25">
      <c r="A775" s="3">
        <v>44537</v>
      </c>
      <c r="B775" s="6" t="s">
        <v>66</v>
      </c>
      <c r="C775" s="4" t="s">
        <v>38</v>
      </c>
      <c r="D775" s="5">
        <v>79.92</v>
      </c>
      <c r="E775" s="1">
        <v>5</v>
      </c>
      <c r="F775" s="1">
        <f>InputData[[#This Row],[UNIT PRICE ($)]]*InputData[[#This Row],[QUANTITY]]</f>
        <v>399.6</v>
      </c>
      <c r="G775" s="1" t="str">
        <f>VLOOKUP(InputData[[#This Row],[CUSTOMER NAME]],Country[],2,0)</f>
        <v>Indonesia</v>
      </c>
      <c r="H775" s="1" t="str">
        <f>VLOOKUP(InputData[[#This Row],[CUSTOMER NAME]],Country[],3,0)</f>
        <v>Export</v>
      </c>
      <c r="I775" s="1" t="str">
        <f>TEXT(InputData[[#This Row],[DATE]],"mmm")</f>
        <v>Dec</v>
      </c>
      <c r="J775" s="1">
        <f>WEEKNUM(InputData[[#This Row],[DATE]])</f>
        <v>50</v>
      </c>
    </row>
    <row r="776" spans="1:10" x14ac:dyDescent="0.25">
      <c r="A776" s="3">
        <v>44537</v>
      </c>
      <c r="B776" s="6" t="s">
        <v>73</v>
      </c>
      <c r="C776" s="4" t="s">
        <v>16</v>
      </c>
      <c r="D776" s="5">
        <v>16.64</v>
      </c>
      <c r="E776" s="1">
        <v>13</v>
      </c>
      <c r="F776" s="1">
        <f>InputData[[#This Row],[UNIT PRICE ($)]]*InputData[[#This Row],[QUANTITY]]</f>
        <v>216.32</v>
      </c>
      <c r="G776" s="1" t="str">
        <f>VLOOKUP(InputData[[#This Row],[CUSTOMER NAME]],Country[],2,0)</f>
        <v>India</v>
      </c>
      <c r="H776" s="1" t="str">
        <f>VLOOKUP(InputData[[#This Row],[CUSTOMER NAME]],Country[],3,0)</f>
        <v>East</v>
      </c>
      <c r="I776" s="1" t="str">
        <f>TEXT(InputData[[#This Row],[DATE]],"mmm")</f>
        <v>Dec</v>
      </c>
      <c r="J776" s="1">
        <f>WEEKNUM(InputData[[#This Row],[DATE]])</f>
        <v>50</v>
      </c>
    </row>
    <row r="777" spans="1:10" x14ac:dyDescent="0.25">
      <c r="A777" s="3">
        <v>44537</v>
      </c>
      <c r="B777" s="6" t="s">
        <v>84</v>
      </c>
      <c r="C777" s="4" t="s">
        <v>38</v>
      </c>
      <c r="D777" s="5">
        <v>79.92</v>
      </c>
      <c r="E777" s="1">
        <v>12</v>
      </c>
      <c r="F777" s="1">
        <f>InputData[[#This Row],[UNIT PRICE ($)]]*InputData[[#This Row],[QUANTITY]]</f>
        <v>959.04</v>
      </c>
      <c r="G777" s="1" t="str">
        <f>VLOOKUP(InputData[[#This Row],[CUSTOMER NAME]],Country[],2,0)</f>
        <v>Ethiopia</v>
      </c>
      <c r="H777" s="1" t="str">
        <f>VLOOKUP(InputData[[#This Row],[CUSTOMER NAME]],Country[],3,0)</f>
        <v>Export</v>
      </c>
      <c r="I777" s="1" t="str">
        <f>TEXT(InputData[[#This Row],[DATE]],"mmm")</f>
        <v>Dec</v>
      </c>
      <c r="J777" s="1">
        <f>WEEKNUM(InputData[[#This Row],[DATE]])</f>
        <v>50</v>
      </c>
    </row>
    <row r="778" spans="1:10" x14ac:dyDescent="0.25">
      <c r="A778" s="3">
        <v>44537</v>
      </c>
      <c r="B778" s="6" t="s">
        <v>116</v>
      </c>
      <c r="C778" s="4" t="s">
        <v>6</v>
      </c>
      <c r="D778" s="5">
        <v>85.5</v>
      </c>
      <c r="E778" s="1">
        <v>27</v>
      </c>
      <c r="F778" s="1">
        <f>InputData[[#This Row],[UNIT PRICE ($)]]*InputData[[#This Row],[QUANTITY]]</f>
        <v>2308.5</v>
      </c>
      <c r="G778" s="1" t="str">
        <f>VLOOKUP(InputData[[#This Row],[CUSTOMER NAME]],Country[],2,0)</f>
        <v>Germany</v>
      </c>
      <c r="H778" s="1" t="str">
        <f>VLOOKUP(InputData[[#This Row],[CUSTOMER NAME]],Country[],3,0)</f>
        <v>Export</v>
      </c>
      <c r="I778" s="1" t="str">
        <f>TEXT(InputData[[#This Row],[DATE]],"mmm")</f>
        <v>Dec</v>
      </c>
      <c r="J778" s="1">
        <f>WEEKNUM(InputData[[#This Row],[DATE]])</f>
        <v>50</v>
      </c>
    </row>
    <row r="779" spans="1:10" x14ac:dyDescent="0.25">
      <c r="A779" s="3">
        <v>44537</v>
      </c>
      <c r="B779" s="6" t="s">
        <v>117</v>
      </c>
      <c r="C779" s="4" t="s">
        <v>13</v>
      </c>
      <c r="D779" s="5">
        <v>122.08</v>
      </c>
      <c r="E779" s="1">
        <v>8</v>
      </c>
      <c r="F779" s="1">
        <f>InputData[[#This Row],[UNIT PRICE ($)]]*InputData[[#This Row],[QUANTITY]]</f>
        <v>976.64</v>
      </c>
      <c r="G779" s="1" t="str">
        <f>VLOOKUP(InputData[[#This Row],[CUSTOMER NAME]],Country[],2,0)</f>
        <v>United States of America</v>
      </c>
      <c r="H779" s="1" t="str">
        <f>VLOOKUP(InputData[[#This Row],[CUSTOMER NAME]],Country[],3,0)</f>
        <v>Export</v>
      </c>
      <c r="I779" s="1" t="str">
        <f>TEXT(InputData[[#This Row],[DATE]],"mmm")</f>
        <v>Dec</v>
      </c>
      <c r="J779" s="1">
        <f>WEEKNUM(InputData[[#This Row],[DATE]])</f>
        <v>50</v>
      </c>
    </row>
    <row r="780" spans="1:10" x14ac:dyDescent="0.25">
      <c r="A780" s="3">
        <v>44538</v>
      </c>
      <c r="B780" s="6" t="s">
        <v>78</v>
      </c>
      <c r="C780" s="4" t="s">
        <v>41</v>
      </c>
      <c r="D780" s="5">
        <v>173.88</v>
      </c>
      <c r="E780" s="1">
        <v>32</v>
      </c>
      <c r="F780" s="1">
        <f>InputData[[#This Row],[UNIT PRICE ($)]]*InputData[[#This Row],[QUANTITY]]</f>
        <v>5564.16</v>
      </c>
      <c r="G780" s="1" t="str">
        <f>VLOOKUP(InputData[[#This Row],[CUSTOMER NAME]],Country[],2,0)</f>
        <v>India</v>
      </c>
      <c r="H780" s="1" t="str">
        <f>VLOOKUP(InputData[[#This Row],[CUSTOMER NAME]],Country[],3,0)</f>
        <v>Central</v>
      </c>
      <c r="I780" s="1" t="str">
        <f>TEXT(InputData[[#This Row],[DATE]],"mmm")</f>
        <v>Dec</v>
      </c>
      <c r="J780" s="1">
        <f>WEEKNUM(InputData[[#This Row],[DATE]])</f>
        <v>50</v>
      </c>
    </row>
    <row r="781" spans="1:10" x14ac:dyDescent="0.25">
      <c r="A781" s="3">
        <v>44538</v>
      </c>
      <c r="B781" s="6" t="s">
        <v>87</v>
      </c>
      <c r="C781" s="4" t="s">
        <v>44</v>
      </c>
      <c r="D781" s="5">
        <v>82.08</v>
      </c>
      <c r="E781" s="1">
        <v>14</v>
      </c>
      <c r="F781" s="1">
        <f>InputData[[#This Row],[UNIT PRICE ($)]]*InputData[[#This Row],[QUANTITY]]</f>
        <v>1149.1199999999999</v>
      </c>
      <c r="G781" s="1" t="str">
        <f>VLOOKUP(InputData[[#This Row],[CUSTOMER NAME]],Country[],2,0)</f>
        <v>France</v>
      </c>
      <c r="H781" s="1" t="str">
        <f>VLOOKUP(InputData[[#This Row],[CUSTOMER NAME]],Country[],3,0)</f>
        <v>Export</v>
      </c>
      <c r="I781" s="1" t="str">
        <f>TEXT(InputData[[#This Row],[DATE]],"mmm")</f>
        <v>Dec</v>
      </c>
      <c r="J781" s="1">
        <f>WEEKNUM(InputData[[#This Row],[DATE]])</f>
        <v>50</v>
      </c>
    </row>
    <row r="782" spans="1:10" x14ac:dyDescent="0.25">
      <c r="A782" s="3">
        <v>44539</v>
      </c>
      <c r="B782" s="6" t="s">
        <v>75</v>
      </c>
      <c r="C782" s="4" t="s">
        <v>7</v>
      </c>
      <c r="D782" s="5">
        <v>47.730000000000004</v>
      </c>
      <c r="E782" s="1">
        <v>16</v>
      </c>
      <c r="F782" s="1">
        <f>InputData[[#This Row],[UNIT PRICE ($)]]*InputData[[#This Row],[QUANTITY]]</f>
        <v>763.68000000000006</v>
      </c>
      <c r="G782" s="1" t="str">
        <f>VLOOKUP(InputData[[#This Row],[CUSTOMER NAME]],Country[],2,0)</f>
        <v>Russia</v>
      </c>
      <c r="H782" s="1" t="str">
        <f>VLOOKUP(InputData[[#This Row],[CUSTOMER NAME]],Country[],3,0)</f>
        <v>Export</v>
      </c>
      <c r="I782" s="1" t="str">
        <f>TEXT(InputData[[#This Row],[DATE]],"mmm")</f>
        <v>Dec</v>
      </c>
      <c r="J782" s="1">
        <f>WEEKNUM(InputData[[#This Row],[DATE]])</f>
        <v>50</v>
      </c>
    </row>
    <row r="783" spans="1:10" x14ac:dyDescent="0.25">
      <c r="A783" s="3">
        <v>44540</v>
      </c>
      <c r="B783" s="6" t="s">
        <v>75</v>
      </c>
      <c r="C783" s="4" t="s">
        <v>17</v>
      </c>
      <c r="D783" s="5">
        <v>156.78</v>
      </c>
      <c r="E783" s="1">
        <v>6</v>
      </c>
      <c r="F783" s="1">
        <f>InputData[[#This Row],[UNIT PRICE ($)]]*InputData[[#This Row],[QUANTITY]]</f>
        <v>940.68000000000006</v>
      </c>
      <c r="G783" s="1" t="str">
        <f>VLOOKUP(InputData[[#This Row],[CUSTOMER NAME]],Country[],2,0)</f>
        <v>Russia</v>
      </c>
      <c r="H783" s="1" t="str">
        <f>VLOOKUP(InputData[[#This Row],[CUSTOMER NAME]],Country[],3,0)</f>
        <v>Export</v>
      </c>
      <c r="I783" s="1" t="str">
        <f>TEXT(InputData[[#This Row],[DATE]],"mmm")</f>
        <v>Dec</v>
      </c>
      <c r="J783" s="1">
        <f>WEEKNUM(InputData[[#This Row],[DATE]])</f>
        <v>50</v>
      </c>
    </row>
    <row r="784" spans="1:10" x14ac:dyDescent="0.25">
      <c r="A784" s="3">
        <v>44540</v>
      </c>
      <c r="B784" s="6" t="s">
        <v>117</v>
      </c>
      <c r="C784" s="4" t="s">
        <v>37</v>
      </c>
      <c r="D784" s="5">
        <v>85.76</v>
      </c>
      <c r="E784" s="1">
        <v>19</v>
      </c>
      <c r="F784" s="1">
        <f>InputData[[#This Row],[UNIT PRICE ($)]]*InputData[[#This Row],[QUANTITY]]</f>
        <v>1629.44</v>
      </c>
      <c r="G784" s="1" t="str">
        <f>VLOOKUP(InputData[[#This Row],[CUSTOMER NAME]],Country[],2,0)</f>
        <v>United States of America</v>
      </c>
      <c r="H784" s="1" t="str">
        <f>VLOOKUP(InputData[[#This Row],[CUSTOMER NAME]],Country[],3,0)</f>
        <v>Export</v>
      </c>
      <c r="I784" s="1" t="str">
        <f>TEXT(InputData[[#This Row],[DATE]],"mmm")</f>
        <v>Dec</v>
      </c>
      <c r="J784" s="1">
        <f>WEEKNUM(InputData[[#This Row],[DATE]])</f>
        <v>50</v>
      </c>
    </row>
    <row r="785" spans="1:10" x14ac:dyDescent="0.25">
      <c r="A785" s="3">
        <v>44541</v>
      </c>
      <c r="B785" s="6" t="s">
        <v>109</v>
      </c>
      <c r="C785" s="4" t="s">
        <v>14</v>
      </c>
      <c r="D785" s="5">
        <v>146.72</v>
      </c>
      <c r="E785" s="1">
        <v>10</v>
      </c>
      <c r="F785" s="1">
        <f>InputData[[#This Row],[UNIT PRICE ($)]]*InputData[[#This Row],[QUANTITY]]</f>
        <v>1467.2</v>
      </c>
      <c r="G785" s="1" t="str">
        <f>VLOOKUP(InputData[[#This Row],[CUSTOMER NAME]],Country[],2,0)</f>
        <v>Pakistan</v>
      </c>
      <c r="H785" s="1" t="str">
        <f>VLOOKUP(InputData[[#This Row],[CUSTOMER NAME]],Country[],3,0)</f>
        <v>Export</v>
      </c>
      <c r="I785" s="1" t="str">
        <f>TEXT(InputData[[#This Row],[DATE]],"mmm")</f>
        <v>Dec</v>
      </c>
      <c r="J785" s="1">
        <f>WEEKNUM(InputData[[#This Row],[DATE]])</f>
        <v>50</v>
      </c>
    </row>
    <row r="786" spans="1:10" x14ac:dyDescent="0.25">
      <c r="A786" s="3">
        <v>44541</v>
      </c>
      <c r="B786" s="6" t="s">
        <v>73</v>
      </c>
      <c r="C786" s="4" t="s">
        <v>27</v>
      </c>
      <c r="D786" s="5">
        <v>57.120000000000005</v>
      </c>
      <c r="E786" s="1">
        <v>5</v>
      </c>
      <c r="F786" s="1">
        <f>InputData[[#This Row],[UNIT PRICE ($)]]*InputData[[#This Row],[QUANTITY]]</f>
        <v>285.60000000000002</v>
      </c>
      <c r="G786" s="1" t="str">
        <f>VLOOKUP(InputData[[#This Row],[CUSTOMER NAME]],Country[],2,0)</f>
        <v>India</v>
      </c>
      <c r="H786" s="1" t="str">
        <f>VLOOKUP(InputData[[#This Row],[CUSTOMER NAME]],Country[],3,0)</f>
        <v>East</v>
      </c>
      <c r="I786" s="1" t="str">
        <f>TEXT(InputData[[#This Row],[DATE]],"mmm")</f>
        <v>Dec</v>
      </c>
      <c r="J786" s="1">
        <f>WEEKNUM(InputData[[#This Row],[DATE]])</f>
        <v>50</v>
      </c>
    </row>
    <row r="787" spans="1:10" x14ac:dyDescent="0.25">
      <c r="A787" s="3">
        <v>44541</v>
      </c>
      <c r="B787" s="6" t="s">
        <v>82</v>
      </c>
      <c r="C787" s="4" t="s">
        <v>13</v>
      </c>
      <c r="D787" s="5">
        <v>122.08</v>
      </c>
      <c r="E787" s="1">
        <v>9</v>
      </c>
      <c r="F787" s="1">
        <f>InputData[[#This Row],[UNIT PRICE ($)]]*InputData[[#This Row],[QUANTITY]]</f>
        <v>1098.72</v>
      </c>
      <c r="G787" s="1" t="str">
        <f>VLOOKUP(InputData[[#This Row],[CUSTOMER NAME]],Country[],2,0)</f>
        <v>India</v>
      </c>
      <c r="H787" s="1" t="str">
        <f>VLOOKUP(InputData[[#This Row],[CUSTOMER NAME]],Country[],3,0)</f>
        <v>Western</v>
      </c>
      <c r="I787" s="1" t="str">
        <f>TEXT(InputData[[#This Row],[DATE]],"mmm")</f>
        <v>Dec</v>
      </c>
      <c r="J787" s="1">
        <f>WEEKNUM(InputData[[#This Row],[DATE]])</f>
        <v>50</v>
      </c>
    </row>
    <row r="788" spans="1:10" x14ac:dyDescent="0.25">
      <c r="A788" s="3">
        <v>44542</v>
      </c>
      <c r="B788" s="6" t="s">
        <v>77</v>
      </c>
      <c r="C788" s="4" t="s">
        <v>41</v>
      </c>
      <c r="D788" s="5">
        <v>173.88</v>
      </c>
      <c r="E788" s="1">
        <v>10</v>
      </c>
      <c r="F788" s="1">
        <f>InputData[[#This Row],[UNIT PRICE ($)]]*InputData[[#This Row],[QUANTITY]]</f>
        <v>1738.8</v>
      </c>
      <c r="G788" s="1" t="str">
        <f>VLOOKUP(InputData[[#This Row],[CUSTOMER NAME]],Country[],2,0)</f>
        <v>India</v>
      </c>
      <c r="H788" s="1" t="str">
        <f>VLOOKUP(InputData[[#This Row],[CUSTOMER NAME]],Country[],3,0)</f>
        <v>Western</v>
      </c>
      <c r="I788" s="1" t="str">
        <f>TEXT(InputData[[#This Row],[DATE]],"mmm")</f>
        <v>Dec</v>
      </c>
      <c r="J788" s="1">
        <f>WEEKNUM(InputData[[#This Row],[DATE]])</f>
        <v>51</v>
      </c>
    </row>
    <row r="789" spans="1:10" x14ac:dyDescent="0.25">
      <c r="A789" s="3">
        <v>44542</v>
      </c>
      <c r="B789" s="6" t="s">
        <v>78</v>
      </c>
      <c r="C789" s="4" t="s">
        <v>30</v>
      </c>
      <c r="D789" s="5">
        <v>201.28</v>
      </c>
      <c r="E789" s="1">
        <v>9</v>
      </c>
      <c r="F789" s="1">
        <f>InputData[[#This Row],[UNIT PRICE ($)]]*InputData[[#This Row],[QUANTITY]]</f>
        <v>1811.52</v>
      </c>
      <c r="G789" s="1" t="str">
        <f>VLOOKUP(InputData[[#This Row],[CUSTOMER NAME]],Country[],2,0)</f>
        <v>India</v>
      </c>
      <c r="H789" s="1" t="str">
        <f>VLOOKUP(InputData[[#This Row],[CUSTOMER NAME]],Country[],3,0)</f>
        <v>Central</v>
      </c>
      <c r="I789" s="1" t="str">
        <f>TEXT(InputData[[#This Row],[DATE]],"mmm")</f>
        <v>Dec</v>
      </c>
      <c r="J789" s="1">
        <f>WEEKNUM(InputData[[#This Row],[DATE]])</f>
        <v>51</v>
      </c>
    </row>
    <row r="790" spans="1:10" x14ac:dyDescent="0.25">
      <c r="A790" s="3">
        <v>44544</v>
      </c>
      <c r="B790" s="6" t="s">
        <v>109</v>
      </c>
      <c r="C790" s="4" t="s">
        <v>12</v>
      </c>
      <c r="D790" s="5">
        <v>94.17</v>
      </c>
      <c r="E790" s="1">
        <v>6</v>
      </c>
      <c r="F790" s="1">
        <f>InputData[[#This Row],[UNIT PRICE ($)]]*InputData[[#This Row],[QUANTITY]]</f>
        <v>565.02</v>
      </c>
      <c r="G790" s="1" t="str">
        <f>VLOOKUP(InputData[[#This Row],[CUSTOMER NAME]],Country[],2,0)</f>
        <v>Pakistan</v>
      </c>
      <c r="H790" s="1" t="str">
        <f>VLOOKUP(InputData[[#This Row],[CUSTOMER NAME]],Country[],3,0)</f>
        <v>Export</v>
      </c>
      <c r="I790" s="1" t="str">
        <f>TEXT(InputData[[#This Row],[DATE]],"mmm")</f>
        <v>Dec</v>
      </c>
      <c r="J790" s="1">
        <f>WEEKNUM(InputData[[#This Row],[DATE]])</f>
        <v>51</v>
      </c>
    </row>
    <row r="791" spans="1:10" x14ac:dyDescent="0.25">
      <c r="A791" s="3">
        <v>44544</v>
      </c>
      <c r="B791" s="6" t="s">
        <v>72</v>
      </c>
      <c r="C791" s="4" t="s">
        <v>42</v>
      </c>
      <c r="D791" s="5">
        <v>162</v>
      </c>
      <c r="E791" s="1">
        <v>4</v>
      </c>
      <c r="F791" s="1">
        <f>InputData[[#This Row],[UNIT PRICE ($)]]*InputData[[#This Row],[QUANTITY]]</f>
        <v>648</v>
      </c>
      <c r="G791" s="1" t="str">
        <f>VLOOKUP(InputData[[#This Row],[CUSTOMER NAME]],Country[],2,0)</f>
        <v>Brazil</v>
      </c>
      <c r="H791" s="1" t="str">
        <f>VLOOKUP(InputData[[#This Row],[CUSTOMER NAME]],Country[],3,0)</f>
        <v>Export</v>
      </c>
      <c r="I791" s="1" t="str">
        <f>TEXT(InputData[[#This Row],[DATE]],"mmm")</f>
        <v>Dec</v>
      </c>
      <c r="J791" s="1">
        <f>WEEKNUM(InputData[[#This Row],[DATE]])</f>
        <v>51</v>
      </c>
    </row>
    <row r="792" spans="1:10" x14ac:dyDescent="0.25">
      <c r="A792" s="3">
        <v>44544</v>
      </c>
      <c r="B792" s="6" t="s">
        <v>87</v>
      </c>
      <c r="C792" s="4" t="s">
        <v>5</v>
      </c>
      <c r="D792" s="5">
        <v>155.61000000000001</v>
      </c>
      <c r="E792" s="1">
        <v>4</v>
      </c>
      <c r="F792" s="1">
        <f>InputData[[#This Row],[UNIT PRICE ($)]]*InputData[[#This Row],[QUANTITY]]</f>
        <v>622.44000000000005</v>
      </c>
      <c r="G792" s="1" t="str">
        <f>VLOOKUP(InputData[[#This Row],[CUSTOMER NAME]],Country[],2,0)</f>
        <v>France</v>
      </c>
      <c r="H792" s="1" t="str">
        <f>VLOOKUP(InputData[[#This Row],[CUSTOMER NAME]],Country[],3,0)</f>
        <v>Export</v>
      </c>
      <c r="I792" s="1" t="str">
        <f>TEXT(InputData[[#This Row],[DATE]],"mmm")</f>
        <v>Dec</v>
      </c>
      <c r="J792" s="1">
        <f>WEEKNUM(InputData[[#This Row],[DATE]])</f>
        <v>51</v>
      </c>
    </row>
    <row r="793" spans="1:10" x14ac:dyDescent="0.25">
      <c r="A793" s="3">
        <v>44545</v>
      </c>
      <c r="B793" s="6" t="s">
        <v>110</v>
      </c>
      <c r="C793" s="4" t="s">
        <v>30</v>
      </c>
      <c r="D793" s="5">
        <v>201.28</v>
      </c>
      <c r="E793" s="1">
        <v>33</v>
      </c>
      <c r="F793" s="1">
        <f>InputData[[#This Row],[UNIT PRICE ($)]]*InputData[[#This Row],[QUANTITY]]</f>
        <v>6642.24</v>
      </c>
      <c r="G793" s="1" t="str">
        <f>VLOOKUP(InputData[[#This Row],[CUSTOMER NAME]],Country[],2,0)</f>
        <v>India</v>
      </c>
      <c r="H793" s="1" t="str">
        <f>VLOOKUP(InputData[[#This Row],[CUSTOMER NAME]],Country[],3,0)</f>
        <v>Western</v>
      </c>
      <c r="I793" s="1" t="str">
        <f>TEXT(InputData[[#This Row],[DATE]],"mmm")</f>
        <v>Dec</v>
      </c>
      <c r="J793" s="1">
        <f>WEEKNUM(InputData[[#This Row],[DATE]])</f>
        <v>51</v>
      </c>
    </row>
    <row r="794" spans="1:10" x14ac:dyDescent="0.25">
      <c r="A794" s="3">
        <v>44545</v>
      </c>
      <c r="B794" s="6" t="s">
        <v>73</v>
      </c>
      <c r="C794" s="4" t="s">
        <v>9</v>
      </c>
      <c r="D794" s="5">
        <v>7.8599999999999994</v>
      </c>
      <c r="E794" s="1">
        <v>13</v>
      </c>
      <c r="F794" s="1">
        <f>InputData[[#This Row],[UNIT PRICE ($)]]*InputData[[#This Row],[QUANTITY]]</f>
        <v>102.17999999999999</v>
      </c>
      <c r="G794" s="1" t="str">
        <f>VLOOKUP(InputData[[#This Row],[CUSTOMER NAME]],Country[],2,0)</f>
        <v>India</v>
      </c>
      <c r="H794" s="1" t="str">
        <f>VLOOKUP(InputData[[#This Row],[CUSTOMER NAME]],Country[],3,0)</f>
        <v>East</v>
      </c>
      <c r="I794" s="1" t="str">
        <f>TEXT(InputData[[#This Row],[DATE]],"mmm")</f>
        <v>Dec</v>
      </c>
      <c r="J794" s="1">
        <f>WEEKNUM(InputData[[#This Row],[DATE]])</f>
        <v>51</v>
      </c>
    </row>
    <row r="795" spans="1:10" x14ac:dyDescent="0.25">
      <c r="A795" s="3">
        <v>44545</v>
      </c>
      <c r="B795" s="6" t="s">
        <v>82</v>
      </c>
      <c r="C795" s="4" t="s">
        <v>16</v>
      </c>
      <c r="D795" s="5">
        <v>16.64</v>
      </c>
      <c r="E795" s="1">
        <v>6</v>
      </c>
      <c r="F795" s="1">
        <f>InputData[[#This Row],[UNIT PRICE ($)]]*InputData[[#This Row],[QUANTITY]]</f>
        <v>99.84</v>
      </c>
      <c r="G795" s="1" t="str">
        <f>VLOOKUP(InputData[[#This Row],[CUSTOMER NAME]],Country[],2,0)</f>
        <v>India</v>
      </c>
      <c r="H795" s="1" t="str">
        <f>VLOOKUP(InputData[[#This Row],[CUSTOMER NAME]],Country[],3,0)</f>
        <v>Western</v>
      </c>
      <c r="I795" s="1" t="str">
        <f>TEXT(InputData[[#This Row],[DATE]],"mmm")</f>
        <v>Dec</v>
      </c>
      <c r="J795" s="1">
        <f>WEEKNUM(InputData[[#This Row],[DATE]])</f>
        <v>51</v>
      </c>
    </row>
    <row r="796" spans="1:10" x14ac:dyDescent="0.25">
      <c r="A796" s="3">
        <v>44546</v>
      </c>
      <c r="B796" s="6" t="s">
        <v>78</v>
      </c>
      <c r="C796" s="4" t="s">
        <v>10</v>
      </c>
      <c r="D796" s="5">
        <v>164.28</v>
      </c>
      <c r="E796" s="1">
        <v>9</v>
      </c>
      <c r="F796" s="1">
        <f>InputData[[#This Row],[UNIT PRICE ($)]]*InputData[[#This Row],[QUANTITY]]</f>
        <v>1478.52</v>
      </c>
      <c r="G796" s="1" t="str">
        <f>VLOOKUP(InputData[[#This Row],[CUSTOMER NAME]],Country[],2,0)</f>
        <v>India</v>
      </c>
      <c r="H796" s="1" t="str">
        <f>VLOOKUP(InputData[[#This Row],[CUSTOMER NAME]],Country[],3,0)</f>
        <v>Central</v>
      </c>
      <c r="I796" s="1" t="str">
        <f>TEXT(InputData[[#This Row],[DATE]],"mmm")</f>
        <v>Dec</v>
      </c>
      <c r="J796" s="1">
        <f>WEEKNUM(InputData[[#This Row],[DATE]])</f>
        <v>51</v>
      </c>
    </row>
    <row r="797" spans="1:10" x14ac:dyDescent="0.25">
      <c r="A797" s="3">
        <v>44547</v>
      </c>
      <c r="B797" s="6" t="s">
        <v>63</v>
      </c>
      <c r="C797" s="4" t="s">
        <v>26</v>
      </c>
      <c r="D797" s="5">
        <v>24.66</v>
      </c>
      <c r="E797" s="1">
        <v>20</v>
      </c>
      <c r="F797" s="1">
        <f>InputData[[#This Row],[UNIT PRICE ($)]]*InputData[[#This Row],[QUANTITY]]</f>
        <v>493.2</v>
      </c>
      <c r="G797" s="1" t="str">
        <f>VLOOKUP(InputData[[#This Row],[CUSTOMER NAME]],Country[],2,0)</f>
        <v>Saudi Arabia</v>
      </c>
      <c r="H797" s="1" t="str">
        <f>VLOOKUP(InputData[[#This Row],[CUSTOMER NAME]],Country[],3,0)</f>
        <v>Export</v>
      </c>
      <c r="I797" s="1" t="str">
        <f>TEXT(InputData[[#This Row],[DATE]],"mmm")</f>
        <v>Dec</v>
      </c>
      <c r="J797" s="1">
        <f>WEEKNUM(InputData[[#This Row],[DATE]])</f>
        <v>51</v>
      </c>
    </row>
    <row r="798" spans="1:10" x14ac:dyDescent="0.25">
      <c r="A798" s="3">
        <v>44548</v>
      </c>
      <c r="B798" s="6" t="s">
        <v>67</v>
      </c>
      <c r="C798" s="4" t="s">
        <v>22</v>
      </c>
      <c r="D798" s="5">
        <v>141.57</v>
      </c>
      <c r="E798" s="1">
        <v>8</v>
      </c>
      <c r="F798" s="1">
        <f>InputData[[#This Row],[UNIT PRICE ($)]]*InputData[[#This Row],[QUANTITY]]</f>
        <v>1132.56</v>
      </c>
      <c r="G798" s="1" t="str">
        <f>VLOOKUP(InputData[[#This Row],[CUSTOMER NAME]],Country[],2,0)</f>
        <v>United Kingdom</v>
      </c>
      <c r="H798" s="1" t="str">
        <f>VLOOKUP(InputData[[#This Row],[CUSTOMER NAME]],Country[],3,0)</f>
        <v>Export</v>
      </c>
      <c r="I798" s="1" t="str">
        <f>TEXT(InputData[[#This Row],[DATE]],"mmm")</f>
        <v>Dec</v>
      </c>
      <c r="J798" s="1">
        <f>WEEKNUM(InputData[[#This Row],[DATE]])</f>
        <v>51</v>
      </c>
    </row>
    <row r="799" spans="1:10" x14ac:dyDescent="0.25">
      <c r="A799" s="3">
        <v>44548</v>
      </c>
      <c r="B799" s="6" t="s">
        <v>82</v>
      </c>
      <c r="C799" s="4" t="s">
        <v>3</v>
      </c>
      <c r="D799" s="5">
        <v>80.94</v>
      </c>
      <c r="E799" s="1">
        <v>2</v>
      </c>
      <c r="F799" s="1">
        <f>InputData[[#This Row],[UNIT PRICE ($)]]*InputData[[#This Row],[QUANTITY]]</f>
        <v>161.88</v>
      </c>
      <c r="G799" s="1" t="str">
        <f>VLOOKUP(InputData[[#This Row],[CUSTOMER NAME]],Country[],2,0)</f>
        <v>India</v>
      </c>
      <c r="H799" s="1" t="str">
        <f>VLOOKUP(InputData[[#This Row],[CUSTOMER NAME]],Country[],3,0)</f>
        <v>Western</v>
      </c>
      <c r="I799" s="1" t="str">
        <f>TEXT(InputData[[#This Row],[DATE]],"mmm")</f>
        <v>Dec</v>
      </c>
      <c r="J799" s="1">
        <f>WEEKNUM(InputData[[#This Row],[DATE]])</f>
        <v>51</v>
      </c>
    </row>
    <row r="800" spans="1:10" x14ac:dyDescent="0.25">
      <c r="A800" s="3">
        <v>44549</v>
      </c>
      <c r="B800" s="6" t="s">
        <v>66</v>
      </c>
      <c r="C800" s="4" t="s">
        <v>35</v>
      </c>
      <c r="D800" s="5">
        <v>6.7</v>
      </c>
      <c r="E800" s="1">
        <v>20</v>
      </c>
      <c r="F800" s="1">
        <f>InputData[[#This Row],[UNIT PRICE ($)]]*InputData[[#This Row],[QUANTITY]]</f>
        <v>134</v>
      </c>
      <c r="G800" s="1" t="str">
        <f>VLOOKUP(InputData[[#This Row],[CUSTOMER NAME]],Country[],2,0)</f>
        <v>Indonesia</v>
      </c>
      <c r="H800" s="1" t="str">
        <f>VLOOKUP(InputData[[#This Row],[CUSTOMER NAME]],Country[],3,0)</f>
        <v>Export</v>
      </c>
      <c r="I800" s="1" t="str">
        <f>TEXT(InputData[[#This Row],[DATE]],"mmm")</f>
        <v>Dec</v>
      </c>
      <c r="J800" s="1">
        <f>WEEKNUM(InputData[[#This Row],[DATE]])</f>
        <v>52</v>
      </c>
    </row>
    <row r="801" spans="1:10" x14ac:dyDescent="0.25">
      <c r="A801" s="3">
        <v>44549</v>
      </c>
      <c r="B801" s="6" t="s">
        <v>110</v>
      </c>
      <c r="C801" s="4" t="s">
        <v>44</v>
      </c>
      <c r="D801" s="5">
        <v>82.08</v>
      </c>
      <c r="E801" s="1">
        <v>7</v>
      </c>
      <c r="F801" s="1">
        <f>InputData[[#This Row],[UNIT PRICE ($)]]*InputData[[#This Row],[QUANTITY]]</f>
        <v>574.55999999999995</v>
      </c>
      <c r="G801" s="1" t="str">
        <f>VLOOKUP(InputData[[#This Row],[CUSTOMER NAME]],Country[],2,0)</f>
        <v>India</v>
      </c>
      <c r="H801" s="1" t="str">
        <f>VLOOKUP(InputData[[#This Row],[CUSTOMER NAME]],Country[],3,0)</f>
        <v>Western</v>
      </c>
      <c r="I801" s="1" t="str">
        <f>TEXT(InputData[[#This Row],[DATE]],"mmm")</f>
        <v>Dec</v>
      </c>
      <c r="J801" s="1">
        <f>WEEKNUM(InputData[[#This Row],[DATE]])</f>
        <v>52</v>
      </c>
    </row>
    <row r="802" spans="1:10" x14ac:dyDescent="0.25">
      <c r="A802" s="3">
        <v>44549</v>
      </c>
      <c r="B802" s="6" t="s">
        <v>110</v>
      </c>
      <c r="C802" s="4" t="s">
        <v>9</v>
      </c>
      <c r="D802" s="5">
        <v>7.8599999999999994</v>
      </c>
      <c r="E802" s="1">
        <v>11</v>
      </c>
      <c r="F802" s="1">
        <f>InputData[[#This Row],[UNIT PRICE ($)]]*InputData[[#This Row],[QUANTITY]]</f>
        <v>86.46</v>
      </c>
      <c r="G802" s="1" t="str">
        <f>VLOOKUP(InputData[[#This Row],[CUSTOMER NAME]],Country[],2,0)</f>
        <v>India</v>
      </c>
      <c r="H802" s="1" t="str">
        <f>VLOOKUP(InputData[[#This Row],[CUSTOMER NAME]],Country[],3,0)</f>
        <v>Western</v>
      </c>
      <c r="I802" s="1" t="str">
        <f>TEXT(InputData[[#This Row],[DATE]],"mmm")</f>
        <v>Dec</v>
      </c>
      <c r="J802" s="1">
        <f>WEEKNUM(InputData[[#This Row],[DATE]])</f>
        <v>52</v>
      </c>
    </row>
    <row r="803" spans="1:10" x14ac:dyDescent="0.25">
      <c r="A803" s="3">
        <v>44549</v>
      </c>
      <c r="B803" s="6" t="s">
        <v>73</v>
      </c>
      <c r="C803" s="4" t="s">
        <v>29</v>
      </c>
      <c r="D803" s="5">
        <v>53.11</v>
      </c>
      <c r="E803" s="1">
        <v>3</v>
      </c>
      <c r="F803" s="1">
        <f>InputData[[#This Row],[UNIT PRICE ($)]]*InputData[[#This Row],[QUANTITY]]</f>
        <v>159.32999999999998</v>
      </c>
      <c r="G803" s="1" t="str">
        <f>VLOOKUP(InputData[[#This Row],[CUSTOMER NAME]],Country[],2,0)</f>
        <v>India</v>
      </c>
      <c r="H803" s="1" t="str">
        <f>VLOOKUP(InputData[[#This Row],[CUSTOMER NAME]],Country[],3,0)</f>
        <v>East</v>
      </c>
      <c r="I803" s="1" t="str">
        <f>TEXT(InputData[[#This Row],[DATE]],"mmm")</f>
        <v>Dec</v>
      </c>
      <c r="J803" s="1">
        <f>WEEKNUM(InputData[[#This Row],[DATE]])</f>
        <v>52</v>
      </c>
    </row>
    <row r="804" spans="1:10" x14ac:dyDescent="0.25">
      <c r="A804" s="3">
        <v>44549</v>
      </c>
      <c r="B804" s="6" t="s">
        <v>74</v>
      </c>
      <c r="C804" s="4" t="s">
        <v>11</v>
      </c>
      <c r="D804" s="5">
        <v>48.4</v>
      </c>
      <c r="E804" s="1">
        <v>14</v>
      </c>
      <c r="F804" s="1">
        <f>InputData[[#This Row],[UNIT PRICE ($)]]*InputData[[#This Row],[QUANTITY]]</f>
        <v>677.6</v>
      </c>
      <c r="G804" s="1" t="str">
        <f>VLOOKUP(InputData[[#This Row],[CUSTOMER NAME]],Country[],2,0)</f>
        <v>Brazil</v>
      </c>
      <c r="H804" s="1" t="str">
        <f>VLOOKUP(InputData[[#This Row],[CUSTOMER NAME]],Country[],3,0)</f>
        <v>Export</v>
      </c>
      <c r="I804" s="1" t="str">
        <f>TEXT(InputData[[#This Row],[DATE]],"mmm")</f>
        <v>Dec</v>
      </c>
      <c r="J804" s="1">
        <f>WEEKNUM(InputData[[#This Row],[DATE]])</f>
        <v>52</v>
      </c>
    </row>
    <row r="805" spans="1:10" x14ac:dyDescent="0.25">
      <c r="A805" s="3">
        <v>44549</v>
      </c>
      <c r="B805" s="6" t="s">
        <v>75</v>
      </c>
      <c r="C805" s="4" t="s">
        <v>23</v>
      </c>
      <c r="D805" s="5">
        <v>149.46</v>
      </c>
      <c r="E805" s="1">
        <v>12</v>
      </c>
      <c r="F805" s="1">
        <f>InputData[[#This Row],[UNIT PRICE ($)]]*InputData[[#This Row],[QUANTITY]]</f>
        <v>1793.52</v>
      </c>
      <c r="G805" s="1" t="str">
        <f>VLOOKUP(InputData[[#This Row],[CUSTOMER NAME]],Country[],2,0)</f>
        <v>Russia</v>
      </c>
      <c r="H805" s="1" t="str">
        <f>VLOOKUP(InputData[[#This Row],[CUSTOMER NAME]],Country[],3,0)</f>
        <v>Export</v>
      </c>
      <c r="I805" s="1" t="str">
        <f>TEXT(InputData[[#This Row],[DATE]],"mmm")</f>
        <v>Dec</v>
      </c>
      <c r="J805" s="1">
        <f>WEEKNUM(InputData[[#This Row],[DATE]])</f>
        <v>52</v>
      </c>
    </row>
    <row r="806" spans="1:10" x14ac:dyDescent="0.25">
      <c r="A806" s="3">
        <v>44549</v>
      </c>
      <c r="B806" s="6" t="s">
        <v>78</v>
      </c>
      <c r="C806" s="4" t="s">
        <v>23</v>
      </c>
      <c r="D806" s="5">
        <v>149.46</v>
      </c>
      <c r="E806" s="1">
        <v>13</v>
      </c>
      <c r="F806" s="1">
        <f>InputData[[#This Row],[UNIT PRICE ($)]]*InputData[[#This Row],[QUANTITY]]</f>
        <v>1942.98</v>
      </c>
      <c r="G806" s="1" t="str">
        <f>VLOOKUP(InputData[[#This Row],[CUSTOMER NAME]],Country[],2,0)</f>
        <v>India</v>
      </c>
      <c r="H806" s="1" t="str">
        <f>VLOOKUP(InputData[[#This Row],[CUSTOMER NAME]],Country[],3,0)</f>
        <v>Central</v>
      </c>
      <c r="I806" s="1" t="str">
        <f>TEXT(InputData[[#This Row],[DATE]],"mmm")</f>
        <v>Dec</v>
      </c>
      <c r="J806" s="1">
        <f>WEEKNUM(InputData[[#This Row],[DATE]])</f>
        <v>52</v>
      </c>
    </row>
    <row r="807" spans="1:10" x14ac:dyDescent="0.25">
      <c r="A807" s="3">
        <v>44549</v>
      </c>
      <c r="B807" s="6" t="s">
        <v>84</v>
      </c>
      <c r="C807" s="4" t="s">
        <v>11</v>
      </c>
      <c r="D807" s="5">
        <v>48.4</v>
      </c>
      <c r="E807" s="1">
        <v>10</v>
      </c>
      <c r="F807" s="1">
        <f>InputData[[#This Row],[UNIT PRICE ($)]]*InputData[[#This Row],[QUANTITY]]</f>
        <v>484</v>
      </c>
      <c r="G807" s="1" t="str">
        <f>VLOOKUP(InputData[[#This Row],[CUSTOMER NAME]],Country[],2,0)</f>
        <v>Ethiopia</v>
      </c>
      <c r="H807" s="1" t="str">
        <f>VLOOKUP(InputData[[#This Row],[CUSTOMER NAME]],Country[],3,0)</f>
        <v>Export</v>
      </c>
      <c r="I807" s="1" t="str">
        <f>TEXT(InputData[[#This Row],[DATE]],"mmm")</f>
        <v>Dec</v>
      </c>
      <c r="J807" s="1">
        <f>WEEKNUM(InputData[[#This Row],[DATE]])</f>
        <v>52</v>
      </c>
    </row>
    <row r="808" spans="1:10" x14ac:dyDescent="0.25">
      <c r="A808" s="3">
        <v>44550</v>
      </c>
      <c r="B808" s="6" t="s">
        <v>64</v>
      </c>
      <c r="C808" s="4" t="s">
        <v>12</v>
      </c>
      <c r="D808" s="5">
        <v>94.17</v>
      </c>
      <c r="E808" s="1">
        <v>14</v>
      </c>
      <c r="F808" s="1">
        <f>InputData[[#This Row],[UNIT PRICE ($)]]*InputData[[#This Row],[QUANTITY]]</f>
        <v>1318.38</v>
      </c>
      <c r="G808" s="1" t="str">
        <f>VLOOKUP(InputData[[#This Row],[CUSTOMER NAME]],Country[],2,0)</f>
        <v>India</v>
      </c>
      <c r="H808" s="1" t="str">
        <f>VLOOKUP(InputData[[#This Row],[CUSTOMER NAME]],Country[],3,0)</f>
        <v>Northeast</v>
      </c>
      <c r="I808" s="1" t="str">
        <f>TEXT(InputData[[#This Row],[DATE]],"mmm")</f>
        <v>Dec</v>
      </c>
      <c r="J808" s="1">
        <f>WEEKNUM(InputData[[#This Row],[DATE]])</f>
        <v>52</v>
      </c>
    </row>
    <row r="809" spans="1:10" x14ac:dyDescent="0.25">
      <c r="A809" s="3">
        <v>44550</v>
      </c>
      <c r="B809" s="6" t="s">
        <v>77</v>
      </c>
      <c r="C809" s="4" t="s">
        <v>35</v>
      </c>
      <c r="D809" s="5">
        <v>6.7</v>
      </c>
      <c r="E809" s="1">
        <v>24</v>
      </c>
      <c r="F809" s="1">
        <f>InputData[[#This Row],[UNIT PRICE ($)]]*InputData[[#This Row],[QUANTITY]]</f>
        <v>160.80000000000001</v>
      </c>
      <c r="G809" s="1" t="str">
        <f>VLOOKUP(InputData[[#This Row],[CUSTOMER NAME]],Country[],2,0)</f>
        <v>India</v>
      </c>
      <c r="H809" s="1" t="str">
        <f>VLOOKUP(InputData[[#This Row],[CUSTOMER NAME]],Country[],3,0)</f>
        <v>Western</v>
      </c>
      <c r="I809" s="1" t="str">
        <f>TEXT(InputData[[#This Row],[DATE]],"mmm")</f>
        <v>Dec</v>
      </c>
      <c r="J809" s="1">
        <f>WEEKNUM(InputData[[#This Row],[DATE]])</f>
        <v>52</v>
      </c>
    </row>
    <row r="810" spans="1:10" x14ac:dyDescent="0.25">
      <c r="A810" s="3">
        <v>44551</v>
      </c>
      <c r="B810" s="6" t="s">
        <v>63</v>
      </c>
      <c r="C810" s="4" t="s">
        <v>6</v>
      </c>
      <c r="D810" s="5">
        <v>85.5</v>
      </c>
      <c r="E810" s="1">
        <v>10</v>
      </c>
      <c r="F810" s="1">
        <f>InputData[[#This Row],[UNIT PRICE ($)]]*InputData[[#This Row],[QUANTITY]]</f>
        <v>855</v>
      </c>
      <c r="G810" s="1" t="str">
        <f>VLOOKUP(InputData[[#This Row],[CUSTOMER NAME]],Country[],2,0)</f>
        <v>Saudi Arabia</v>
      </c>
      <c r="H810" s="1" t="str">
        <f>VLOOKUP(InputData[[#This Row],[CUSTOMER NAME]],Country[],3,0)</f>
        <v>Export</v>
      </c>
      <c r="I810" s="1" t="str">
        <f>TEXT(InputData[[#This Row],[DATE]],"mmm")</f>
        <v>Dec</v>
      </c>
      <c r="J810" s="1">
        <f>WEEKNUM(InputData[[#This Row],[DATE]])</f>
        <v>52</v>
      </c>
    </row>
    <row r="811" spans="1:10" x14ac:dyDescent="0.25">
      <c r="A811" s="3">
        <v>44551</v>
      </c>
      <c r="B811" s="6" t="s">
        <v>112</v>
      </c>
      <c r="C811" s="4" t="s">
        <v>26</v>
      </c>
      <c r="D811" s="5">
        <v>24.66</v>
      </c>
      <c r="E811" s="1">
        <v>10</v>
      </c>
      <c r="F811" s="1">
        <f>InputData[[#This Row],[UNIT PRICE ($)]]*InputData[[#This Row],[QUANTITY]]</f>
        <v>246.6</v>
      </c>
      <c r="G811" s="1" t="str">
        <f>VLOOKUP(InputData[[#This Row],[CUSTOMER NAME]],Country[],2,0)</f>
        <v>India</v>
      </c>
      <c r="H811" s="1" t="str">
        <f>VLOOKUP(InputData[[#This Row],[CUSTOMER NAME]],Country[],3,0)</f>
        <v>North</v>
      </c>
      <c r="I811" s="1" t="str">
        <f>TEXT(InputData[[#This Row],[DATE]],"mmm")</f>
        <v>Dec</v>
      </c>
      <c r="J811" s="1">
        <f>WEEKNUM(InputData[[#This Row],[DATE]])</f>
        <v>52</v>
      </c>
    </row>
    <row r="812" spans="1:10" x14ac:dyDescent="0.25">
      <c r="A812" s="3">
        <v>44551</v>
      </c>
      <c r="B812" s="6" t="s">
        <v>72</v>
      </c>
      <c r="C812" s="4" t="s">
        <v>20</v>
      </c>
      <c r="D812" s="5">
        <v>76.25</v>
      </c>
      <c r="E812" s="1">
        <v>16</v>
      </c>
      <c r="F812" s="1">
        <f>InputData[[#This Row],[UNIT PRICE ($)]]*InputData[[#This Row],[QUANTITY]]</f>
        <v>1220</v>
      </c>
      <c r="G812" s="1" t="str">
        <f>VLOOKUP(InputData[[#This Row],[CUSTOMER NAME]],Country[],2,0)</f>
        <v>Brazil</v>
      </c>
      <c r="H812" s="1" t="str">
        <f>VLOOKUP(InputData[[#This Row],[CUSTOMER NAME]],Country[],3,0)</f>
        <v>Export</v>
      </c>
      <c r="I812" s="1" t="str">
        <f>TEXT(InputData[[#This Row],[DATE]],"mmm")</f>
        <v>Dec</v>
      </c>
      <c r="J812" s="1">
        <f>WEEKNUM(InputData[[#This Row],[DATE]])</f>
        <v>52</v>
      </c>
    </row>
    <row r="813" spans="1:10" x14ac:dyDescent="0.25">
      <c r="A813" s="3">
        <v>44551</v>
      </c>
      <c r="B813" s="6" t="s">
        <v>78</v>
      </c>
      <c r="C813" s="4" t="s">
        <v>22</v>
      </c>
      <c r="D813" s="5">
        <v>141.57</v>
      </c>
      <c r="E813" s="1">
        <v>16</v>
      </c>
      <c r="F813" s="1">
        <f>InputData[[#This Row],[UNIT PRICE ($)]]*InputData[[#This Row],[QUANTITY]]</f>
        <v>2265.12</v>
      </c>
      <c r="G813" s="1" t="str">
        <f>VLOOKUP(InputData[[#This Row],[CUSTOMER NAME]],Country[],2,0)</f>
        <v>India</v>
      </c>
      <c r="H813" s="1" t="str">
        <f>VLOOKUP(InputData[[#This Row],[CUSTOMER NAME]],Country[],3,0)</f>
        <v>Central</v>
      </c>
      <c r="I813" s="1" t="str">
        <f>TEXT(InputData[[#This Row],[DATE]],"mmm")</f>
        <v>Dec</v>
      </c>
      <c r="J813" s="1">
        <f>WEEKNUM(InputData[[#This Row],[DATE]])</f>
        <v>52</v>
      </c>
    </row>
    <row r="814" spans="1:10" x14ac:dyDescent="0.25">
      <c r="A814" s="3">
        <v>44552</v>
      </c>
      <c r="B814" s="6" t="s">
        <v>111</v>
      </c>
      <c r="C814" s="4" t="s">
        <v>41</v>
      </c>
      <c r="D814" s="5">
        <v>173.88</v>
      </c>
      <c r="E814" s="1">
        <v>35</v>
      </c>
      <c r="F814" s="1">
        <f>InputData[[#This Row],[UNIT PRICE ($)]]*InputData[[#This Row],[QUANTITY]]</f>
        <v>6085.8</v>
      </c>
      <c r="G814" s="1" t="str">
        <f>VLOOKUP(InputData[[#This Row],[CUSTOMER NAME]],Country[],2,0)</f>
        <v>India</v>
      </c>
      <c r="H814" s="1" t="str">
        <f>VLOOKUP(InputData[[#This Row],[CUSTOMER NAME]],Country[],3,0)</f>
        <v>Northeast</v>
      </c>
      <c r="I814" s="1" t="str">
        <f>TEXT(InputData[[#This Row],[DATE]],"mmm")</f>
        <v>Dec</v>
      </c>
      <c r="J814" s="1">
        <f>WEEKNUM(InputData[[#This Row],[DATE]])</f>
        <v>52</v>
      </c>
    </row>
    <row r="815" spans="1:10" x14ac:dyDescent="0.25">
      <c r="A815" s="3">
        <v>44552</v>
      </c>
      <c r="B815" s="6" t="s">
        <v>112</v>
      </c>
      <c r="C815" s="4" t="s">
        <v>42</v>
      </c>
      <c r="D815" s="5">
        <v>162</v>
      </c>
      <c r="E815" s="1">
        <v>5</v>
      </c>
      <c r="F815" s="1">
        <f>InputData[[#This Row],[UNIT PRICE ($)]]*InputData[[#This Row],[QUANTITY]]</f>
        <v>810</v>
      </c>
      <c r="G815" s="1" t="str">
        <f>VLOOKUP(InputData[[#This Row],[CUSTOMER NAME]],Country[],2,0)</f>
        <v>India</v>
      </c>
      <c r="H815" s="1" t="str">
        <f>VLOOKUP(InputData[[#This Row],[CUSTOMER NAME]],Country[],3,0)</f>
        <v>North</v>
      </c>
      <c r="I815" s="1" t="str">
        <f>TEXT(InputData[[#This Row],[DATE]],"mmm")</f>
        <v>Dec</v>
      </c>
      <c r="J815" s="1">
        <f>WEEKNUM(InputData[[#This Row],[DATE]])</f>
        <v>52</v>
      </c>
    </row>
    <row r="816" spans="1:10" x14ac:dyDescent="0.25">
      <c r="A816" s="3">
        <v>44554</v>
      </c>
      <c r="B816" s="6" t="s">
        <v>72</v>
      </c>
      <c r="C816" s="4" t="s">
        <v>36</v>
      </c>
      <c r="D816" s="5">
        <v>96.3</v>
      </c>
      <c r="E816" s="1">
        <v>8</v>
      </c>
      <c r="F816" s="1">
        <f>InputData[[#This Row],[UNIT PRICE ($)]]*InputData[[#This Row],[QUANTITY]]</f>
        <v>770.4</v>
      </c>
      <c r="G816" s="1" t="str">
        <f>VLOOKUP(InputData[[#This Row],[CUSTOMER NAME]],Country[],2,0)</f>
        <v>Brazil</v>
      </c>
      <c r="H816" s="1" t="str">
        <f>VLOOKUP(InputData[[#This Row],[CUSTOMER NAME]],Country[],3,0)</f>
        <v>Export</v>
      </c>
      <c r="I816" s="1" t="str">
        <f>TEXT(InputData[[#This Row],[DATE]],"mmm")</f>
        <v>Dec</v>
      </c>
      <c r="J816" s="1">
        <f>WEEKNUM(InputData[[#This Row],[DATE]])</f>
        <v>52</v>
      </c>
    </row>
    <row r="817" spans="1:10" x14ac:dyDescent="0.25">
      <c r="A817" s="3">
        <v>44554</v>
      </c>
      <c r="B817" s="6" t="s">
        <v>80</v>
      </c>
      <c r="C817" s="4" t="s">
        <v>42</v>
      </c>
      <c r="D817" s="5">
        <v>162</v>
      </c>
      <c r="E817" s="1">
        <v>8</v>
      </c>
      <c r="F817" s="1">
        <f>InputData[[#This Row],[UNIT PRICE ($)]]*InputData[[#This Row],[QUANTITY]]</f>
        <v>1296</v>
      </c>
      <c r="G817" s="1" t="str">
        <f>VLOOKUP(InputData[[#This Row],[CUSTOMER NAME]],Country[],2,0)</f>
        <v>South Africa</v>
      </c>
      <c r="H817" s="1" t="str">
        <f>VLOOKUP(InputData[[#This Row],[CUSTOMER NAME]],Country[],3,0)</f>
        <v>Export</v>
      </c>
      <c r="I817" s="1" t="str">
        <f>TEXT(InputData[[#This Row],[DATE]],"mmm")</f>
        <v>Dec</v>
      </c>
      <c r="J817" s="1">
        <f>WEEKNUM(InputData[[#This Row],[DATE]])</f>
        <v>52</v>
      </c>
    </row>
    <row r="818" spans="1:10" x14ac:dyDescent="0.25">
      <c r="A818" s="3">
        <v>44555</v>
      </c>
      <c r="B818" s="6" t="s">
        <v>61</v>
      </c>
      <c r="C818" s="4" t="s">
        <v>11</v>
      </c>
      <c r="D818" s="5">
        <v>48.4</v>
      </c>
      <c r="E818" s="1">
        <v>29</v>
      </c>
      <c r="F818" s="1">
        <f>InputData[[#This Row],[UNIT PRICE ($)]]*InputData[[#This Row],[QUANTITY]]</f>
        <v>1403.6</v>
      </c>
      <c r="G818" s="1" t="str">
        <f>VLOOKUP(InputData[[#This Row],[CUSTOMER NAME]],Country[],2,0)</f>
        <v>Bangladesh</v>
      </c>
      <c r="H818" s="1" t="str">
        <f>VLOOKUP(InputData[[#This Row],[CUSTOMER NAME]],Country[],3,0)</f>
        <v>Export</v>
      </c>
      <c r="I818" s="1" t="str">
        <f>TEXT(InputData[[#This Row],[DATE]],"mmm")</f>
        <v>Dec</v>
      </c>
      <c r="J818" s="1">
        <f>WEEKNUM(InputData[[#This Row],[DATE]])</f>
        <v>52</v>
      </c>
    </row>
    <row r="819" spans="1:10" x14ac:dyDescent="0.25">
      <c r="A819" s="3">
        <v>44555</v>
      </c>
      <c r="B819" s="6" t="s">
        <v>61</v>
      </c>
      <c r="C819" s="4" t="s">
        <v>25</v>
      </c>
      <c r="D819" s="5">
        <v>8.33</v>
      </c>
      <c r="E819" s="1">
        <v>39</v>
      </c>
      <c r="F819" s="1">
        <f>InputData[[#This Row],[UNIT PRICE ($)]]*InputData[[#This Row],[QUANTITY]]</f>
        <v>324.87</v>
      </c>
      <c r="G819" s="1" t="str">
        <f>VLOOKUP(InputData[[#This Row],[CUSTOMER NAME]],Country[],2,0)</f>
        <v>Bangladesh</v>
      </c>
      <c r="H819" s="1" t="str">
        <f>VLOOKUP(InputData[[#This Row],[CUSTOMER NAME]],Country[],3,0)</f>
        <v>Export</v>
      </c>
      <c r="I819" s="1" t="str">
        <f>TEXT(InputData[[#This Row],[DATE]],"mmm")</f>
        <v>Dec</v>
      </c>
      <c r="J819" s="1">
        <f>WEEKNUM(InputData[[#This Row],[DATE]])</f>
        <v>52</v>
      </c>
    </row>
    <row r="820" spans="1:10" x14ac:dyDescent="0.25">
      <c r="A820" s="3">
        <v>44555</v>
      </c>
      <c r="B820" s="6" t="s">
        <v>64</v>
      </c>
      <c r="C820" s="4" t="s">
        <v>40</v>
      </c>
      <c r="D820" s="5">
        <v>115.2</v>
      </c>
      <c r="E820" s="1">
        <v>15</v>
      </c>
      <c r="F820" s="1">
        <f>InputData[[#This Row],[UNIT PRICE ($)]]*InputData[[#This Row],[QUANTITY]]</f>
        <v>1728</v>
      </c>
      <c r="G820" s="1" t="str">
        <f>VLOOKUP(InputData[[#This Row],[CUSTOMER NAME]],Country[],2,0)</f>
        <v>India</v>
      </c>
      <c r="H820" s="1" t="str">
        <f>VLOOKUP(InputData[[#This Row],[CUSTOMER NAME]],Country[],3,0)</f>
        <v>Northeast</v>
      </c>
      <c r="I820" s="1" t="str">
        <f>TEXT(InputData[[#This Row],[DATE]],"mmm")</f>
        <v>Dec</v>
      </c>
      <c r="J820" s="1">
        <f>WEEKNUM(InputData[[#This Row],[DATE]])</f>
        <v>52</v>
      </c>
    </row>
    <row r="821" spans="1:10" x14ac:dyDescent="0.25">
      <c r="A821" s="3">
        <v>44556</v>
      </c>
      <c r="B821" s="6" t="s">
        <v>84</v>
      </c>
      <c r="C821" s="4" t="s">
        <v>41</v>
      </c>
      <c r="D821" s="5">
        <v>173.88</v>
      </c>
      <c r="E821" s="1">
        <v>14</v>
      </c>
      <c r="F821" s="1">
        <f>InputData[[#This Row],[UNIT PRICE ($)]]*InputData[[#This Row],[QUANTITY]]</f>
        <v>2434.3199999999997</v>
      </c>
      <c r="G821" s="1" t="str">
        <f>VLOOKUP(InputData[[#This Row],[CUSTOMER NAME]],Country[],2,0)</f>
        <v>Ethiopia</v>
      </c>
      <c r="H821" s="1" t="str">
        <f>VLOOKUP(InputData[[#This Row],[CUSTOMER NAME]],Country[],3,0)</f>
        <v>Export</v>
      </c>
      <c r="I821" s="1" t="str">
        <f>TEXT(InputData[[#This Row],[DATE]],"mmm")</f>
        <v>Dec</v>
      </c>
      <c r="J821" s="1">
        <f>WEEKNUM(InputData[[#This Row],[DATE]])</f>
        <v>53</v>
      </c>
    </row>
    <row r="822" spans="1:10" x14ac:dyDescent="0.25">
      <c r="A822" s="3">
        <v>44556</v>
      </c>
      <c r="B822" s="6" t="s">
        <v>115</v>
      </c>
      <c r="C822" s="4" t="s">
        <v>37</v>
      </c>
      <c r="D822" s="5">
        <v>85.76</v>
      </c>
      <c r="E822" s="1">
        <v>36</v>
      </c>
      <c r="F822" s="1">
        <f>InputData[[#This Row],[UNIT PRICE ($)]]*InputData[[#This Row],[QUANTITY]]</f>
        <v>3087.36</v>
      </c>
      <c r="G822" s="1" t="str">
        <f>VLOOKUP(InputData[[#This Row],[CUSTOMER NAME]],Country[],2,0)</f>
        <v>India</v>
      </c>
      <c r="H822" s="1" t="str">
        <f>VLOOKUP(InputData[[#This Row],[CUSTOMER NAME]],Country[],3,0)</f>
        <v>Northeast</v>
      </c>
      <c r="I822" s="1" t="str">
        <f>TEXT(InputData[[#This Row],[DATE]],"mmm")</f>
        <v>Dec</v>
      </c>
      <c r="J822" s="1">
        <f>WEEKNUM(InputData[[#This Row],[DATE]])</f>
        <v>53</v>
      </c>
    </row>
    <row r="823" spans="1:10" x14ac:dyDescent="0.25">
      <c r="A823" s="3">
        <v>44557</v>
      </c>
      <c r="B823" s="6" t="s">
        <v>115</v>
      </c>
      <c r="C823" s="4" t="s">
        <v>10</v>
      </c>
      <c r="D823" s="5">
        <v>164.28</v>
      </c>
      <c r="E823" s="1">
        <v>26</v>
      </c>
      <c r="F823" s="1">
        <f>InputData[[#This Row],[UNIT PRICE ($)]]*InputData[[#This Row],[QUANTITY]]</f>
        <v>4271.28</v>
      </c>
      <c r="G823" s="1" t="str">
        <f>VLOOKUP(InputData[[#This Row],[CUSTOMER NAME]],Country[],2,0)</f>
        <v>India</v>
      </c>
      <c r="H823" s="1" t="str">
        <f>VLOOKUP(InputData[[#This Row],[CUSTOMER NAME]],Country[],3,0)</f>
        <v>Northeast</v>
      </c>
      <c r="I823" s="1" t="str">
        <f>TEXT(InputData[[#This Row],[DATE]],"mmm")</f>
        <v>Dec</v>
      </c>
      <c r="J823" s="1">
        <f>WEEKNUM(InputData[[#This Row],[DATE]])</f>
        <v>53</v>
      </c>
    </row>
    <row r="824" spans="1:10" x14ac:dyDescent="0.25">
      <c r="A824" s="3">
        <v>44557</v>
      </c>
      <c r="B824" s="6" t="s">
        <v>117</v>
      </c>
      <c r="C824" s="4" t="s">
        <v>29</v>
      </c>
      <c r="D824" s="5">
        <v>53.11</v>
      </c>
      <c r="E824" s="1">
        <v>14</v>
      </c>
      <c r="F824" s="1">
        <f>InputData[[#This Row],[UNIT PRICE ($)]]*InputData[[#This Row],[QUANTITY]]</f>
        <v>743.54</v>
      </c>
      <c r="G824" s="1" t="str">
        <f>VLOOKUP(InputData[[#This Row],[CUSTOMER NAME]],Country[],2,0)</f>
        <v>United States of America</v>
      </c>
      <c r="H824" s="1" t="str">
        <f>VLOOKUP(InputData[[#This Row],[CUSTOMER NAME]],Country[],3,0)</f>
        <v>Export</v>
      </c>
      <c r="I824" s="1" t="str">
        <f>TEXT(InputData[[#This Row],[DATE]],"mmm")</f>
        <v>Dec</v>
      </c>
      <c r="J824" s="1">
        <f>WEEKNUM(InputData[[#This Row],[DATE]])</f>
        <v>53</v>
      </c>
    </row>
    <row r="825" spans="1:10" x14ac:dyDescent="0.25">
      <c r="A825" s="3">
        <v>44558</v>
      </c>
      <c r="B825" s="6" t="s">
        <v>111</v>
      </c>
      <c r="C825" s="4" t="s">
        <v>29</v>
      </c>
      <c r="D825" s="5">
        <v>53.11</v>
      </c>
      <c r="E825" s="1">
        <v>6</v>
      </c>
      <c r="F825" s="1">
        <f>InputData[[#This Row],[UNIT PRICE ($)]]*InputData[[#This Row],[QUANTITY]]</f>
        <v>318.65999999999997</v>
      </c>
      <c r="G825" s="1" t="str">
        <f>VLOOKUP(InputData[[#This Row],[CUSTOMER NAME]],Country[],2,0)</f>
        <v>India</v>
      </c>
      <c r="H825" s="1" t="str">
        <f>VLOOKUP(InputData[[#This Row],[CUSTOMER NAME]],Country[],3,0)</f>
        <v>Northeast</v>
      </c>
      <c r="I825" s="1" t="str">
        <f>TEXT(InputData[[#This Row],[DATE]],"mmm")</f>
        <v>Dec</v>
      </c>
      <c r="J825" s="1">
        <f>WEEKNUM(InputData[[#This Row],[DATE]])</f>
        <v>53</v>
      </c>
    </row>
    <row r="826" spans="1:10" x14ac:dyDescent="0.25">
      <c r="A826" s="3">
        <v>44559</v>
      </c>
      <c r="B826" s="6" t="s">
        <v>108</v>
      </c>
      <c r="C826" s="4" t="s">
        <v>8</v>
      </c>
      <c r="D826" s="5">
        <v>94.62</v>
      </c>
      <c r="E826" s="1">
        <v>15</v>
      </c>
      <c r="F826" s="1">
        <f>InputData[[#This Row],[UNIT PRICE ($)]]*InputData[[#This Row],[QUANTITY]]</f>
        <v>1419.3000000000002</v>
      </c>
      <c r="G826" s="1" t="str">
        <f>VLOOKUP(InputData[[#This Row],[CUSTOMER NAME]],Country[],2,0)</f>
        <v>India</v>
      </c>
      <c r="H826" s="1" t="str">
        <f>VLOOKUP(InputData[[#This Row],[CUSTOMER NAME]],Country[],3,0)</f>
        <v>North</v>
      </c>
      <c r="I826" s="1" t="str">
        <f>TEXT(InputData[[#This Row],[DATE]],"mmm")</f>
        <v>Dec</v>
      </c>
      <c r="J826" s="1">
        <f>WEEKNUM(InputData[[#This Row],[DATE]])</f>
        <v>53</v>
      </c>
    </row>
    <row r="827" spans="1:10" x14ac:dyDescent="0.25">
      <c r="A827" s="3">
        <v>44559</v>
      </c>
      <c r="B827" s="6" t="s">
        <v>61</v>
      </c>
      <c r="C827" s="4" t="s">
        <v>6</v>
      </c>
      <c r="D827" s="5">
        <v>85.5</v>
      </c>
      <c r="E827" s="1">
        <v>26</v>
      </c>
      <c r="F827" s="1">
        <f>InputData[[#This Row],[UNIT PRICE ($)]]*InputData[[#This Row],[QUANTITY]]</f>
        <v>2223</v>
      </c>
      <c r="G827" s="1" t="str">
        <f>VLOOKUP(InputData[[#This Row],[CUSTOMER NAME]],Country[],2,0)</f>
        <v>Bangladesh</v>
      </c>
      <c r="H827" s="1" t="str">
        <f>VLOOKUP(InputData[[#This Row],[CUSTOMER NAME]],Country[],3,0)</f>
        <v>Export</v>
      </c>
      <c r="I827" s="1" t="str">
        <f>TEXT(InputData[[#This Row],[DATE]],"mmm")</f>
        <v>Dec</v>
      </c>
      <c r="J827" s="1">
        <f>WEEKNUM(InputData[[#This Row],[DATE]])</f>
        <v>53</v>
      </c>
    </row>
    <row r="828" spans="1:10" x14ac:dyDescent="0.25">
      <c r="A828" s="3">
        <v>44559</v>
      </c>
      <c r="B828" s="6" t="s">
        <v>113</v>
      </c>
      <c r="C828" s="4" t="s">
        <v>42</v>
      </c>
      <c r="D828" s="5">
        <v>162</v>
      </c>
      <c r="E828" s="1">
        <v>1</v>
      </c>
      <c r="F828" s="1">
        <f>InputData[[#This Row],[UNIT PRICE ($)]]*InputData[[#This Row],[QUANTITY]]</f>
        <v>162</v>
      </c>
      <c r="G828" s="1" t="str">
        <f>VLOOKUP(InputData[[#This Row],[CUSTOMER NAME]],Country[],2,0)</f>
        <v>Pakistan</v>
      </c>
      <c r="H828" s="1" t="str">
        <f>VLOOKUP(InputData[[#This Row],[CUSTOMER NAME]],Country[],3,0)</f>
        <v>Export</v>
      </c>
      <c r="I828" s="1" t="str">
        <f>TEXT(InputData[[#This Row],[DATE]],"mmm")</f>
        <v>Dec</v>
      </c>
      <c r="J828" s="1">
        <f>WEEKNUM(InputData[[#This Row],[DATE]])</f>
        <v>53</v>
      </c>
    </row>
    <row r="829" spans="1:10" x14ac:dyDescent="0.25">
      <c r="A829" s="3">
        <v>44560</v>
      </c>
      <c r="B829" s="6" t="s">
        <v>108</v>
      </c>
      <c r="C829" s="4" t="s">
        <v>10</v>
      </c>
      <c r="D829" s="5">
        <v>164.28</v>
      </c>
      <c r="E829" s="1">
        <v>13</v>
      </c>
      <c r="F829" s="1">
        <f>InputData[[#This Row],[UNIT PRICE ($)]]*InputData[[#This Row],[QUANTITY]]</f>
        <v>2135.64</v>
      </c>
      <c r="G829" s="1" t="str">
        <f>VLOOKUP(InputData[[#This Row],[CUSTOMER NAME]],Country[],2,0)</f>
        <v>India</v>
      </c>
      <c r="H829" s="1" t="str">
        <f>VLOOKUP(InputData[[#This Row],[CUSTOMER NAME]],Country[],3,0)</f>
        <v>North</v>
      </c>
      <c r="I829" s="1" t="str">
        <f>TEXT(InputData[[#This Row],[DATE]],"mmm")</f>
        <v>Dec</v>
      </c>
      <c r="J829" s="1">
        <f>WEEKNUM(InputData[[#This Row],[DATE]])</f>
        <v>53</v>
      </c>
    </row>
    <row r="830" spans="1:10" x14ac:dyDescent="0.25">
      <c r="A830" s="3">
        <v>44560</v>
      </c>
      <c r="B830" s="6" t="s">
        <v>110</v>
      </c>
      <c r="C830" s="4" t="s">
        <v>41</v>
      </c>
      <c r="D830" s="5">
        <v>173.88</v>
      </c>
      <c r="E830" s="1">
        <v>14</v>
      </c>
      <c r="F830" s="1">
        <f>InputData[[#This Row],[UNIT PRICE ($)]]*InputData[[#This Row],[QUANTITY]]</f>
        <v>2434.3199999999997</v>
      </c>
      <c r="G830" s="1" t="str">
        <f>VLOOKUP(InputData[[#This Row],[CUSTOMER NAME]],Country[],2,0)</f>
        <v>India</v>
      </c>
      <c r="H830" s="1" t="str">
        <f>VLOOKUP(InputData[[#This Row],[CUSTOMER NAME]],Country[],3,0)</f>
        <v>Western</v>
      </c>
      <c r="I830" s="1" t="str">
        <f>TEXT(InputData[[#This Row],[DATE]],"mmm")</f>
        <v>Dec</v>
      </c>
      <c r="J830" s="1">
        <f>WEEKNUM(InputData[[#This Row],[DATE]])</f>
        <v>53</v>
      </c>
    </row>
    <row r="831" spans="1:10" x14ac:dyDescent="0.25">
      <c r="A831" s="3">
        <v>44560</v>
      </c>
      <c r="B831" s="6" t="s">
        <v>80</v>
      </c>
      <c r="C831" s="4" t="s">
        <v>30</v>
      </c>
      <c r="D831" s="5">
        <v>201.28</v>
      </c>
      <c r="E831" s="1">
        <v>31</v>
      </c>
      <c r="F831" s="1">
        <f>InputData[[#This Row],[UNIT PRICE ($)]]*InputData[[#This Row],[QUANTITY]]</f>
        <v>6239.68</v>
      </c>
      <c r="G831" s="1" t="str">
        <f>VLOOKUP(InputData[[#This Row],[CUSTOMER NAME]],Country[],2,0)</f>
        <v>South Africa</v>
      </c>
      <c r="H831" s="1" t="str">
        <f>VLOOKUP(InputData[[#This Row],[CUSTOMER NAME]],Country[],3,0)</f>
        <v>Export</v>
      </c>
      <c r="I831" s="1" t="str">
        <f>TEXT(InputData[[#This Row],[DATE]],"mmm")</f>
        <v>Dec</v>
      </c>
      <c r="J831" s="1">
        <f>WEEKNUM(InputData[[#This Row],[DATE]])</f>
        <v>53</v>
      </c>
    </row>
    <row r="832" spans="1:10" x14ac:dyDescent="0.25">
      <c r="A832" s="3">
        <v>44561</v>
      </c>
      <c r="B832" s="6" t="s">
        <v>109</v>
      </c>
      <c r="C832" s="4" t="s">
        <v>11</v>
      </c>
      <c r="D832" s="5">
        <v>48.4</v>
      </c>
      <c r="E832" s="1">
        <v>6</v>
      </c>
      <c r="F832" s="1">
        <f>InputData[[#This Row],[UNIT PRICE ($)]]*InputData[[#This Row],[QUANTITY]]</f>
        <v>290.39999999999998</v>
      </c>
      <c r="G832" s="1" t="str">
        <f>VLOOKUP(InputData[[#This Row],[CUSTOMER NAME]],Country[],2,0)</f>
        <v>Pakistan</v>
      </c>
      <c r="H832" s="1" t="str">
        <f>VLOOKUP(InputData[[#This Row],[CUSTOMER NAME]],Country[],3,0)</f>
        <v>Export</v>
      </c>
      <c r="I832" s="1" t="str">
        <f>TEXT(InputData[[#This Row],[DATE]],"mmm")</f>
        <v>Dec</v>
      </c>
      <c r="J832" s="1">
        <f>WEEKNUM(InputData[[#This Row],[DATE]])</f>
        <v>53</v>
      </c>
    </row>
    <row r="833" spans="1:10" x14ac:dyDescent="0.25">
      <c r="A833" s="3">
        <v>44561</v>
      </c>
      <c r="B833" s="6" t="s">
        <v>77</v>
      </c>
      <c r="C833" s="4" t="s">
        <v>33</v>
      </c>
      <c r="D833" s="5">
        <v>119.7</v>
      </c>
      <c r="E833" s="1">
        <v>12</v>
      </c>
      <c r="F833" s="1">
        <f>InputData[[#This Row],[UNIT PRICE ($)]]*InputData[[#This Row],[QUANTITY]]</f>
        <v>1436.4</v>
      </c>
      <c r="G833" s="1" t="str">
        <f>VLOOKUP(InputData[[#This Row],[CUSTOMER NAME]],Country[],2,0)</f>
        <v>India</v>
      </c>
      <c r="H833" s="1" t="str">
        <f>VLOOKUP(InputData[[#This Row],[CUSTOMER NAME]],Country[],3,0)</f>
        <v>Western</v>
      </c>
      <c r="I833" s="1" t="str">
        <f>TEXT(InputData[[#This Row],[DATE]],"mmm")</f>
        <v>Dec</v>
      </c>
      <c r="J833" s="1">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2.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G e m i n i   x m l n s = " h t t p : / / g e m i n i / p i v o t c u s t o m i z a t i o n / P o w e r P i v o t V e r s i o n " > < C u s t o m C o n t e n t > < ! [ C D A T A [ 2 0 1 5 . 1 3 0 . 1 6 0 5 . 4 0 6 ] ] > < / C u s t o m C o n t e n t > < / G e m i n i > 
</file>

<file path=customXml/item5.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7.xml>��< ? x m l   v e r s i o n = " 1 . 0 "   e n c o d i n g = " U T F - 1 6 " ? > < G e m i n i   x m l n s = " h t t p : / / g e m i n i / p i v o t c u s t o m i z a t i o n / S a n d b o x N o n E m p t y " > < C u s t o m C o n t e n t > < ! [ C D A T A [ 1 ] ] > < / C u s t o m C o n t e n t > < / G e m i n i > 
</file>

<file path=customXml/item8.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03563F8-3C35-45E3-9C5D-CBB35342FE00}">
  <ds:schemaRefs/>
</ds:datastoreItem>
</file>

<file path=customXml/itemProps2.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EEF80A10-7602-4BED-92DE-24325BDAD447}">
  <ds:schemaRefs/>
</ds:datastoreItem>
</file>

<file path=customXml/itemProps5.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A32B4FDA-E599-4A7B-BE04-C10F0179D2E7}">
  <ds:schemaRefs/>
</ds:datastoreItem>
</file>

<file path=customXml/itemProps7.xml><?xml version="1.0" encoding="utf-8"?>
<ds:datastoreItem xmlns:ds="http://schemas.openxmlformats.org/officeDocument/2006/customXml" ds:itemID="{896644BA-CCA0-4BD6-A49D-D85B6678F7A9}">
  <ds:schemaRefs/>
</ds:datastoreItem>
</file>

<file path=customXml/itemProps8.xml><?xml version="1.0" encoding="utf-8"?>
<ds:datastoreItem xmlns:ds="http://schemas.openxmlformats.org/officeDocument/2006/customXml" ds:itemID="{4E69C812-0ABA-4476-AC80-1C04A66FCF87}">
  <ds:schemaRefs>
    <ds:schemaRef ds:uri="http://schemas.microsoft.com/DataMashup"/>
  </ds:schemaRefs>
</ds:datastoreItem>
</file>

<file path=customXml/itemProps9.xml><?xml version="1.0" encoding="utf-8"?>
<ds:datastoreItem xmlns:ds="http://schemas.openxmlformats.org/officeDocument/2006/customXml" ds:itemID="{1BBD2C6D-6F66-4F78-912A-BCCC90D225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Analysis</vt:lpstr>
      <vt:lpstr>month</vt:lpstr>
      <vt:lpstr>week</vt:lpstr>
      <vt:lpstr>Customer Name</vt:lpstr>
      <vt:lpstr>Products</vt:lpstr>
      <vt:lpstr>Region</vt:lpstr>
      <vt:lpstr>Country</vt:lpstr>
      <vt:lpstr>Input Data</vt:lpstr>
      <vt:lpstr>Target</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2021-11-03T11:40:02Z</dcterms:created>
  <dcterms:modified xsi:type="dcterms:W3CDTF">2023-01-28T14:22:16Z</dcterms:modified>
</cp:coreProperties>
</file>