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Desktop\excel file\sales dashboard\"/>
    </mc:Choice>
  </mc:AlternateContent>
  <xr:revisionPtr revIDLastSave="0" documentId="13_ncr:1_{80D27371-303E-43D4-A897-F6395F861E8B}" xr6:coauthVersionLast="47" xr6:coauthVersionMax="47" xr10:uidLastSave="{00000000-0000-0000-0000-000000000000}"/>
  <bookViews>
    <workbookView xWindow="-120" yWindow="-120" windowWidth="20730" windowHeight="11760" xr2:uid="{EE8978C7-9989-44A1-BDCE-09D90F3564C9}"/>
  </bookViews>
  <sheets>
    <sheet name="Dashboard" sheetId="1" r:id="rId1"/>
    <sheet name="Pivot table" sheetId="6" r:id="rId2"/>
    <sheet name="Sheet5" sheetId="7" r:id="rId3"/>
    <sheet name="Database" sheetId="4" r:id="rId4"/>
  </sheets>
  <definedNames>
    <definedName name="Slicer_Driver">#N/A</definedName>
    <definedName name="Slicer_Month">#N/A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6" l="1"/>
  <c r="Q6" i="6"/>
  <c r="Q7" i="6"/>
  <c r="P6" i="6"/>
  <c r="P7" i="6"/>
  <c r="P5" i="6"/>
  <c r="J7" i="6"/>
  <c r="L11" i="7"/>
  <c r="L12" i="7"/>
  <c r="I12" i="7"/>
  <c r="I11" i="7"/>
  <c r="I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F15C60-93B3-47AB-A0F0-EA3C021D9415}" keepAlive="1" name="Query - 85# Fleet Management Transportation &amp; Logistics Dashboard xlsx" description="Connection to the '85# Fleet Management Transportation &amp; Logistics Dashboard xlsx' query in the workbook." type="5" refreshedVersion="0" background="1">
    <dbPr connection="Provider=Microsoft.Mashup.OleDb.1;Data Source=$Workbook$;Location=&quot;85# Fleet Management Transportation &amp; Logistics Dashboard xlsx&quot;;Extended Properties=&quot;&quot;" command="SELECT * FROM [85# Fleet Management Transportation &amp; Logistics Dashboard xlsx]"/>
  </connection>
  <connection id="2" xr16:uid="{73C0BE76-FFAD-4811-B439-E605F752EFF2}" keepAlive="1" name="Query - Database" description="Connection to the 'Database' query in the workbook." type="5" refreshedVersion="0" background="1">
    <dbPr connection="Provider=Microsoft.Mashup.OleDb.1;Data Source=$Workbook$;Location=Database;Extended Properties=&quot;&quot;" command="SELECT * FROM [Database]"/>
  </connection>
</connections>
</file>

<file path=xl/sharedStrings.xml><?xml version="1.0" encoding="utf-8"?>
<sst xmlns="http://schemas.openxmlformats.org/spreadsheetml/2006/main" count="334" uniqueCount="82">
  <si>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</si>
  <si>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</si>
  <si>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</si>
  <si>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</si>
  <si>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</si>
  <si>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</si>
  <si>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</si>
  <si>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</si>
  <si>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</si>
  <si>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</si>
  <si>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</si>
  <si>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</si>
  <si>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</si>
  <si>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</si>
  <si>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</si>
  <si>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</si>
  <si>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</si>
  <si>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</si>
  <si>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</si>
  <si>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</si>
  <si>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</si>
  <si>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</si>
  <si>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</si>
  <si>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</si>
  <si>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Close</t>
  </si>
  <si>
    <t>Return</t>
  </si>
  <si>
    <t>Xunthai</t>
  </si>
  <si>
    <t>Gidec</t>
  </si>
  <si>
    <t>Woodchip</t>
  </si>
  <si>
    <t>No</t>
  </si>
  <si>
    <t>Feb</t>
  </si>
  <si>
    <t>Jaison</t>
  </si>
  <si>
    <t>72-1001/1002</t>
  </si>
  <si>
    <t>Port Said</t>
  </si>
  <si>
    <t>Safeskin</t>
  </si>
  <si>
    <t>Woodpellet</t>
  </si>
  <si>
    <t>Mar</t>
  </si>
  <si>
    <t>Far</t>
  </si>
  <si>
    <t>Suies</t>
  </si>
  <si>
    <t>Apr</t>
  </si>
  <si>
    <t>Regular</t>
  </si>
  <si>
    <t>One-Way</t>
  </si>
  <si>
    <t>X1 Port</t>
  </si>
  <si>
    <t>May</t>
  </si>
  <si>
    <t>Lee</t>
  </si>
  <si>
    <t>Top glove</t>
  </si>
  <si>
    <t>Jun</t>
  </si>
  <si>
    <t>Alex</t>
  </si>
  <si>
    <t>Jul</t>
  </si>
  <si>
    <t>Giza</t>
  </si>
  <si>
    <t>Aug</t>
  </si>
  <si>
    <t>Yes</t>
  </si>
  <si>
    <t>Sep</t>
  </si>
  <si>
    <t>Mina</t>
  </si>
  <si>
    <t>Oct</t>
  </si>
  <si>
    <t>Air Port</t>
  </si>
  <si>
    <t>Nov</t>
  </si>
  <si>
    <t>Dec</t>
  </si>
  <si>
    <t>PT</t>
  </si>
  <si>
    <t>Count of N</t>
  </si>
  <si>
    <t>Total Trip</t>
  </si>
  <si>
    <t>Row Labels</t>
  </si>
  <si>
    <t>Grand Total</t>
  </si>
  <si>
    <t>Count of Hired Transportation</t>
  </si>
  <si>
    <t>Count of Trip Classify</t>
  </si>
  <si>
    <t>Sum of Driver Salary</t>
  </si>
  <si>
    <t>Sum of Buddy Salary</t>
  </si>
  <si>
    <t>Driver and Buddy Income per Trip Classy</t>
  </si>
  <si>
    <t>Count of Goods</t>
  </si>
  <si>
    <t>Cargo Type</t>
  </si>
  <si>
    <t>Total Expenses</t>
  </si>
  <si>
    <t>Sum of Total Expenses</t>
  </si>
  <si>
    <t>Sum of Driver wage/trip</t>
  </si>
  <si>
    <t>Sum of Buddy wage/trip</t>
  </si>
  <si>
    <t>Total Salary</t>
  </si>
  <si>
    <t>Sum of Total Salary</t>
  </si>
  <si>
    <t>Sum of Total Wages</t>
  </si>
  <si>
    <t>Salaries</t>
  </si>
  <si>
    <t>Wages</t>
  </si>
  <si>
    <t>Sum of Distance (km)</t>
  </si>
  <si>
    <t>Month of Goods</t>
  </si>
  <si>
    <t>Destinations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</si>
</sst>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F800]dddd\,\ mmmm\ dd\,\ yyyy"/>
    <numFmt numFmtId="165" formatCode="mmm"/>
    <numFmt numFmtId="166" formatCode="_-[$฿-41E]* #,##0_-;\-[$฿-41E]* #,##0_-;_-[$฿-41E]* &quot;-&quot;??_-;_-@_-"/>
  </numFmts>
  <fonts count="5" x14ac:knownFonts="1">
    <font>
      <sz val="11"/>
      <color theme="1"/>
      <name val="Calibri"/>
      <family val="2"/>
      <scheme val="minor"/>
    </font>
    <font>
      <sz val="11"/>
      <color rgb="FFFF0000"/>
      <name val="Calibri"/>
      <family val="2"/>
      <scheme val="minor"/>
    </font>
    <font>
      <sz val="12"/>
      <color theme="1"/>
      <name val="Calibri"/>
      <family val="2"/>
      <scheme val="minor"/>
    </font>
    <font>
      <b/>
      <sz val="11"/>
      <color theme="0"/>
      <name val="Arial"/>
      <family val="2"/>
    </font>
    <font>
      <sz val="12"/>
      <color theme="1" tint="0.34998626667073579"/>
      <name val="Arial"/>
      <family val="2"/>
    </font>
  </fonts>
  <fills count="8">
    <fill>
      <patternFill patternType="none"/>
    </fill>
    <fill>
      <patternFill patternType="gray125"/>
    </fill>
    <fill>
      <patternFill patternType="solid">
        <fgColor rgb="FFBEBEBE"/>
        <bgColor indexed="64"/>
      </patternFill>
    </fill>
    <fill>
      <patternFill patternType="solid">
        <fgColor rgb="FF48515F"/>
        <bgColor indexed="64"/>
      </patternFill>
    </fill>
    <fill>
      <patternFill patternType="solid">
        <fgColor theme="6" tint="0.79998168889431442"/>
        <bgColor theme="6" tint="0.79998168889431442"/>
      </patternFill>
    </fill>
    <fill>
      <patternFill patternType="solid">
        <fgColor theme="4"/>
        <bgColor indexed="64"/>
      </patternFill>
    </fill>
    <fill>
      <patternFill patternType="solid">
        <fgColor rgb="FFFFC000"/>
        <bgColor indexed="64"/>
      </patternFill>
    </fill>
    <fill>
      <patternFill patternType="solid">
        <fgColor theme="9" tint="-0.249977111117893"/>
        <bgColor indexed="64"/>
      </patternFill>
    </fill>
  </fills>
  <borders count="2">
    <border>
      <left/>
      <right/>
      <top/>
      <bottom/>
      <diagonal/>
    </border>
    <border>
      <left/>
      <right/>
      <top/>
      <bottom style="thin">
        <color theme="6"/>
      </bottom>
      <diagonal/>
    </border>
  </borders>
  <cellStyleXfs count="3">
    <xf numFmtId="0" fontId="0" fillId="0" borderId="0"/>
    <xf numFmtId="0" fontId="2" fillId="0" borderId="0"/>
    <xf numFmtId="44" fontId="2" fillId="0" borderId="0" applyFont="0" applyFill="0" applyBorder="0" applyAlignment="0" applyProtection="0"/>
  </cellStyleXfs>
  <cellXfs count="22">
    <xf numFmtId="0" fontId="0" fillId="0" borderId="0" xfId="0"/>
    <xf numFmtId="0" fontId="0" fillId="2" borderId="0" xfId="0" applyFill="1"/>
    <xf numFmtId="0" fontId="2" fillId="2" borderId="0" xfId="0" applyFont="1" applyFill="1"/>
    <xf numFmtId="0" fontId="0" fillId="0" borderId="0" xfId="0" applyNumberFormat="1"/>
    <xf numFmtId="0" fontId="3" fillId="3" borderId="1" xfId="1" applyFont="1" applyFill="1" applyBorder="1" applyAlignment="1">
      <alignment horizontal="center" vertical="center" wrapText="1"/>
    </xf>
    <xf numFmtId="1" fontId="4" fillId="4" borderId="0" xfId="2" applyNumberFormat="1" applyFont="1" applyFill="1" applyBorder="1" applyAlignment="1">
      <alignment horizontal="center" vertical="center" wrapText="1"/>
    </xf>
    <xf numFmtId="164" fontId="4" fillId="4" borderId="0" xfId="1" applyNumberFormat="1" applyFont="1" applyFill="1" applyAlignment="1">
      <alignment horizontal="left" vertical="center" wrapText="1"/>
    </xf>
    <xf numFmtId="0" fontId="4" fillId="4" borderId="0" xfId="1" applyFont="1" applyFill="1" applyAlignment="1">
      <alignment horizontal="center" vertical="center" wrapText="1"/>
    </xf>
    <xf numFmtId="165" fontId="4" fillId="4" borderId="0" xfId="1" applyNumberFormat="1" applyFont="1" applyFill="1" applyAlignment="1">
      <alignment horizontal="center" vertical="center" wrapText="1"/>
    </xf>
    <xf numFmtId="166" fontId="4" fillId="4" borderId="0" xfId="2" applyNumberFormat="1" applyFont="1" applyFill="1" applyBorder="1" applyAlignment="1">
      <alignment horizontal="center" vertical="center" wrapText="1"/>
    </xf>
    <xf numFmtId="1" fontId="4" fillId="0" borderId="0" xfId="2" applyNumberFormat="1" applyFont="1" applyBorder="1" applyAlignment="1">
      <alignment horizontal="center" vertical="center" wrapText="1"/>
    </xf>
    <xf numFmtId="164" fontId="4" fillId="0" borderId="0" xfId="1" applyNumberFormat="1" applyFont="1" applyAlignment="1">
      <alignment horizontal="left" vertical="center" wrapText="1"/>
    </xf>
    <xf numFmtId="0" fontId="4" fillId="0" borderId="0" xfId="1" applyFont="1" applyAlignment="1">
      <alignment horizontal="center" vertical="center" wrapText="1"/>
    </xf>
    <xf numFmtId="165" fontId="4" fillId="0" borderId="0" xfId="1" applyNumberFormat="1" applyFont="1" applyAlignment="1">
      <alignment horizontal="center" vertical="center" wrapText="1"/>
    </xf>
    <xf numFmtId="166" fontId="4" fillId="0" borderId="0" xfId="2" applyNumberFormat="1" applyFont="1" applyBorder="1" applyAlignment="1">
      <alignment horizontal="center" vertical="center" wrapText="1"/>
    </xf>
    <xf numFmtId="0" fontId="1" fillId="0" borderId="0" xfId="0" applyFont="1"/>
    <xf numFmtId="0" fontId="0" fillId="0" borderId="0" xfId="0" pivotButton="1"/>
    <xf numFmtId="0" fontId="0" fillId="0" borderId="0" xfId="0" applyAlignment="1">
      <alignment horizontal="left"/>
    </xf>
    <xf numFmtId="0" fontId="0" fillId="5" borderId="0" xfId="0" applyFont="1" applyFill="1"/>
    <xf numFmtId="44" fontId="0" fillId="0" borderId="0" xfId="0" applyNumberFormat="1"/>
    <xf numFmtId="0" fontId="0" fillId="6" borderId="0" xfId="0" applyFill="1"/>
    <xf numFmtId="0" fontId="0" fillId="7" borderId="0" xfId="0" applyFill="1"/>
  </cellXfs>
  <cellStyles count="3">
    <cellStyle name="Currency 2" xfId="2" xr:uid="{5C7C27BB-B016-4B64-8794-8E2F1D3AE417}"/>
    <cellStyle name="Normal" xfId="0" builtinId="0"/>
    <cellStyle name="Normal 2" xfId="1" xr:uid="{8DD52CCE-B61D-4678-8308-C306945B22DD}"/>
  </cellStyles>
  <dxfs count="11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strike val="0"/>
        <condense val="0"/>
        <extend val="0"/>
        <outline val="0"/>
        <shadow val="0"/>
        <u val="none"/>
        <vertAlign val="baseline"/>
        <sz val="11"/>
        <color theme="0"/>
        <name val="Arial"/>
        <family val="2"/>
        <scheme val="none"/>
      </font>
      <fill>
        <patternFill patternType="solid">
          <fgColor indexed="64"/>
          <bgColor rgb="FF48515F"/>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5"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4" formatCode="[$-F800]dddd\,\ mmmm\ dd\,\ yyyy"/>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border outline="0">
        <bottom style="thin">
          <color theme="6"/>
        </bottom>
      </border>
    </dxf>
    <dxf>
      <font>
        <b/>
        <i val="0"/>
        <sz val="12"/>
        <color theme="2"/>
        <name val="Calibri"/>
        <family val="2"/>
        <scheme val="minor"/>
      </font>
      <fill>
        <patternFill patternType="none">
          <bgColor auto="1"/>
        </patternFill>
      </fill>
    </dxf>
    <dxf>
      <fill>
        <patternFill patternType="solid">
          <bgColor theme="0"/>
        </patternFill>
      </fill>
    </dxf>
  </dxfs>
  <tableStyles count="1" defaultTableStyle="TableStyleMedium2" defaultPivotStyle="PivotStyleLight16">
    <tableStyle name="Slicer Style 1 2 3" pivot="0" table="0" count="2" xr9:uid="{550C19BF-98EA-4DD0-AA6C-68E52445DDF1}">
      <tableStyleElement type="wholeTable" dxfId="116"/>
      <tableStyleElement type="headerRow" dxfId="115"/>
    </tableStyle>
  </tableStyles>
  <colors>
    <mruColors>
      <color rgb="FFBEBEBE"/>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[transport.xlsx]Pivot table!PivotTable16</c:name>
    <c:fmtId val="9"/>
  </c:pivotSource>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25000"/>
            </a:schemeClr>
          </a:solidFill>
          <a:ln w="19050">
            <a:solidFill>
              <a:schemeClr val="lt1"/>
            </a:solidFill>
          </a:ln>
          <a:effectLst/>
        </c:spPr>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s>
    <c:plotArea>
      <c:layout/>
      <c:pieChart>
        <c:varyColors val="1"/>
        <c:ser>
          <c:idx val="0"/>
          <c:order val="0"/>
          <c:tx>
            <c:strRef>
              <c:f>'Pivot table'!$N$5</c:f>
              <c:strCache>
                <c:ptCount val="1"/>
                <c:pt idx="0">
                  <c:v>Total</c:v>
                </c:pt>
              </c:strCache>
            </c:strRef>
          </c:tx>
          <c:dPt>
            <c:idx val="0"/>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1-0665-49DF-90DF-0CB13A4F5377}"/>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0665-49DF-90DF-0CB13A4F5377}"/>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0665-49DF-90DF-0CB13A4F5377}"/>
              </c:ext>
            </c:extLst>
          </c:dPt>
          <c:cat>
            <c:strRef>
              <c:f>'Pivot table'!$M$6:$M$9</c:f>
              <c:strCache>
                <c:ptCount val="3"/>
                <c:pt idx="0">
                  <c:v>Close</c:v>
                </c:pt>
                <c:pt idx="1">
                  <c:v>Far</c:v>
                </c:pt>
                <c:pt idx="2">
                  <c:v>Regular</c:v>
                </c:pt>
              </c:strCache>
            </c:strRef>
          </c:cat>
          <c:val>
            <c:numRef>
              <c:f>'Pivot table'!$N$6:$N$9</c:f>
              <c:numCache>
                <c:formatCode>General</c:formatCode>
                <c:ptCount val="3"/>
                <c:pt idx="0">
                  <c:v>16</c:v>
                </c:pt>
                <c:pt idx="1">
                  <c:v>6</c:v>
                </c:pt>
                <c:pt idx="2">
                  <c:v>2</c:v>
                </c:pt>
              </c:numCache>
            </c:numRef>
          </c:val>
          <c:extLst>
            <c:ext xmlns:c16="http://schemas.microsoft.com/office/drawing/2014/chart" uri="{C3380CC4-5D6E-409C-BE32-E72D297353CC}">
              <c16:uniqueId val="{00000006-0665-49DF-90DF-0CB13A4F53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[transport.xlsx]Pivot table!PivotTable17</c:name>
    <c:fmtId val="14"/>
  </c:pivotSource>
  <c:chart>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table'!$T$5</c:f>
              <c:strCache>
                <c:ptCount val="1"/>
                <c:pt idx="0">
                  <c:v>Sum of Driver Salary</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table'!$S$6:$S$9</c:f>
              <c:strCache>
                <c:ptCount val="3"/>
                <c:pt idx="0">
                  <c:v>Close</c:v>
                </c:pt>
                <c:pt idx="1">
                  <c:v>Far</c:v>
                </c:pt>
                <c:pt idx="2">
                  <c:v>Regular</c:v>
                </c:pt>
              </c:strCache>
            </c:strRef>
          </c:cat>
          <c:val>
            <c:numRef>
              <c:f>'Pivot table'!$T$6:$T$9</c:f>
              <c:numCache>
                <c:formatCode>General</c:formatCode>
                <c:ptCount val="3"/>
                <c:pt idx="0">
                  <c:v>5200</c:v>
                </c:pt>
                <c:pt idx="1">
                  <c:v>3400</c:v>
                </c:pt>
                <c:pt idx="2">
                  <c:v>400</c:v>
                </c:pt>
              </c:numCache>
            </c:numRef>
          </c:val>
          <c:extLst>
            <c:ext xmlns:c16="http://schemas.microsoft.com/office/drawing/2014/chart" uri="{C3380CC4-5D6E-409C-BE32-E72D297353CC}">
              <c16:uniqueId val="{00000000-374E-42D8-B7C3-138D9F821895}"/>
            </c:ext>
          </c:extLst>
        </c:ser>
        <c:ser>
          <c:idx val="1"/>
          <c:order val="1"/>
          <c:tx>
            <c:strRef>
              <c:f>'Pivot table'!$U$5</c:f>
              <c:strCache>
                <c:ptCount val="1"/>
                <c:pt idx="0">
                  <c:v>Sum of Buddy Salary</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table'!$S$6:$S$9</c:f>
              <c:strCache>
                <c:ptCount val="3"/>
                <c:pt idx="0">
                  <c:v>Close</c:v>
                </c:pt>
                <c:pt idx="1">
                  <c:v>Far</c:v>
                </c:pt>
                <c:pt idx="2">
                  <c:v>Regular</c:v>
                </c:pt>
              </c:strCache>
            </c:strRef>
          </c:cat>
          <c:val>
            <c:numRef>
              <c:f>'Pivot table'!$U$6:$U$9</c:f>
              <c:numCache>
                <c:formatCode>General</c:formatCode>
                <c:ptCount val="3"/>
                <c:pt idx="0">
                  <c:v>2500</c:v>
                </c:pt>
                <c:pt idx="1">
                  <c:v>500</c:v>
                </c:pt>
                <c:pt idx="2">
                  <c:v>100</c:v>
                </c:pt>
              </c:numCache>
            </c:numRef>
          </c:val>
          <c:extLst>
            <c:ext xmlns:c16="http://schemas.microsoft.com/office/drawing/2014/chart" uri="{C3380CC4-5D6E-409C-BE32-E72D297353CC}">
              <c16:uniqueId val="{00000001-374E-42D8-B7C3-138D9F821895}"/>
            </c:ext>
          </c:extLst>
        </c:ser>
        <c:dLbls>
          <c:dLblPos val="outEnd"/>
          <c:showLegendKey val="0"/>
          <c:showVal val="1"/>
          <c:showCatName val="0"/>
          <c:showSerName val="0"/>
          <c:showPercent val="0"/>
          <c:showBubbleSize val="0"/>
        </c:dLbls>
        <c:gapWidth val="40"/>
        <c:overlap val="-46"/>
        <c:axId val="1019462048"/>
        <c:axId val="1019449152"/>
      </c:barChart>
      <c:catAx>
        <c:axId val="10194620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49152"/>
        <c:crosses val="autoZero"/>
        <c:auto val="1"/>
        <c:lblAlgn val="ctr"/>
        <c:lblOffset val="100"/>
        <c:noMultiLvlLbl val="0"/>
      </c:catAx>
      <c:valAx>
        <c:axId val="1019449152"/>
        <c:scaling>
          <c:orientation val="minMax"/>
        </c:scaling>
        <c:delete val="1"/>
        <c:axPos val="l"/>
        <c:numFmt formatCode="General" sourceLinked="1"/>
        <c:majorTickMark val="none"/>
        <c:minorTickMark val="none"/>
        <c:tickLblPos val="nextTo"/>
        <c:crossAx val="101946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[transport.xlsx]Sheet5!PivotTable19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pivotFmt>
      <c:pivotFmt>
        <c:idx val="4"/>
        <c:spPr>
          <a:solidFill>
            <a:srgbClr val="FF0000"/>
          </a:solidFill>
          <a:ln>
            <a:noFill/>
          </a:ln>
          <a:effectLst/>
        </c:spP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2D8D-458D-A7CA-2C5D50BF225A}"/>
              </c:ext>
            </c:extLst>
          </c:dPt>
          <c:dPt>
            <c:idx val="1"/>
            <c:invertIfNegative val="0"/>
            <c:bubble3D val="0"/>
            <c:spPr>
              <a:solidFill>
                <a:schemeClr val="bg2">
                  <a:lumMod val="50000"/>
                </a:schemeClr>
              </a:solidFill>
              <a:ln>
                <a:noFill/>
              </a:ln>
              <a:effectLst/>
            </c:spPr>
            <c:extLst>
              <c:ext xmlns:c16="http://schemas.microsoft.com/office/drawing/2014/chart" uri="{C3380CC4-5D6E-409C-BE32-E72D297353CC}">
                <c16:uniqueId val="{00000001-2D8D-458D-A7CA-2C5D50BF225A}"/>
              </c:ext>
            </c:extLst>
          </c:dPt>
          <c:cat>
            <c:strRef>
              <c:f>Sheet5!$A$4:$A$6</c:f>
              <c:strCache>
                <c:ptCount val="2"/>
                <c:pt idx="0">
                  <c:v>Woodchip</c:v>
                </c:pt>
                <c:pt idx="1">
                  <c:v>Woodpellet</c:v>
                </c:pt>
              </c:strCache>
            </c:strRef>
          </c:cat>
          <c:val>
            <c:numRef>
              <c:f>Sheet5!$B$4:$B$6</c:f>
              <c:numCache>
                <c:formatCode>General</c:formatCode>
                <c:ptCount val="2"/>
                <c:pt idx="0">
                  <c:v>12</c:v>
                </c:pt>
                <c:pt idx="1">
                  <c:v>12</c:v>
                </c:pt>
              </c:numCache>
            </c:numRef>
          </c:val>
          <c:extLst>
            <c:ext xmlns:c16="http://schemas.microsoft.com/office/drawing/2014/chart" uri="{C3380CC4-5D6E-409C-BE32-E72D297353CC}">
              <c16:uniqueId val="{00000000-2D8D-458D-A7CA-2C5D50BF225A}"/>
            </c:ext>
          </c:extLst>
        </c:ser>
        <c:dLbls>
          <c:showLegendKey val="0"/>
          <c:showVal val="0"/>
          <c:showCatName val="0"/>
          <c:showSerName val="0"/>
          <c:showPercent val="0"/>
          <c:showBubbleSize val="0"/>
        </c:dLbls>
        <c:gapWidth val="182"/>
        <c:axId val="239113135"/>
        <c:axId val="239124367"/>
      </c:barChart>
      <c:catAx>
        <c:axId val="23911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239124367"/>
        <c:crosses val="autoZero"/>
        <c:auto val="1"/>
        <c:lblAlgn val="ctr"/>
        <c:lblOffset val="100"/>
        <c:noMultiLvlLbl val="0"/>
      </c:catAx>
      <c:valAx>
        <c:axId val="239124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23911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18AA-484C-8312-C4E85DAAC893}"/>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8AA-484C-8312-C4E85DAAC893}"/>
              </c:ext>
            </c:extLst>
          </c:dPt>
          <c:dLbls>
            <c:dLbl>
              <c:idx val="0"/>
              <c:layout>
                <c:manualLayout>
                  <c:x val="6.1999133825374371E-2"/>
                  <c:y val="-3.293687585250714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AA-484C-8312-C4E85DAAC893}"/>
                </c:ext>
              </c:extLst>
            </c:dLbl>
            <c:dLbl>
              <c:idx val="1"/>
              <c:layout>
                <c:manualLayout>
                  <c:x val="-5.314211470746381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AA-484C-8312-C4E85DAAC893}"/>
                </c:ext>
              </c:extLst>
            </c:dLbl>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Sheet5!$H$11:$H$12</c:f>
              <c:strCache>
                <c:ptCount val="2"/>
                <c:pt idx="0">
                  <c:v>Salaries</c:v>
                </c:pt>
                <c:pt idx="1">
                  <c:v>Wages</c:v>
                </c:pt>
              </c:strCache>
            </c:strRef>
          </c:cat>
          <c:val>
            <c:numRef>
              <c:f>Sheet5!$I$11:$I$12</c:f>
              <c:numCache>
                <c:formatCode>General</c:formatCode>
                <c:ptCount val="2"/>
                <c:pt idx="0">
                  <c:v>27900000</c:v>
                </c:pt>
                <c:pt idx="1">
                  <c:v>43680000</c:v>
                </c:pt>
              </c:numCache>
            </c:numRef>
          </c:val>
          <c:extLst>
            <c:ext xmlns:c16="http://schemas.microsoft.com/office/drawing/2014/chart" uri="{C3380CC4-5D6E-409C-BE32-E72D297353CC}">
              <c16:uniqueId val="{00000004-18AA-484C-8312-C4E85DAAC893}"/>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1119-4B98-B1FC-734EDC9A12E1}"/>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119-4B98-B1FC-734EDC9A12E1}"/>
              </c:ext>
            </c:extLst>
          </c:dPt>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Sheet5!$K$11:$K$12</c:f>
              <c:strCache>
                <c:ptCount val="2"/>
                <c:pt idx="0">
                  <c:v>Wages</c:v>
                </c:pt>
                <c:pt idx="1">
                  <c:v>Salaries</c:v>
                </c:pt>
              </c:strCache>
            </c:strRef>
          </c:cat>
          <c:val>
            <c:numRef>
              <c:f>Sheet5!$L$11:$L$12</c:f>
              <c:numCache>
                <c:formatCode>General</c:formatCode>
                <c:ptCount val="2"/>
                <c:pt idx="0">
                  <c:v>43680000</c:v>
                </c:pt>
                <c:pt idx="1">
                  <c:v>27900000</c:v>
                </c:pt>
              </c:numCache>
            </c:numRef>
          </c:val>
          <c:extLst>
            <c:ext xmlns:c16="http://schemas.microsoft.com/office/drawing/2014/chart" uri="{C3380CC4-5D6E-409C-BE32-E72D297353CC}">
              <c16:uniqueId val="{00000004-1119-4B98-B1FC-734EDC9A12E1}"/>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[transport.xlsx]Sheet5!PivotTable24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Sheet5!$O$3</c:f>
              <c:strCache>
                <c:ptCount val="1"/>
                <c:pt idx="0">
                  <c:v>Total</c:v>
                </c:pt>
              </c:strCache>
            </c:strRef>
          </c:tx>
          <c:spPr>
            <a:solidFill>
              <a:schemeClr val="accent1"/>
            </a:solidFill>
            <a:ln>
              <a:noFill/>
            </a:ln>
            <a:effectLst/>
          </c:spPr>
          <c:invertIfNegative val="0"/>
          <c:cat>
            <c:strRef>
              <c:f>Sheet5!$N$4:$N$16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Sheet5!$O$4:$O$16</c:f>
              <c:numCache>
                <c:formatCode>_("$"* #,##0.00_);_("$"* \(#,##0.00\);_("$"* "-"??_);_(@_)</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extLst>
            <c:ext xmlns:c16="http://schemas.microsoft.com/office/drawing/2014/chart" uri="{C3380CC4-5D6E-409C-BE32-E72D297353CC}">
              <c16:uniqueId val="{00000000-14EA-4D4E-A92E-9F8E06FB4556}"/>
            </c:ext>
          </c:extLst>
        </c:ser>
        <c:dLbls>
          <c:dLblPos val="outEnd"/>
          <c:showLegendKey val="0"/>
          <c:showVal val="0"/>
          <c:showCatName val="0"/>
          <c:showSerName val="0"/>
          <c:showPercent val="0"/>
          <c:showBubbleSize val="0"/>
        </c:dLbls>
        <c:gapWidth val="219"/>
        <c:overlap val="-27"/>
        <c:axId val="687663072"/>
        <c:axId val="687652256"/>
      </c:barChart>
      <c:catAx>
        <c:axId val="68766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87652256"/>
        <c:crosses val="autoZero"/>
        <c:auto val="1"/>
        <c:lblAlgn val="ctr"/>
        <c:lblOffset val="100"/>
        <c:noMultiLvlLbl val="0"/>
      </c:catAx>
      <c:valAx>
        <c:axId val="68765225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8766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[transport.xlsx]Sheet5!PivotTable25</c:name>
    <c:fmtId val="2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Sheet5!$R$3</c:f>
              <c:strCache>
                <c:ptCount val="1"/>
                <c:pt idx="0">
                  <c:v>Total</c:v>
                </c:pt>
              </c:strCache>
            </c:strRef>
          </c:tx>
          <c:spPr>
            <a:ln w="28575" cap="rnd">
              <a:solidFill>
                <a:srgbClr val="FF0000"/>
              </a:solidFill>
              <a:round/>
            </a:ln>
            <a:effectLst/>
          </c:spPr>
          <c:marker>
            <c:symbol val="none"/>
          </c:marker>
          <c:cat>
            <c:strRef>
              <c:f>Sheet5!$Q$4:$Q$13</c:f>
              <c:strCache>
                <c:ptCount val="9"/>
                <c:pt idx="0">
                  <c:v>Air Port</c:v>
                </c:pt>
                <c:pt idx="1">
                  <c:v>Alex</c:v>
                </c:pt>
                <c:pt idx="2">
                  <c:v>Gidec</c:v>
                </c:pt>
                <c:pt idx="3">
                  <c:v>Giza</c:v>
                </c:pt>
                <c:pt idx="4">
                  <c:v>Port Said</c:v>
                </c:pt>
                <c:pt idx="5">
                  <c:v>PT</c:v>
                </c:pt>
                <c:pt idx="6">
                  <c:v>Safeskin</c:v>
                </c:pt>
                <c:pt idx="7">
                  <c:v>Top glove</c:v>
                </c:pt>
                <c:pt idx="8">
                  <c:v>Xunthai</c:v>
                </c:pt>
              </c:strCache>
            </c:strRef>
          </c:cat>
          <c:val>
            <c:numRef>
              <c:f>Sheet5!$R$4:$R$13</c:f>
              <c:numCache>
                <c:formatCode>_("$"* #,##0.00_);_("$"* \(#,##0.00\);_("$"* "-"??_);_(@_)</c:formatCode>
                <c:ptCount val="9"/>
                <c:pt idx="0">
                  <c:v>50</c:v>
                </c:pt>
                <c:pt idx="1">
                  <c:v>160</c:v>
                </c:pt>
                <c:pt idx="2">
                  <c:v>180</c:v>
                </c:pt>
                <c:pt idx="3">
                  <c:v>50</c:v>
                </c:pt>
                <c:pt idx="4">
                  <c:v>30</c:v>
                </c:pt>
                <c:pt idx="5">
                  <c:v>30</c:v>
                </c:pt>
                <c:pt idx="6">
                  <c:v>138</c:v>
                </c:pt>
                <c:pt idx="7">
                  <c:v>130</c:v>
                </c:pt>
                <c:pt idx="8">
                  <c:v>100</c:v>
                </c:pt>
              </c:numCache>
            </c:numRef>
          </c:val>
          <c:smooth val="0"/>
          <c:extLst>
            <c:ext xmlns:c16="http://schemas.microsoft.com/office/drawing/2014/chart" uri="{C3380CC4-5D6E-409C-BE32-E72D297353CC}">
              <c16:uniqueId val="{00000000-C193-4AB2-843D-2E96003B3544}"/>
            </c:ext>
          </c:extLst>
        </c:ser>
        <c:dLbls>
          <c:showLegendKey val="0"/>
          <c:showVal val="0"/>
          <c:showCatName val="0"/>
          <c:showSerName val="0"/>
          <c:showPercent val="0"/>
          <c:showBubbleSize val="0"/>
        </c:dLbls>
        <c:smooth val="0"/>
        <c:axId val="307710255"/>
        <c:axId val="307709423"/>
      </c:lineChart>
      <c:catAx>
        <c:axId val="30771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09423"/>
        <c:crosses val="autoZero"/>
        <c:auto val="1"/>
        <c:lblAlgn val="ctr"/>
        <c:lblOffset val="100"/>
        <c:noMultiLvlLbl val="0"/>
      </c:catAx>
      <c:valAx>
        <c:axId val="30770942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1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chart" Target="../charts/chart1.xml"/><Relationship Id="rId1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https://freepngimg.com/png/14650-man-png-image" TargetMode="External"/><Relationship Id="rId17" Type="http://schemas.openxmlformats.org/officeDocument/2006/relationships/chart" Target="../charts/chart5.xml"/><Relationship Id="rId2" Type="http://schemas.openxmlformats.org/officeDocument/2006/relationships/hyperlink" Target="https://en.m.wikipedia.org/wiki/State_bans_on_local_anti-discrimination_laws_in_the_United_States" TargetMode="External"/><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hyperlink" Target="https://pixabay.com/en/truck-three-wheeler-red-huge-heavy-308334/" TargetMode="External"/><Relationship Id="rId11" Type="http://schemas.microsoft.com/office/2007/relationships/hdphoto" Target="../media/hdphoto2.wdp"/><Relationship Id="rId5" Type="http://schemas.openxmlformats.org/officeDocument/2006/relationships/image" Target="../media/image3.png"/><Relationship Id="rId15" Type="http://schemas.openxmlformats.org/officeDocument/2006/relationships/chart" Target="../charts/chart3.xml"/><Relationship Id="rId10" Type="http://schemas.openxmlformats.org/officeDocument/2006/relationships/image" Target="../media/image5.png"/><Relationship Id="rId19" Type="http://schemas.openxmlformats.org/officeDocument/2006/relationships/chart" Target="../charts/chart7.xml"/><Relationship Id="rId4" Type="http://schemas.openxmlformats.org/officeDocument/2006/relationships/hyperlink" Target="https://en.wikipedia.org/wiki/Flag_of_the_United_States" TargetMode="External"/><Relationship Id="rId9" Type="http://schemas.openxmlformats.org/officeDocument/2006/relationships/hyperlink" Target="https://www.pngall.com/model-man-png" TargetMode="External"/><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588624</xdr:colOff>
      <xdr:row>1</xdr:row>
      <xdr:rowOff>74917</xdr:rowOff>
    </xdr:to>
    <xdr:sp macro="" textlink="">
      <xdr:nvSpPr>
        <xdr:cNvPr id="89" name="Rectangle 88">
          <a:extLst>
            <a:ext uri="{FF2B5EF4-FFF2-40B4-BE49-F238E27FC236}">
              <a16:creationId xmlns:a16="http://schemas.microsoft.com/office/drawing/2014/main" id="{D1606579-E041-98B0-D623-C349CDA0F6CA}"/>
            </a:ext>
          </a:extLst>
        </xdr:cNvPr>
        <xdr:cNvSpPr/>
      </xdr:nvSpPr>
      <xdr:spPr>
        <a:xfrm>
          <a:off x="0" y="0"/>
          <a:ext cx="588624" cy="260771"/>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314325</xdr:colOff>
      <xdr:row>38</xdr:row>
      <xdr:rowOff>104775</xdr:rowOff>
    </xdr:from>
    <xdr:to>
      <xdr:col>15</xdr:col>
      <xdr:colOff>131445</xdr:colOff>
      <xdr:row>39</xdr:row>
      <xdr:rowOff>9525</xdr:rowOff>
    </xdr:to>
    <xdr:sp macro="" textlink="">
      <xdr:nvSpPr>
        <xdr:cNvPr id="9" name="Rectangle 8">
          <a:extLst>
            <a:ext uri="{FF2B5EF4-FFF2-40B4-BE49-F238E27FC236}">
              <a16:creationId xmlns:a16="http://schemas.microsoft.com/office/drawing/2014/main" id="{6E511A57-FA9B-4B48-8897-EC037A73EA3F}"/>
            </a:ext>
          </a:extLst>
        </xdr:cNvPr>
        <xdr:cNvSpPr/>
      </xdr:nvSpPr>
      <xdr:spPr>
        <a:xfrm>
          <a:off x="2126398" y="7178830"/>
          <a:ext cx="7065413" cy="9060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290513</xdr:colOff>
      <xdr:row>0</xdr:row>
      <xdr:rowOff>0</xdr:rowOff>
    </xdr:from>
    <xdr:to>
      <xdr:col>19</xdr:col>
      <xdr:colOff>566738</xdr:colOff>
      <xdr:row>38</xdr:row>
      <xdr:rowOff>171450</xdr:rowOff>
    </xdr:to>
    <xdr:grpSp>
      <xdr:nvGrpSpPr>
        <xdr:cNvPr id="31" name="Group 30">
          <a:extLst>
            <a:ext uri="{FF2B5EF4-FFF2-40B4-BE49-F238E27FC236}">
              <a16:creationId xmlns:a16="http://schemas.microsoft.com/office/drawing/2014/main" id="{602F0215-3842-B28A-8274-AC7FE9142FE6}"/>
            </a:ext>
          </a:extLst>
        </xdr:cNvPr>
        <xdr:cNvGrpSpPr/>
      </xdr:nvGrpSpPr>
      <xdr:grpSpPr>
        <a:xfrm>
          <a:off x="290513" y="0"/>
          <a:ext cx="11952031" cy="7576369"/>
          <a:chOff x="290513" y="0"/>
          <a:chExt cx="11858625" cy="7410450"/>
        </a:xfrm>
      </xdr:grpSpPr>
      <xdr:grpSp>
        <xdr:nvGrpSpPr>
          <xdr:cNvPr id="10" name="Group 9">
            <a:extLst>
              <a:ext uri="{FF2B5EF4-FFF2-40B4-BE49-F238E27FC236}">
                <a16:creationId xmlns:a16="http://schemas.microsoft.com/office/drawing/2014/main" id="{385A03BC-D8BC-2D7B-5D0C-311D7EC821B8}"/>
              </a:ext>
            </a:extLst>
          </xdr:cNvPr>
          <xdr:cNvGrpSpPr/>
        </xdr:nvGrpSpPr>
        <xdr:grpSpPr>
          <a:xfrm>
            <a:off x="290513" y="0"/>
            <a:ext cx="1847850" cy="7410450"/>
            <a:chOff x="414338" y="333375"/>
            <a:chExt cx="1847850" cy="7410450"/>
          </a:xfrm>
        </xdr:grpSpPr>
        <xdr:sp macro="" textlink="">
          <xdr:nvSpPr>
            <xdr:cNvPr id="2" name="Rectangle: Top Corners Rounded 1">
              <a:extLst>
                <a:ext uri="{FF2B5EF4-FFF2-40B4-BE49-F238E27FC236}">
                  <a16:creationId xmlns:a16="http://schemas.microsoft.com/office/drawing/2014/main" id="{A8E20941-2E1C-9E2E-4182-2B0DD5003F02}"/>
                </a:ext>
              </a:extLst>
            </xdr:cNvPr>
            <xdr:cNvSpPr/>
          </xdr:nvSpPr>
          <xdr:spPr>
            <a:xfrm rot="16200000">
              <a:off x="-2366962" y="3114675"/>
              <a:ext cx="7410450" cy="1847850"/>
            </a:xfrm>
            <a:prstGeom prst="round2SameRect">
              <a:avLst>
                <a:gd name="adj1" fmla="val 42956"/>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t>
              </a:r>
            </a:p>
          </xdr:txBody>
        </xdr:sp>
        <xdr:sp macro="" textlink="">
          <xdr:nvSpPr>
            <xdr:cNvPr id="3" name="Rectangle: Top Corners Rounded 2">
              <a:extLst>
                <a:ext uri="{FF2B5EF4-FFF2-40B4-BE49-F238E27FC236}">
                  <a16:creationId xmlns:a16="http://schemas.microsoft.com/office/drawing/2014/main" id="{58F8ED88-521E-4B8F-BC27-78C0A946EE75}"/>
                </a:ext>
              </a:extLst>
            </xdr:cNvPr>
            <xdr:cNvSpPr/>
          </xdr:nvSpPr>
          <xdr:spPr>
            <a:xfrm rot="16200000">
              <a:off x="-2218753" y="3057906"/>
              <a:ext cx="7114032" cy="1847850"/>
            </a:xfrm>
            <a:prstGeom prst="round2SameRect">
              <a:avLst>
                <a:gd name="adj1" fmla="val 42956"/>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 name="Rectangle 4">
            <a:extLst>
              <a:ext uri="{FF2B5EF4-FFF2-40B4-BE49-F238E27FC236}">
                <a16:creationId xmlns:a16="http://schemas.microsoft.com/office/drawing/2014/main" id="{5F4F7C3F-CBE6-80A2-FF13-13206A2A82C1}"/>
              </a:ext>
            </a:extLst>
          </xdr:cNvPr>
          <xdr:cNvSpPr/>
        </xdr:nvSpPr>
        <xdr:spPr>
          <a:xfrm>
            <a:off x="2133600" y="0"/>
            <a:ext cx="7132320" cy="952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D217D834-209C-4AD0-A54B-FE4F9F37EA9D}"/>
              </a:ext>
            </a:extLst>
          </xdr:cNvPr>
          <xdr:cNvSpPr/>
        </xdr:nvSpPr>
        <xdr:spPr>
          <a:xfrm>
            <a:off x="2133600" y="91440"/>
            <a:ext cx="7132320" cy="1828800"/>
          </a:xfrm>
          <a:prstGeom prst="rect">
            <a:avLst/>
          </a:prstGeom>
          <a:gradFill flip="none" rotWithShape="1">
            <a:gsLst>
              <a:gs pos="0">
                <a:schemeClr val="accent1">
                  <a:lumMod val="5000"/>
                  <a:lumOff val="95000"/>
                </a:schemeClr>
              </a:gs>
              <a:gs pos="0">
                <a:srgbClr val="002060"/>
              </a:gs>
              <a:gs pos="100000">
                <a:srgbClr val="002060"/>
              </a:gs>
              <a:gs pos="100000">
                <a:schemeClr val="accent1">
                  <a:lumMod val="30000"/>
                  <a:lumOff val="7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6A2E346F-3ED1-485B-BC8B-B13146A3361A}"/>
              </a:ext>
            </a:extLst>
          </xdr:cNvPr>
          <xdr:cNvSpPr/>
        </xdr:nvSpPr>
        <xdr:spPr>
          <a:xfrm>
            <a:off x="2133600" y="1929764"/>
            <a:ext cx="7132320" cy="5423535"/>
          </a:xfrm>
          <a:prstGeom prst="rect">
            <a:avLst/>
          </a:prstGeom>
          <a:gradFill flip="none" rotWithShape="1">
            <a:gsLst>
              <a:gs pos="73000">
                <a:srgbClr val="FFFFFF"/>
              </a:gs>
              <a:gs pos="100000">
                <a:srgbClr val="FFFFFF"/>
              </a:gs>
              <a:gs pos="100000">
                <a:srgbClr val="002060"/>
              </a:gs>
              <a:gs pos="100000">
                <a:schemeClr val="accent1">
                  <a:lumMod val="30000"/>
                  <a:lumOff val="70000"/>
                </a:schemeClr>
              </a:gs>
            </a:gsLst>
            <a:lin ang="30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6" name="Group 25">
            <a:extLst>
              <a:ext uri="{FF2B5EF4-FFF2-40B4-BE49-F238E27FC236}">
                <a16:creationId xmlns:a16="http://schemas.microsoft.com/office/drawing/2014/main" id="{B5EC09C9-A0EF-465B-9B98-63FBF5B88970}"/>
              </a:ext>
            </a:extLst>
          </xdr:cNvPr>
          <xdr:cNvGrpSpPr/>
        </xdr:nvGrpSpPr>
        <xdr:grpSpPr>
          <a:xfrm flipH="1">
            <a:off x="9267825" y="0"/>
            <a:ext cx="2881313" cy="7410450"/>
            <a:chOff x="414338" y="333375"/>
            <a:chExt cx="1847850" cy="7410450"/>
          </a:xfrm>
        </xdr:grpSpPr>
        <xdr:sp macro="" textlink="">
          <xdr:nvSpPr>
            <xdr:cNvPr id="27" name="Rectangle: Top Corners Rounded 26">
              <a:extLst>
                <a:ext uri="{FF2B5EF4-FFF2-40B4-BE49-F238E27FC236}">
                  <a16:creationId xmlns:a16="http://schemas.microsoft.com/office/drawing/2014/main" id="{198A6DC6-FAB7-4781-3FF4-5740CE5AA397}"/>
                </a:ext>
              </a:extLst>
            </xdr:cNvPr>
            <xdr:cNvSpPr/>
          </xdr:nvSpPr>
          <xdr:spPr>
            <a:xfrm rot="16200000">
              <a:off x="-2366962" y="3114675"/>
              <a:ext cx="7410450" cy="1847850"/>
            </a:xfrm>
            <a:prstGeom prst="round2SameRect">
              <a:avLst>
                <a:gd name="adj1" fmla="val 42956"/>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t>
              </a:r>
            </a:p>
          </xdr:txBody>
        </xdr:sp>
        <xdr:sp macro="" textlink="">
          <xdr:nvSpPr>
            <xdr:cNvPr id="28" name="Rectangle: Top Corners Rounded 27">
              <a:extLst>
                <a:ext uri="{FF2B5EF4-FFF2-40B4-BE49-F238E27FC236}">
                  <a16:creationId xmlns:a16="http://schemas.microsoft.com/office/drawing/2014/main" id="{30BCD2CB-204A-398E-DDA2-A829D5040441}"/>
                </a:ext>
              </a:extLst>
            </xdr:cNvPr>
            <xdr:cNvSpPr/>
          </xdr:nvSpPr>
          <xdr:spPr>
            <a:xfrm rot="16200000">
              <a:off x="-2218753" y="3057906"/>
              <a:ext cx="7114032" cy="1847850"/>
            </a:xfrm>
            <a:prstGeom prst="round2SameRect">
              <a:avLst>
                <a:gd name="adj1" fmla="val 42956"/>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1</xdr:col>
      <xdr:colOff>57150</xdr:colOff>
      <xdr:row>8</xdr:row>
      <xdr:rowOff>95250</xdr:rowOff>
    </xdr:from>
    <xdr:to>
      <xdr:col>2</xdr:col>
      <xdr:colOff>581025</xdr:colOff>
      <xdr:row>10</xdr:row>
      <xdr:rowOff>142875</xdr:rowOff>
    </xdr:to>
    <xdr:sp macro="" textlink="">
      <xdr:nvSpPr>
        <xdr:cNvPr id="33" name="Rectangle 32">
          <a:extLst>
            <a:ext uri="{FF2B5EF4-FFF2-40B4-BE49-F238E27FC236}">
              <a16:creationId xmlns:a16="http://schemas.microsoft.com/office/drawing/2014/main" id="{B20C5CC1-2315-4C49-A9D7-51E6095184DC}"/>
            </a:ext>
          </a:extLst>
        </xdr:cNvPr>
        <xdr:cNvSpPr/>
      </xdr:nvSpPr>
      <xdr:spPr>
        <a:xfrm>
          <a:off x="661174" y="1593695"/>
          <a:ext cx="1127900" cy="41933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lumMod val="65000"/>
                </a:schemeClr>
              </a:solidFill>
              <a:latin typeface="Abadi" panose="020B0604020202020204" pitchFamily="34" charset="0"/>
            </a:rPr>
            <a:t>Schedule</a:t>
          </a:r>
        </a:p>
      </xdr:txBody>
    </xdr:sp>
    <xdr:clientData/>
  </xdr:twoCellAnchor>
  <xdr:twoCellAnchor>
    <xdr:from>
      <xdr:col>0</xdr:col>
      <xdr:colOff>539394</xdr:colOff>
      <xdr:row>5</xdr:row>
      <xdr:rowOff>100013</xdr:rowOff>
    </xdr:from>
    <xdr:to>
      <xdr:col>3</xdr:col>
      <xdr:colOff>63144</xdr:colOff>
      <xdr:row>7</xdr:row>
      <xdr:rowOff>119063</xdr:rowOff>
    </xdr:to>
    <xdr:sp macro="" textlink="">
      <xdr:nvSpPr>
        <xdr:cNvPr id="34" name="Rectangle: Rounded Corners 33">
          <a:extLst>
            <a:ext uri="{FF2B5EF4-FFF2-40B4-BE49-F238E27FC236}">
              <a16:creationId xmlns:a16="http://schemas.microsoft.com/office/drawing/2014/main" id="{EB74E0C3-D7A4-D33B-A36A-914FEEC429BE}"/>
            </a:ext>
          </a:extLst>
        </xdr:cNvPr>
        <xdr:cNvSpPr/>
      </xdr:nvSpPr>
      <xdr:spPr>
        <a:xfrm>
          <a:off x="539394" y="1040897"/>
          <a:ext cx="1335823" cy="390757"/>
        </a:xfrm>
        <a:prstGeom prst="roundRect">
          <a:avLst/>
        </a:prstGeom>
        <a:solidFill>
          <a:schemeClr val="bg1">
            <a:lumMod val="95000"/>
            <a:alpha val="6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xdr:colOff>
      <xdr:row>5</xdr:row>
      <xdr:rowOff>85725</xdr:rowOff>
    </xdr:from>
    <xdr:to>
      <xdr:col>2</xdr:col>
      <xdr:colOff>552450</xdr:colOff>
      <xdr:row>7</xdr:row>
      <xdr:rowOff>133350</xdr:rowOff>
    </xdr:to>
    <xdr:sp macro="" textlink="">
      <xdr:nvSpPr>
        <xdr:cNvPr id="32" name="Rectangle 31">
          <a:extLst>
            <a:ext uri="{FF2B5EF4-FFF2-40B4-BE49-F238E27FC236}">
              <a16:creationId xmlns:a16="http://schemas.microsoft.com/office/drawing/2014/main" id="{FD7559BE-412F-4B5D-D871-E43C44FB68D6}"/>
            </a:ext>
          </a:extLst>
        </xdr:cNvPr>
        <xdr:cNvSpPr/>
      </xdr:nvSpPr>
      <xdr:spPr>
        <a:xfrm>
          <a:off x="632599" y="1026609"/>
          <a:ext cx="1127900" cy="41933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latin typeface="Abadi" panose="020B0604020202020204" pitchFamily="34" charset="0"/>
            </a:rPr>
            <a:t>Dashboard</a:t>
          </a:r>
        </a:p>
      </xdr:txBody>
    </xdr:sp>
    <xdr:clientData/>
  </xdr:twoCellAnchor>
  <xdr:twoCellAnchor>
    <xdr:from>
      <xdr:col>0</xdr:col>
      <xdr:colOff>290610</xdr:colOff>
      <xdr:row>5</xdr:row>
      <xdr:rowOff>114474</xdr:rowOff>
    </xdr:from>
    <xdr:to>
      <xdr:col>0</xdr:col>
      <xdr:colOff>382050</xdr:colOff>
      <xdr:row>7</xdr:row>
      <xdr:rowOff>104600</xdr:rowOff>
    </xdr:to>
    <xdr:sp macro="" textlink="">
      <xdr:nvSpPr>
        <xdr:cNvPr id="36" name="Rectangle: Top Corners Rounded 35">
          <a:extLst>
            <a:ext uri="{FF2B5EF4-FFF2-40B4-BE49-F238E27FC236}">
              <a16:creationId xmlns:a16="http://schemas.microsoft.com/office/drawing/2014/main" id="{B9AC67C3-1081-8C85-F879-862659B9A44F}"/>
            </a:ext>
          </a:extLst>
        </xdr:cNvPr>
        <xdr:cNvSpPr/>
      </xdr:nvSpPr>
      <xdr:spPr>
        <a:xfrm rot="5400000">
          <a:off x="155413" y="1190555"/>
          <a:ext cx="361833" cy="91440"/>
        </a:xfrm>
        <a:prstGeom prst="round2SameRect">
          <a:avLst>
            <a:gd name="adj1" fmla="val 50000"/>
            <a:gd name="adj2" fmla="val 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405721</xdr:colOff>
      <xdr:row>1</xdr:row>
      <xdr:rowOff>88292</xdr:rowOff>
    </xdr:from>
    <xdr:to>
      <xdr:col>14</xdr:col>
      <xdr:colOff>567219</xdr:colOff>
      <xdr:row>4</xdr:row>
      <xdr:rowOff>117725</xdr:rowOff>
    </xdr:to>
    <xdr:sp macro="" textlink="">
      <xdr:nvSpPr>
        <xdr:cNvPr id="37" name="Rectangle 36">
          <a:extLst>
            <a:ext uri="{FF2B5EF4-FFF2-40B4-BE49-F238E27FC236}">
              <a16:creationId xmlns:a16="http://schemas.microsoft.com/office/drawing/2014/main" id="{BA8C9B5F-9381-40F1-87E1-0A75B0E88C0A}"/>
            </a:ext>
          </a:extLst>
        </xdr:cNvPr>
        <xdr:cNvSpPr/>
      </xdr:nvSpPr>
      <xdr:spPr>
        <a:xfrm>
          <a:off x="2217794" y="274146"/>
          <a:ext cx="6805766" cy="5986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bg1"/>
              </a:solidFill>
              <a:latin typeface="Abadi" panose="020B0604020202020204" pitchFamily="34" charset="0"/>
            </a:rPr>
            <a:t>EBS</a:t>
          </a:r>
          <a:r>
            <a:rPr lang="en-US" sz="1800" baseline="0">
              <a:solidFill>
                <a:schemeClr val="bg1"/>
              </a:solidFill>
              <a:latin typeface="Abadi" panose="020B0604020202020204" pitchFamily="34" charset="0"/>
            </a:rPr>
            <a:t> Management Transportation and Logistic</a:t>
          </a:r>
        </a:p>
        <a:p>
          <a:pPr algn="l"/>
          <a:r>
            <a:rPr lang="en-US" sz="1800" baseline="0">
              <a:solidFill>
                <a:schemeClr val="bg1"/>
              </a:solidFill>
              <a:latin typeface="Abadi" panose="020B0604020202020204" pitchFamily="34" charset="0"/>
            </a:rPr>
            <a:t>Dashboard </a:t>
          </a:r>
          <a:r>
            <a:rPr lang="en-US" sz="1100" baseline="0">
              <a:solidFill>
                <a:schemeClr val="bg1"/>
              </a:solidFill>
              <a:latin typeface="Abadi" panose="020B0604020202020204" pitchFamily="34" charset="0"/>
            </a:rPr>
            <a:t>2022</a:t>
          </a:r>
          <a:endParaRPr lang="en-US" sz="1100">
            <a:solidFill>
              <a:schemeClr val="bg1"/>
            </a:solidFill>
            <a:latin typeface="Abadi" panose="020B0604020202020204" pitchFamily="34" charset="0"/>
          </a:endParaRPr>
        </a:p>
      </xdr:txBody>
    </xdr:sp>
    <xdr:clientData/>
  </xdr:twoCellAnchor>
  <xdr:twoCellAnchor>
    <xdr:from>
      <xdr:col>3</xdr:col>
      <xdr:colOff>418992</xdr:colOff>
      <xdr:row>5</xdr:row>
      <xdr:rowOff>26648</xdr:rowOff>
    </xdr:from>
    <xdr:to>
      <xdr:col>5</xdr:col>
      <xdr:colOff>417387</xdr:colOff>
      <xdr:row>7</xdr:row>
      <xdr:rowOff>1</xdr:rowOff>
    </xdr:to>
    <xdr:sp macro="" textlink="">
      <xdr:nvSpPr>
        <xdr:cNvPr id="39" name="Rectangle 38">
          <a:extLst>
            <a:ext uri="{FF2B5EF4-FFF2-40B4-BE49-F238E27FC236}">
              <a16:creationId xmlns:a16="http://schemas.microsoft.com/office/drawing/2014/main" id="{29BF17DF-2672-462F-9F2F-814EF2DB589C}"/>
            </a:ext>
          </a:extLst>
        </xdr:cNvPr>
        <xdr:cNvSpPr/>
      </xdr:nvSpPr>
      <xdr:spPr>
        <a:xfrm>
          <a:off x="2231065" y="967532"/>
          <a:ext cx="1206444" cy="3450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aseline="0">
              <a:solidFill>
                <a:schemeClr val="bg1"/>
              </a:solidFill>
              <a:latin typeface="Abadi" panose="020B0604020202020204" pitchFamily="34" charset="0"/>
            </a:rPr>
            <a:t>Overview</a:t>
          </a:r>
        </a:p>
      </xdr:txBody>
    </xdr:sp>
    <xdr:clientData/>
  </xdr:twoCellAnchor>
  <xdr:twoCellAnchor editAs="oneCell">
    <xdr:from>
      <xdr:col>11</xdr:col>
      <xdr:colOff>339574</xdr:colOff>
      <xdr:row>1</xdr:row>
      <xdr:rowOff>62654</xdr:rowOff>
    </xdr:from>
    <xdr:to>
      <xdr:col>15</xdr:col>
      <xdr:colOff>199728</xdr:colOff>
      <xdr:row>8</xdr:row>
      <xdr:rowOff>15715</xdr:rowOff>
    </xdr:to>
    <xdr:pic>
      <xdr:nvPicPr>
        <xdr:cNvPr id="41" name="Picture 40">
          <a:extLst>
            <a:ext uri="{FF2B5EF4-FFF2-40B4-BE49-F238E27FC236}">
              <a16:creationId xmlns:a16="http://schemas.microsoft.com/office/drawing/2014/main" id="{4394AB8F-02F4-0D0D-CB19-6AE76A9A80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6983842" y="248508"/>
          <a:ext cx="2276252" cy="1265652"/>
        </a:xfrm>
        <a:prstGeom prst="rect">
          <a:avLst/>
        </a:prstGeom>
      </xdr:spPr>
    </xdr:pic>
    <xdr:clientData/>
  </xdr:twoCellAnchor>
  <xdr:twoCellAnchor>
    <xdr:from>
      <xdr:col>12</xdr:col>
      <xdr:colOff>492303</xdr:colOff>
      <xdr:row>4</xdr:row>
      <xdr:rowOff>10702</xdr:rowOff>
    </xdr:from>
    <xdr:to>
      <xdr:col>12</xdr:col>
      <xdr:colOff>583743</xdr:colOff>
      <xdr:row>4</xdr:row>
      <xdr:rowOff>102142</xdr:rowOff>
    </xdr:to>
    <xdr:sp macro="" textlink="">
      <xdr:nvSpPr>
        <xdr:cNvPr id="44" name="Oval 43">
          <a:extLst>
            <a:ext uri="{FF2B5EF4-FFF2-40B4-BE49-F238E27FC236}">
              <a16:creationId xmlns:a16="http://schemas.microsoft.com/office/drawing/2014/main" id="{E0D62B62-D5F4-AD6F-4168-02067B07859E}"/>
            </a:ext>
          </a:extLst>
        </xdr:cNvPr>
        <xdr:cNvSpPr/>
      </xdr:nvSpPr>
      <xdr:spPr>
        <a:xfrm>
          <a:off x="7740596" y="765732"/>
          <a:ext cx="91440" cy="91440"/>
        </a:xfrm>
        <a:prstGeom prst="ellips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500107</xdr:colOff>
      <xdr:row>3</xdr:row>
      <xdr:rowOff>148271</xdr:rowOff>
    </xdr:from>
    <xdr:to>
      <xdr:col>11</xdr:col>
      <xdr:colOff>516719</xdr:colOff>
      <xdr:row>5</xdr:row>
      <xdr:rowOff>2564</xdr:rowOff>
    </xdr:to>
    <xdr:sp macro="" textlink="">
      <xdr:nvSpPr>
        <xdr:cNvPr id="47" name="TextBox 46">
          <a:extLst>
            <a:ext uri="{FF2B5EF4-FFF2-40B4-BE49-F238E27FC236}">
              <a16:creationId xmlns:a16="http://schemas.microsoft.com/office/drawing/2014/main" id="{9926B8CA-B013-EE29-4634-DDA0441CE920}"/>
            </a:ext>
          </a:extLst>
        </xdr:cNvPr>
        <xdr:cNvSpPr txBox="1"/>
      </xdr:nvSpPr>
      <xdr:spPr>
        <a:xfrm>
          <a:off x="6540351" y="717448"/>
          <a:ext cx="620636" cy="22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badi" panose="020B0604020104020204" pitchFamily="34" charset="0"/>
            </a:rPr>
            <a:t>New York</a:t>
          </a:r>
        </a:p>
      </xdr:txBody>
    </xdr:sp>
    <xdr:clientData/>
  </xdr:twoCellAnchor>
  <xdr:twoCellAnchor editAs="oneCell">
    <xdr:from>
      <xdr:col>10</xdr:col>
      <xdr:colOff>602337</xdr:colOff>
      <xdr:row>3</xdr:row>
      <xdr:rowOff>30548</xdr:rowOff>
    </xdr:from>
    <xdr:to>
      <xdr:col>11</xdr:col>
      <xdr:colOff>322230</xdr:colOff>
      <xdr:row>4</xdr:row>
      <xdr:rowOff>13267</xdr:rowOff>
    </xdr:to>
    <xdr:pic>
      <xdr:nvPicPr>
        <xdr:cNvPr id="49" name="Picture 48">
          <a:extLst>
            <a:ext uri="{FF2B5EF4-FFF2-40B4-BE49-F238E27FC236}">
              <a16:creationId xmlns:a16="http://schemas.microsoft.com/office/drawing/2014/main" id="{255873A4-26D6-B222-AB7F-E85035F87C4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6642581" y="599725"/>
          <a:ext cx="323917" cy="168572"/>
        </a:xfrm>
        <a:prstGeom prst="rect">
          <a:avLst/>
        </a:prstGeom>
      </xdr:spPr>
    </xdr:pic>
    <xdr:clientData/>
  </xdr:twoCellAnchor>
  <xdr:twoCellAnchor>
    <xdr:from>
      <xdr:col>3</xdr:col>
      <xdr:colOff>513709</xdr:colOff>
      <xdr:row>8</xdr:row>
      <xdr:rowOff>10702</xdr:rowOff>
    </xdr:from>
    <xdr:to>
      <xdr:col>7</xdr:col>
      <xdr:colOff>53512</xdr:colOff>
      <xdr:row>13</xdr:row>
      <xdr:rowOff>139130</xdr:rowOff>
    </xdr:to>
    <xdr:sp macro="" textlink="">
      <xdr:nvSpPr>
        <xdr:cNvPr id="51" name="Rectangle: Rounded Corners 50">
          <a:extLst>
            <a:ext uri="{FF2B5EF4-FFF2-40B4-BE49-F238E27FC236}">
              <a16:creationId xmlns:a16="http://schemas.microsoft.com/office/drawing/2014/main" id="{74EE003D-99B5-FA4C-F14A-8BD262ED3C87}"/>
            </a:ext>
          </a:extLst>
        </xdr:cNvPr>
        <xdr:cNvSpPr/>
      </xdr:nvSpPr>
      <xdr:spPr>
        <a:xfrm>
          <a:off x="2325782" y="1509147"/>
          <a:ext cx="1955901" cy="1057696"/>
        </a:xfrm>
        <a:prstGeom prst="roundRect">
          <a:avLst>
            <a:gd name="adj" fmla="val 4902"/>
          </a:avLst>
        </a:prstGeom>
        <a:gradFill>
          <a:gsLst>
            <a:gs pos="7000">
              <a:srgbClr val="FFFFFF"/>
            </a:gs>
            <a:gs pos="100000">
              <a:srgbClr val="FFFFFF"/>
            </a:gs>
            <a:gs pos="100000">
              <a:srgbClr val="002060"/>
            </a:gs>
            <a:gs pos="100000">
              <a:schemeClr val="accent1">
                <a:lumMod val="30000"/>
                <a:lumOff val="70000"/>
              </a:schemeClr>
            </a:gs>
          </a:gsLst>
          <a:lin ang="3000000" scaled="0"/>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446712</xdr:colOff>
      <xdr:row>8</xdr:row>
      <xdr:rowOff>34675</xdr:rowOff>
    </xdr:from>
    <xdr:to>
      <xdr:col>10</xdr:col>
      <xdr:colOff>596544</xdr:colOff>
      <xdr:row>13</xdr:row>
      <xdr:rowOff>163103</xdr:rowOff>
    </xdr:to>
    <xdr:sp macro="" textlink="">
      <xdr:nvSpPr>
        <xdr:cNvPr id="52" name="Rectangle: Rounded Corners 51">
          <a:extLst>
            <a:ext uri="{FF2B5EF4-FFF2-40B4-BE49-F238E27FC236}">
              <a16:creationId xmlns:a16="http://schemas.microsoft.com/office/drawing/2014/main" id="{0F248E57-0E4D-4225-A096-BA76F401C876}"/>
            </a:ext>
          </a:extLst>
        </xdr:cNvPr>
        <xdr:cNvSpPr/>
      </xdr:nvSpPr>
      <xdr:spPr>
        <a:xfrm>
          <a:off x="4674883" y="1533120"/>
          <a:ext cx="1961905" cy="1057696"/>
        </a:xfrm>
        <a:prstGeom prst="roundRect">
          <a:avLst>
            <a:gd name="adj" fmla="val 4902"/>
          </a:avLst>
        </a:prstGeom>
        <a:gradFill>
          <a:gsLst>
            <a:gs pos="7000">
              <a:srgbClr val="FFFFFF"/>
            </a:gs>
            <a:gs pos="100000">
              <a:srgbClr val="FFFFFF"/>
            </a:gs>
            <a:gs pos="100000">
              <a:srgbClr val="002060"/>
            </a:gs>
            <a:gs pos="100000">
              <a:schemeClr val="accent1">
                <a:lumMod val="30000"/>
                <a:lumOff val="70000"/>
              </a:schemeClr>
            </a:gs>
          </a:gsLst>
          <a:lin ang="3000000" scaled="0"/>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11</xdr:col>
      <xdr:colOff>379716</xdr:colOff>
      <xdr:row>8</xdr:row>
      <xdr:rowOff>22688</xdr:rowOff>
    </xdr:from>
    <xdr:to>
      <xdr:col>14</xdr:col>
      <xdr:colOff>529548</xdr:colOff>
      <xdr:row>13</xdr:row>
      <xdr:rowOff>151116</xdr:rowOff>
    </xdr:to>
    <xdr:sp macro="" textlink="">
      <xdr:nvSpPr>
        <xdr:cNvPr id="53" name="Rectangle: Rounded Corners 52">
          <a:extLst>
            <a:ext uri="{FF2B5EF4-FFF2-40B4-BE49-F238E27FC236}">
              <a16:creationId xmlns:a16="http://schemas.microsoft.com/office/drawing/2014/main" id="{350C3B05-97AF-4887-993A-0FA22B5902C0}"/>
            </a:ext>
          </a:extLst>
        </xdr:cNvPr>
        <xdr:cNvSpPr/>
      </xdr:nvSpPr>
      <xdr:spPr>
        <a:xfrm>
          <a:off x="7023984" y="1521133"/>
          <a:ext cx="1961905" cy="1057696"/>
        </a:xfrm>
        <a:prstGeom prst="roundRect">
          <a:avLst>
            <a:gd name="adj" fmla="val 4902"/>
          </a:avLst>
        </a:prstGeom>
        <a:gradFill>
          <a:gsLst>
            <a:gs pos="7000">
              <a:srgbClr val="FFFFFF"/>
            </a:gs>
            <a:gs pos="100000">
              <a:srgbClr val="FFFFFF"/>
            </a:gs>
            <a:gs pos="100000">
              <a:srgbClr val="002060"/>
            </a:gs>
            <a:gs pos="100000">
              <a:schemeClr val="accent1">
                <a:lumMod val="30000"/>
                <a:lumOff val="70000"/>
              </a:schemeClr>
            </a:gs>
          </a:gsLst>
          <a:lin ang="3000000" scaled="0"/>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xdr:col>
      <xdr:colOff>493686</xdr:colOff>
      <xdr:row>14</xdr:row>
      <xdr:rowOff>146150</xdr:rowOff>
    </xdr:from>
    <xdr:to>
      <xdr:col>9</xdr:col>
      <xdr:colOff>108404</xdr:colOff>
      <xdr:row>25</xdr:row>
      <xdr:rowOff>81936</xdr:rowOff>
    </xdr:to>
    <xdr:sp macro="" textlink="">
      <xdr:nvSpPr>
        <xdr:cNvPr id="54" name="Rectangle: Rounded Corners 53">
          <a:extLst>
            <a:ext uri="{FF2B5EF4-FFF2-40B4-BE49-F238E27FC236}">
              <a16:creationId xmlns:a16="http://schemas.microsoft.com/office/drawing/2014/main" id="{4BFA7A85-F0FF-DA4E-C51D-848E84AA6695}"/>
            </a:ext>
          </a:extLst>
        </xdr:cNvPr>
        <xdr:cNvSpPr/>
      </xdr:nvSpPr>
      <xdr:spPr>
        <a:xfrm>
          <a:off x="2337234" y="2880747"/>
          <a:ext cx="3301815" cy="2076350"/>
        </a:xfrm>
        <a:prstGeom prst="roundRect">
          <a:avLst>
            <a:gd name="adj" fmla="val 62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441361</xdr:colOff>
      <xdr:row>15</xdr:row>
      <xdr:rowOff>66782</xdr:rowOff>
    </xdr:from>
    <xdr:to>
      <xdr:col>15</xdr:col>
      <xdr:colOff>56080</xdr:colOff>
      <xdr:row>26</xdr:row>
      <xdr:rowOff>2568</xdr:rowOff>
    </xdr:to>
    <xdr:sp macro="" textlink="">
      <xdr:nvSpPr>
        <xdr:cNvPr id="60" name="Rectangle: Rounded Corners 59">
          <a:extLst>
            <a:ext uri="{FF2B5EF4-FFF2-40B4-BE49-F238E27FC236}">
              <a16:creationId xmlns:a16="http://schemas.microsoft.com/office/drawing/2014/main" id="{8D2094D1-AE90-4C9E-80B7-8EFA1B62B3F8}"/>
            </a:ext>
          </a:extLst>
        </xdr:cNvPr>
        <xdr:cNvSpPr/>
      </xdr:nvSpPr>
      <xdr:spPr>
        <a:xfrm>
          <a:off x="5877581" y="2866203"/>
          <a:ext cx="3238865" cy="1980176"/>
        </a:xfrm>
        <a:prstGeom prst="roundRect">
          <a:avLst>
            <a:gd name="adj" fmla="val 62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569789</xdr:colOff>
      <xdr:row>27</xdr:row>
      <xdr:rowOff>109592</xdr:rowOff>
    </xdr:from>
    <xdr:to>
      <xdr:col>9</xdr:col>
      <xdr:colOff>184507</xdr:colOff>
      <xdr:row>38</xdr:row>
      <xdr:rowOff>45378</xdr:rowOff>
    </xdr:to>
    <xdr:sp macro="" textlink="">
      <xdr:nvSpPr>
        <xdr:cNvPr id="61" name="Rectangle: Rounded Corners 60">
          <a:extLst>
            <a:ext uri="{FF2B5EF4-FFF2-40B4-BE49-F238E27FC236}">
              <a16:creationId xmlns:a16="http://schemas.microsoft.com/office/drawing/2014/main" id="{9552E3AB-9B90-4FEC-A118-28D948FFA8E9}"/>
            </a:ext>
          </a:extLst>
        </xdr:cNvPr>
        <xdr:cNvSpPr/>
      </xdr:nvSpPr>
      <xdr:spPr>
        <a:xfrm>
          <a:off x="2381862" y="5139257"/>
          <a:ext cx="3238865" cy="1980176"/>
        </a:xfrm>
        <a:prstGeom prst="roundRect">
          <a:avLst>
            <a:gd name="adj" fmla="val 62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486739</xdr:colOff>
      <xdr:row>27</xdr:row>
      <xdr:rowOff>112160</xdr:rowOff>
    </xdr:from>
    <xdr:to>
      <xdr:col>15</xdr:col>
      <xdr:colOff>101458</xdr:colOff>
      <xdr:row>38</xdr:row>
      <xdr:rowOff>47946</xdr:rowOff>
    </xdr:to>
    <xdr:sp macro="" textlink="">
      <xdr:nvSpPr>
        <xdr:cNvPr id="62" name="Rectangle: Rounded Corners 61">
          <a:extLst>
            <a:ext uri="{FF2B5EF4-FFF2-40B4-BE49-F238E27FC236}">
              <a16:creationId xmlns:a16="http://schemas.microsoft.com/office/drawing/2014/main" id="{F2A4A06D-D14F-4976-A3B8-C4B20F8EDDA3}"/>
            </a:ext>
          </a:extLst>
        </xdr:cNvPr>
        <xdr:cNvSpPr/>
      </xdr:nvSpPr>
      <xdr:spPr>
        <a:xfrm>
          <a:off x="5922959" y="5141825"/>
          <a:ext cx="3238865" cy="1980176"/>
        </a:xfrm>
        <a:prstGeom prst="roundRect">
          <a:avLst>
            <a:gd name="adj" fmla="val 62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310366</xdr:colOff>
      <xdr:row>1</xdr:row>
      <xdr:rowOff>149832</xdr:rowOff>
    </xdr:from>
    <xdr:to>
      <xdr:col>19</xdr:col>
      <xdr:colOff>32107</xdr:colOff>
      <xdr:row>6</xdr:row>
      <xdr:rowOff>10702</xdr:rowOff>
    </xdr:to>
    <xdr:sp macro="" textlink="">
      <xdr:nvSpPr>
        <xdr:cNvPr id="63" name="Rectangle: Rounded Corners 62">
          <a:extLst>
            <a:ext uri="{FF2B5EF4-FFF2-40B4-BE49-F238E27FC236}">
              <a16:creationId xmlns:a16="http://schemas.microsoft.com/office/drawing/2014/main" id="{1090F2CF-79B9-6C72-DB55-378DB2C88DDE}"/>
            </a:ext>
          </a:extLst>
        </xdr:cNvPr>
        <xdr:cNvSpPr/>
      </xdr:nvSpPr>
      <xdr:spPr>
        <a:xfrm>
          <a:off x="9365824" y="337649"/>
          <a:ext cx="2136529" cy="813370"/>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16</xdr:col>
      <xdr:colOff>64214</xdr:colOff>
      <xdr:row>1</xdr:row>
      <xdr:rowOff>171236</xdr:rowOff>
    </xdr:from>
    <xdr:to>
      <xdr:col>17</xdr:col>
      <xdr:colOff>428090</xdr:colOff>
      <xdr:row>3</xdr:row>
      <xdr:rowOff>42808</xdr:rowOff>
    </xdr:to>
    <xdr:sp macro="" textlink="">
      <xdr:nvSpPr>
        <xdr:cNvPr id="65" name="TextBox 64">
          <a:extLst>
            <a:ext uri="{FF2B5EF4-FFF2-40B4-BE49-F238E27FC236}">
              <a16:creationId xmlns:a16="http://schemas.microsoft.com/office/drawing/2014/main" id="{B1A8B3D5-15AF-AC9A-3CFE-F1EF1A361B43}"/>
            </a:ext>
          </a:extLst>
        </xdr:cNvPr>
        <xdr:cNvSpPr txBox="1"/>
      </xdr:nvSpPr>
      <xdr:spPr>
        <a:xfrm>
          <a:off x="9728604" y="357090"/>
          <a:ext cx="967901" cy="254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1"/>
              </a:solidFill>
              <a:latin typeface="Abadi" panose="020B0604020202020204" pitchFamily="34" charset="0"/>
              <a:ea typeface="+mn-ea"/>
              <a:cs typeface="+mn-cs"/>
            </a:rPr>
            <a:t>Total</a:t>
          </a:r>
          <a:r>
            <a:rPr lang="en-US" sz="1100"/>
            <a:t> </a:t>
          </a:r>
          <a:r>
            <a:rPr lang="en-US" sz="1400">
              <a:solidFill>
                <a:schemeClr val="tx1"/>
              </a:solidFill>
              <a:latin typeface="Abadi" panose="020B0604020202020204" pitchFamily="34" charset="0"/>
              <a:ea typeface="+mn-ea"/>
              <a:cs typeface="+mn-cs"/>
            </a:rPr>
            <a:t>Trips</a:t>
          </a:r>
        </a:p>
      </xdr:txBody>
    </xdr:sp>
    <xdr:clientData/>
  </xdr:twoCellAnchor>
  <xdr:twoCellAnchor>
    <xdr:from>
      <xdr:col>15</xdr:col>
      <xdr:colOff>513707</xdr:colOff>
      <xdr:row>3</xdr:row>
      <xdr:rowOff>117724</xdr:rowOff>
    </xdr:from>
    <xdr:to>
      <xdr:col>17</xdr:col>
      <xdr:colOff>556516</xdr:colOff>
      <xdr:row>4</xdr:row>
      <xdr:rowOff>149831</xdr:rowOff>
    </xdr:to>
    <xdr:sp macro="" textlink="'Pivot table'!G8">
      <xdr:nvSpPr>
        <xdr:cNvPr id="67" name="TextBox 66">
          <a:extLst>
            <a:ext uri="{FF2B5EF4-FFF2-40B4-BE49-F238E27FC236}">
              <a16:creationId xmlns:a16="http://schemas.microsoft.com/office/drawing/2014/main" id="{E3622276-7EDC-058F-44C0-4C40A13C1D4A}"/>
            </a:ext>
          </a:extLst>
        </xdr:cNvPr>
        <xdr:cNvSpPr txBox="1"/>
      </xdr:nvSpPr>
      <xdr:spPr>
        <a:xfrm>
          <a:off x="9569165" y="694590"/>
          <a:ext cx="1250203" cy="219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0B1206-1BA3-405D-8561-53569884622A}" type="TxLink">
            <a:rPr lang="en-US" sz="2000" b="0" i="0" u="none" strike="noStrike">
              <a:solidFill>
                <a:srgbClr val="000000"/>
              </a:solidFill>
              <a:latin typeface="Calibri"/>
              <a:cs typeface="Calibri"/>
            </a:rPr>
            <a:pPr algn="ctr"/>
            <a:t>24</a:t>
          </a:fld>
          <a:endParaRPr lang="en-US" sz="2000"/>
        </a:p>
      </xdr:txBody>
    </xdr:sp>
    <xdr:clientData/>
  </xdr:twoCellAnchor>
  <xdr:twoCellAnchor>
    <xdr:from>
      <xdr:col>15</xdr:col>
      <xdr:colOff>503006</xdr:colOff>
      <xdr:row>4</xdr:row>
      <xdr:rowOff>139128</xdr:rowOff>
    </xdr:from>
    <xdr:to>
      <xdr:col>18</xdr:col>
      <xdr:colOff>96320</xdr:colOff>
      <xdr:row>5</xdr:row>
      <xdr:rowOff>181939</xdr:rowOff>
    </xdr:to>
    <xdr:sp macro="" textlink="">
      <xdr:nvSpPr>
        <xdr:cNvPr id="72" name="TextBox 71">
          <a:extLst>
            <a:ext uri="{FF2B5EF4-FFF2-40B4-BE49-F238E27FC236}">
              <a16:creationId xmlns:a16="http://schemas.microsoft.com/office/drawing/2014/main" id="{DD054F8A-CC99-8DAE-9DF5-94F294D0CE50}"/>
            </a:ext>
          </a:extLst>
        </xdr:cNvPr>
        <xdr:cNvSpPr txBox="1"/>
      </xdr:nvSpPr>
      <xdr:spPr>
        <a:xfrm>
          <a:off x="9563372" y="894158"/>
          <a:ext cx="1405387" cy="228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Hired Transportation</a:t>
          </a:r>
        </a:p>
      </xdr:txBody>
    </xdr:sp>
    <xdr:clientData/>
  </xdr:twoCellAnchor>
  <xdr:twoCellAnchor>
    <xdr:from>
      <xdr:col>17</xdr:col>
      <xdr:colOff>524409</xdr:colOff>
      <xdr:row>4</xdr:row>
      <xdr:rowOff>149832</xdr:rowOff>
    </xdr:from>
    <xdr:to>
      <xdr:col>18</xdr:col>
      <xdr:colOff>214044</xdr:colOff>
      <xdr:row>6</xdr:row>
      <xdr:rowOff>32106</xdr:rowOff>
    </xdr:to>
    <xdr:sp macro="" textlink="'Pivot table'!J7">
      <xdr:nvSpPr>
        <xdr:cNvPr id="73" name="TextBox 72">
          <a:extLst>
            <a:ext uri="{FF2B5EF4-FFF2-40B4-BE49-F238E27FC236}">
              <a16:creationId xmlns:a16="http://schemas.microsoft.com/office/drawing/2014/main" id="{68B91452-2C9B-472D-A0F2-70A73969E3A1}"/>
            </a:ext>
          </a:extLst>
        </xdr:cNvPr>
        <xdr:cNvSpPr txBox="1"/>
      </xdr:nvSpPr>
      <xdr:spPr>
        <a:xfrm>
          <a:off x="10792824" y="904862"/>
          <a:ext cx="293659" cy="253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0F076C-9234-4E7C-874B-4DB7A774C4DE}" type="TxLink">
            <a:rPr lang="en-US" sz="1100" b="0" i="0" u="none" strike="noStrike">
              <a:solidFill>
                <a:srgbClr val="FF0000"/>
              </a:solidFill>
              <a:latin typeface="Abadi" panose="020B0604020104020204" pitchFamily="34" charset="0"/>
              <a:cs typeface="Calibri"/>
            </a:rPr>
            <a:t>5</a:t>
          </a:fld>
          <a:endParaRPr lang="en-US" sz="2000">
            <a:solidFill>
              <a:srgbClr val="FF0000"/>
            </a:solidFill>
            <a:latin typeface="Abadi" panose="020B0604020104020204" pitchFamily="34" charset="0"/>
          </a:endParaRPr>
        </a:p>
      </xdr:txBody>
    </xdr:sp>
    <xdr:clientData/>
  </xdr:twoCellAnchor>
  <xdr:twoCellAnchor editAs="oneCell">
    <xdr:from>
      <xdr:col>17</xdr:col>
      <xdr:colOff>267725</xdr:colOff>
      <xdr:row>2</xdr:row>
      <xdr:rowOff>53680</xdr:rowOff>
    </xdr:from>
    <xdr:to>
      <xdr:col>18</xdr:col>
      <xdr:colOff>555031</xdr:colOff>
      <xdr:row>5</xdr:row>
      <xdr:rowOff>74916</xdr:rowOff>
    </xdr:to>
    <xdr:pic>
      <xdr:nvPicPr>
        <xdr:cNvPr id="78" name="Picture 77">
          <a:extLst>
            <a:ext uri="{FF2B5EF4-FFF2-40B4-BE49-F238E27FC236}">
              <a16:creationId xmlns:a16="http://schemas.microsoft.com/office/drawing/2014/main" id="{20BB2881-F6BA-1794-05F9-D242968A31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0530577" y="442729"/>
          <a:ext cx="891003" cy="584687"/>
        </a:xfrm>
        <a:prstGeom prst="rect">
          <a:avLst/>
        </a:prstGeom>
        <a:effectLst>
          <a:outerShdw blurRad="76200" dir="18900000" sy="23000" kx="-1200000" algn="bl" rotWithShape="0">
            <a:prstClr val="black">
              <a:alpha val="20000"/>
            </a:prstClr>
          </a:outerShdw>
        </a:effectLst>
      </xdr:spPr>
    </xdr:pic>
    <xdr:clientData/>
  </xdr:twoCellAnchor>
  <xdr:twoCellAnchor>
    <xdr:from>
      <xdr:col>18</xdr:col>
      <xdr:colOff>64213</xdr:colOff>
      <xdr:row>4</xdr:row>
      <xdr:rowOff>159571</xdr:rowOff>
    </xdr:from>
    <xdr:to>
      <xdr:col>18</xdr:col>
      <xdr:colOff>545815</xdr:colOff>
      <xdr:row>5</xdr:row>
      <xdr:rowOff>181938</xdr:rowOff>
    </xdr:to>
    <xdr:sp macro="" textlink="">
      <xdr:nvSpPr>
        <xdr:cNvPr id="81" name="TextBox 80">
          <a:extLst>
            <a:ext uri="{FF2B5EF4-FFF2-40B4-BE49-F238E27FC236}">
              <a16:creationId xmlns:a16="http://schemas.microsoft.com/office/drawing/2014/main" id="{066604B8-0F8A-BA38-373B-E33C93900DA4}"/>
            </a:ext>
          </a:extLst>
        </xdr:cNvPr>
        <xdr:cNvSpPr txBox="1"/>
      </xdr:nvSpPr>
      <xdr:spPr>
        <a:xfrm>
          <a:off x="10936652" y="914601"/>
          <a:ext cx="481602" cy="208221"/>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b="0" i="0" u="none" strike="noStrike">
              <a:solidFill>
                <a:srgbClr val="FF0000"/>
              </a:solidFill>
              <a:latin typeface="Abadi" panose="020B0604020104020204" pitchFamily="34" charset="0"/>
              <a:ea typeface="+mn-ea"/>
              <a:cs typeface="Calibri"/>
            </a:rPr>
            <a:t>Trips</a:t>
          </a:r>
        </a:p>
      </xdr:txBody>
    </xdr:sp>
    <xdr:clientData/>
  </xdr:twoCellAnchor>
  <xdr:twoCellAnchor>
    <xdr:from>
      <xdr:col>0</xdr:col>
      <xdr:colOff>524410</xdr:colOff>
      <xdr:row>12</xdr:row>
      <xdr:rowOff>96320</xdr:rowOff>
    </xdr:from>
    <xdr:to>
      <xdr:col>2</xdr:col>
      <xdr:colOff>42809</xdr:colOff>
      <xdr:row>14</xdr:row>
      <xdr:rowOff>0</xdr:rowOff>
    </xdr:to>
    <xdr:sp macro="" textlink="">
      <xdr:nvSpPr>
        <xdr:cNvPr id="84" name="TextBox 83">
          <a:extLst>
            <a:ext uri="{FF2B5EF4-FFF2-40B4-BE49-F238E27FC236}">
              <a16:creationId xmlns:a16="http://schemas.microsoft.com/office/drawing/2014/main" id="{5EC5CCB2-B571-D3D4-F06C-D8383B1946A0}"/>
            </a:ext>
          </a:extLst>
        </xdr:cNvPr>
        <xdr:cNvSpPr txBox="1"/>
      </xdr:nvSpPr>
      <xdr:spPr>
        <a:xfrm>
          <a:off x="524410" y="2338180"/>
          <a:ext cx="726448" cy="275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0000"/>
              </a:solidFill>
              <a:latin typeface="Abadi" panose="020B0604020202020204" pitchFamily="34" charset="0"/>
              <a:ea typeface="+mn-ea"/>
              <a:cs typeface="+mn-cs"/>
            </a:rPr>
            <a:t>Drivers</a:t>
          </a:r>
        </a:p>
      </xdr:txBody>
    </xdr:sp>
    <xdr:clientData/>
  </xdr:twoCellAnchor>
  <xdr:twoCellAnchor>
    <xdr:from>
      <xdr:col>0</xdr:col>
      <xdr:colOff>417387</xdr:colOff>
      <xdr:row>21</xdr:row>
      <xdr:rowOff>128427</xdr:rowOff>
    </xdr:from>
    <xdr:to>
      <xdr:col>1</xdr:col>
      <xdr:colOff>567218</xdr:colOff>
      <xdr:row>23</xdr:row>
      <xdr:rowOff>107022</xdr:rowOff>
    </xdr:to>
    <xdr:sp macro="" textlink="">
      <xdr:nvSpPr>
        <xdr:cNvPr id="85" name="TextBox 84">
          <a:extLst>
            <a:ext uri="{FF2B5EF4-FFF2-40B4-BE49-F238E27FC236}">
              <a16:creationId xmlns:a16="http://schemas.microsoft.com/office/drawing/2014/main" id="{0BC2F2A0-6B46-5A7D-E204-08264984B792}"/>
            </a:ext>
          </a:extLst>
        </xdr:cNvPr>
        <xdr:cNvSpPr txBox="1"/>
      </xdr:nvSpPr>
      <xdr:spPr>
        <a:xfrm>
          <a:off x="417387" y="4042970"/>
          <a:ext cx="753855" cy="350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0000"/>
              </a:solidFill>
              <a:latin typeface="Abadi" panose="020B0604020202020204" pitchFamily="34" charset="0"/>
              <a:ea typeface="+mn-ea"/>
              <a:cs typeface="+mn-cs"/>
            </a:rPr>
            <a:t>Months</a:t>
          </a:r>
        </a:p>
      </xdr:txBody>
    </xdr:sp>
    <xdr:clientData/>
  </xdr:twoCellAnchor>
  <xdr:twoCellAnchor editAs="oneCell">
    <xdr:from>
      <xdr:col>1</xdr:col>
      <xdr:colOff>1</xdr:colOff>
      <xdr:row>23</xdr:row>
      <xdr:rowOff>107024</xdr:rowOff>
    </xdr:from>
    <xdr:to>
      <xdr:col>3</xdr:col>
      <xdr:colOff>267557</xdr:colOff>
      <xdr:row>35</xdr:row>
      <xdr:rowOff>53511</xdr:rowOff>
    </xdr:to>
    <mc:AlternateContent xmlns:mc="http://schemas.openxmlformats.org/markup-compatibility/2006">
      <mc:Choice xmlns:a14="http://schemas.microsoft.com/office/drawing/2010/main" Requires="a14">
        <xdr:graphicFrame macro="">
          <xdr:nvGraphicFramePr>
            <xdr:cNvPr id="86" name="Month">
              <a:extLst>
                <a:ext uri="{FF2B5EF4-FFF2-40B4-BE49-F238E27FC236}">
                  <a16:creationId xmlns:a16="http://schemas.microsoft.com/office/drawing/2014/main" id="{E78A3E31-BE80-4C55-9FD5-90B3014AF41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14517" y="4592992"/>
              <a:ext cx="1496588" cy="2281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251504</xdr:colOff>
      <xdr:row>13</xdr:row>
      <xdr:rowOff>155183</xdr:rowOff>
    </xdr:from>
    <xdr:to>
      <xdr:col>3</xdr:col>
      <xdr:colOff>300178</xdr:colOff>
      <xdr:row>21</xdr:row>
      <xdr:rowOff>128426</xdr:rowOff>
    </xdr:to>
    <mc:AlternateContent xmlns:mc="http://schemas.openxmlformats.org/markup-compatibility/2006">
      <mc:Choice xmlns:a14="http://schemas.microsoft.com/office/drawing/2010/main" Requires="a14">
        <xdr:graphicFrame macro="">
          <xdr:nvGraphicFramePr>
            <xdr:cNvPr id="87" name="Driver">
              <a:extLst>
                <a:ext uri="{FF2B5EF4-FFF2-40B4-BE49-F238E27FC236}">
                  <a16:creationId xmlns:a16="http://schemas.microsoft.com/office/drawing/2014/main" id="{CBBD43E1-84AE-4511-883F-4B31118E666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dr:sp macro="" textlink="">
          <xdr:nvSpPr>
            <xdr:cNvPr id="0" name=""/>
            <xdr:cNvSpPr>
              <a:spLocks noTextEdit="1"/>
            </xdr:cNvSpPr>
          </xdr:nvSpPr>
          <xdr:spPr>
            <a:xfrm>
              <a:off x="866020" y="2695183"/>
              <a:ext cx="1277706" cy="1530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441361</xdr:colOff>
      <xdr:row>14</xdr:row>
      <xdr:rowOff>160533</xdr:rowOff>
    </xdr:from>
    <xdr:to>
      <xdr:col>1</xdr:col>
      <xdr:colOff>205912</xdr:colOff>
      <xdr:row>17</xdr:row>
      <xdr:rowOff>0</xdr:rowOff>
    </xdr:to>
    <xdr:sp macro="" textlink="">
      <xdr:nvSpPr>
        <xdr:cNvPr id="107" name="Oval 106">
          <a:extLst>
            <a:ext uri="{FF2B5EF4-FFF2-40B4-BE49-F238E27FC236}">
              <a16:creationId xmlns:a16="http://schemas.microsoft.com/office/drawing/2014/main" id="{91BC85C1-92D5-451F-723F-346033EF8389}"/>
            </a:ext>
          </a:extLst>
        </xdr:cNvPr>
        <xdr:cNvSpPr/>
      </xdr:nvSpPr>
      <xdr:spPr>
        <a:xfrm>
          <a:off x="441361" y="2774100"/>
          <a:ext cx="368575" cy="397028"/>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441361</xdr:colOff>
      <xdr:row>18</xdr:row>
      <xdr:rowOff>77484</xdr:rowOff>
    </xdr:from>
    <xdr:to>
      <xdr:col>1</xdr:col>
      <xdr:colOff>205912</xdr:colOff>
      <xdr:row>20</xdr:row>
      <xdr:rowOff>109591</xdr:rowOff>
    </xdr:to>
    <xdr:sp macro="" textlink="">
      <xdr:nvSpPr>
        <xdr:cNvPr id="108" name="Oval 107">
          <a:extLst>
            <a:ext uri="{FF2B5EF4-FFF2-40B4-BE49-F238E27FC236}">
              <a16:creationId xmlns:a16="http://schemas.microsoft.com/office/drawing/2014/main" id="{A762687F-12A0-436C-B909-832F7115100C}"/>
            </a:ext>
          </a:extLst>
        </xdr:cNvPr>
        <xdr:cNvSpPr/>
      </xdr:nvSpPr>
      <xdr:spPr>
        <a:xfrm>
          <a:off x="441361" y="3434466"/>
          <a:ext cx="368575" cy="40381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436191</xdr:colOff>
      <xdr:row>14</xdr:row>
      <xdr:rowOff>151333</xdr:rowOff>
    </xdr:from>
    <xdr:to>
      <xdr:col>1</xdr:col>
      <xdr:colOff>204743</xdr:colOff>
      <xdr:row>16</xdr:row>
      <xdr:rowOff>178037</xdr:rowOff>
    </xdr:to>
    <xdr:pic>
      <xdr:nvPicPr>
        <xdr:cNvPr id="101" name="Picture 100">
          <a:extLst>
            <a:ext uri="{FF2B5EF4-FFF2-40B4-BE49-F238E27FC236}">
              <a16:creationId xmlns:a16="http://schemas.microsoft.com/office/drawing/2014/main" id="{AD03E462-601F-79B0-3226-4BB125E229BF}"/>
            </a:ext>
          </a:extLst>
        </xdr:cNvPr>
        <xdr:cNvPicPr>
          <a:picLocks noChangeAspect="1"/>
        </xdr:cNvPicPr>
      </xdr:nvPicPr>
      <xdr:blipFill rotWithShape="1">
        <a:blip xmlns:r="http://schemas.openxmlformats.org/officeDocument/2006/relationships" r:embed="rId7" cstate="print">
          <a:grayscl/>
          <a:extLst>
            <a:ext uri="{BEBA8EAE-BF5A-486C-A8C5-ECC9F3942E4B}">
              <a14:imgProps xmlns:a14="http://schemas.microsoft.com/office/drawing/2010/main">
                <a14:imgLayer r:embed="rId8">
                  <a14:imgEffect>
                    <a14:backgroundRemoval t="7875" b="92625" l="10000" r="90000">
                      <a14:foregroundMark x1="56200" y1="8750" x2="52600" y2="7875"/>
                      <a14:foregroundMark x1="29400" y1="90375" x2="26600" y2="90875"/>
                      <a14:foregroundMark x1="49800" y1="87375" x2="62400" y2="92625"/>
                      <a14:foregroundMark x1="61000" y1="73250" x2="50600" y2="91250"/>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9"/>
            </a:ext>
          </a:extLst>
        </a:blip>
        <a:srcRect l="25780" t="2614" r="7813" b="52174"/>
        <a:stretch/>
      </xdr:blipFill>
      <xdr:spPr>
        <a:xfrm>
          <a:off x="436191" y="2764900"/>
          <a:ext cx="372576" cy="398411"/>
        </a:xfrm>
        <a:prstGeom prst="ellipse">
          <a:avLst/>
        </a:prstGeom>
      </xdr:spPr>
    </xdr:pic>
    <xdr:clientData/>
  </xdr:twoCellAnchor>
  <xdr:twoCellAnchor editAs="oneCell">
    <xdr:from>
      <xdr:col>0</xdr:col>
      <xdr:colOff>451615</xdr:colOff>
      <xdr:row>18</xdr:row>
      <xdr:rowOff>86280</xdr:rowOff>
    </xdr:from>
    <xdr:to>
      <xdr:col>1</xdr:col>
      <xdr:colOff>205280</xdr:colOff>
      <xdr:row>20</xdr:row>
      <xdr:rowOff>102639</xdr:rowOff>
    </xdr:to>
    <xdr:pic>
      <xdr:nvPicPr>
        <xdr:cNvPr id="104" name="Picture 103">
          <a:extLst>
            <a:ext uri="{FF2B5EF4-FFF2-40B4-BE49-F238E27FC236}">
              <a16:creationId xmlns:a16="http://schemas.microsoft.com/office/drawing/2014/main" id="{2EA5BB5A-1665-E578-C62E-506CEFBFEFEE}"/>
            </a:ext>
          </a:extLst>
        </xdr:cNvPr>
        <xdr:cNvPicPr>
          <a:picLocks noChangeAspect="1"/>
        </xdr:cNvPicPr>
      </xdr:nvPicPr>
      <xdr:blipFill rotWithShape="1">
        <a:blip xmlns:r="http://schemas.openxmlformats.org/officeDocument/2006/relationships" r:embed="rId10" cstate="print">
          <a:grayscl/>
          <a:extLst>
            <a:ext uri="{BEBA8EAE-BF5A-486C-A8C5-ECC9F3942E4B}">
              <a14:imgProps xmlns:a14="http://schemas.microsoft.com/office/drawing/2010/main">
                <a14:imgLayer r:embed="rId11">
                  <a14:imgEffect>
                    <a14:backgroundRemoval t="3456" b="99352" l="606" r="96061">
                      <a14:foregroundMark x1="84242" y1="55076" x2="81818" y2="66739"/>
                      <a14:foregroundMark x1="81212" y1="91577" x2="58182" y2="93089"/>
                      <a14:foregroundMark x1="85758" y1="94384" x2="86667" y2="84233"/>
                      <a14:foregroundMark x1="96061" y1="58963" x2="96061" y2="42117"/>
                      <a14:foregroundMark x1="42424" y1="7775" x2="70000" y2="9503"/>
                      <a14:foregroundMark x1="47879" y1="3456" x2="64545" y2="3456"/>
                      <a14:foregroundMark x1="9394" y1="90929" x2="11818" y2="62851"/>
                      <a14:foregroundMark x1="11818" y1="62851" x2="11818" y2="62851"/>
                      <a14:foregroundMark x1="7879" y1="57883" x2="909" y2="53780"/>
                      <a14:foregroundMark x1="7879" y1="95464" x2="91212" y2="99352"/>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2"/>
            </a:ext>
          </a:extLst>
        </a:blip>
        <a:srcRect l="12562" t="1" r="-4163" b="27699"/>
        <a:stretch/>
      </xdr:blipFill>
      <xdr:spPr>
        <a:xfrm>
          <a:off x="451615" y="3443262"/>
          <a:ext cx="357689" cy="388066"/>
        </a:xfrm>
        <a:prstGeom prst="ellipse">
          <a:avLst/>
        </a:prstGeom>
      </xdr:spPr>
    </xdr:pic>
    <xdr:clientData/>
  </xdr:twoCellAnchor>
  <xdr:twoCellAnchor>
    <xdr:from>
      <xdr:col>16</xdr:col>
      <xdr:colOff>10027</xdr:colOff>
      <xdr:row>7</xdr:row>
      <xdr:rowOff>90237</xdr:rowOff>
    </xdr:from>
    <xdr:to>
      <xdr:col>19</xdr:col>
      <xdr:colOff>370974</xdr:colOff>
      <xdr:row>24</xdr:row>
      <xdr:rowOff>160421</xdr:rowOff>
    </xdr:to>
    <xdr:sp macro="" textlink="">
      <xdr:nvSpPr>
        <xdr:cNvPr id="109" name="Rectangle: Rounded Corners 108">
          <a:extLst>
            <a:ext uri="{FF2B5EF4-FFF2-40B4-BE49-F238E27FC236}">
              <a16:creationId xmlns:a16="http://schemas.microsoft.com/office/drawing/2014/main" id="{62016829-90DB-C918-B5C5-C587E2718D05}"/>
            </a:ext>
          </a:extLst>
        </xdr:cNvPr>
        <xdr:cNvSpPr/>
      </xdr:nvSpPr>
      <xdr:spPr>
        <a:xfrm>
          <a:off x="9669182" y="1418371"/>
          <a:ext cx="2172038" cy="3263071"/>
        </a:xfrm>
        <a:prstGeom prst="roundRect">
          <a:avLst>
            <a:gd name="adj" fmla="val 5251"/>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2007</xdr:colOff>
      <xdr:row>25</xdr:row>
      <xdr:rowOff>110290</xdr:rowOff>
    </xdr:from>
    <xdr:to>
      <xdr:col>19</xdr:col>
      <xdr:colOff>362954</xdr:colOff>
      <xdr:row>35</xdr:row>
      <xdr:rowOff>172453</xdr:rowOff>
    </xdr:to>
    <xdr:sp macro="" textlink="">
      <xdr:nvSpPr>
        <xdr:cNvPr id="111" name="Rectangle: Rounded Corners 110">
          <a:extLst>
            <a:ext uri="{FF2B5EF4-FFF2-40B4-BE49-F238E27FC236}">
              <a16:creationId xmlns:a16="http://schemas.microsoft.com/office/drawing/2014/main" id="{0F86B442-FF16-4C12-AA1B-9464D7EAB172}"/>
            </a:ext>
          </a:extLst>
        </xdr:cNvPr>
        <xdr:cNvSpPr/>
      </xdr:nvSpPr>
      <xdr:spPr>
        <a:xfrm>
          <a:off x="9666397" y="4768247"/>
          <a:ext cx="2173020" cy="1920700"/>
        </a:xfrm>
        <a:prstGeom prst="roundRect">
          <a:avLst>
            <a:gd name="adj" fmla="val 5251"/>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10027</xdr:colOff>
      <xdr:row>7</xdr:row>
      <xdr:rowOff>90237</xdr:rowOff>
    </xdr:from>
    <xdr:to>
      <xdr:col>17</xdr:col>
      <xdr:colOff>441158</xdr:colOff>
      <xdr:row>13</xdr:row>
      <xdr:rowOff>42612</xdr:rowOff>
    </xdr:to>
    <xdr:graphicFrame macro="">
      <xdr:nvGraphicFramePr>
        <xdr:cNvPr id="112" name="Chart 111">
          <a:extLst>
            <a:ext uri="{FF2B5EF4-FFF2-40B4-BE49-F238E27FC236}">
              <a16:creationId xmlns:a16="http://schemas.microsoft.com/office/drawing/2014/main" id="{FA4D365E-7610-4A5E-A974-B921F90F2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61053</xdr:colOff>
      <xdr:row>7</xdr:row>
      <xdr:rowOff>161586</xdr:rowOff>
    </xdr:from>
    <xdr:to>
      <xdr:col>17</xdr:col>
      <xdr:colOff>374197</xdr:colOff>
      <xdr:row>12</xdr:row>
      <xdr:rowOff>161584</xdr:rowOff>
    </xdr:to>
    <xdr:sp macro="" textlink="">
      <xdr:nvSpPr>
        <xdr:cNvPr id="113" name="Circle: Hollow 112">
          <a:extLst>
            <a:ext uri="{FF2B5EF4-FFF2-40B4-BE49-F238E27FC236}">
              <a16:creationId xmlns:a16="http://schemas.microsoft.com/office/drawing/2014/main" id="{D8E77B3D-CA6A-6ABD-2FCC-51DBD4E03220}"/>
            </a:ext>
          </a:extLst>
        </xdr:cNvPr>
        <xdr:cNvSpPr/>
      </xdr:nvSpPr>
      <xdr:spPr>
        <a:xfrm>
          <a:off x="9725443" y="1474177"/>
          <a:ext cx="917169" cy="929267"/>
        </a:xfrm>
        <a:prstGeom prst="donut">
          <a:avLst>
            <a:gd name="adj" fmla="val 5984"/>
          </a:avLst>
        </a:prstGeom>
        <a:solidFill>
          <a:srgbClr val="BEBE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18</xdr:col>
      <xdr:colOff>314665</xdr:colOff>
      <xdr:row>8</xdr:row>
      <xdr:rowOff>161584</xdr:rowOff>
    </xdr:from>
    <xdr:to>
      <xdr:col>19</xdr:col>
      <xdr:colOff>391205</xdr:colOff>
      <xdr:row>13</xdr:row>
      <xdr:rowOff>117701</xdr:rowOff>
    </xdr:to>
    <xdr:grpSp>
      <xdr:nvGrpSpPr>
        <xdr:cNvPr id="119" name="Group 118">
          <a:extLst>
            <a:ext uri="{FF2B5EF4-FFF2-40B4-BE49-F238E27FC236}">
              <a16:creationId xmlns:a16="http://schemas.microsoft.com/office/drawing/2014/main" id="{652F0579-EFB9-02DA-2B4F-67813509C35B}"/>
            </a:ext>
          </a:extLst>
        </xdr:cNvPr>
        <xdr:cNvGrpSpPr/>
      </xdr:nvGrpSpPr>
      <xdr:grpSpPr>
        <a:xfrm>
          <a:off x="11375955" y="1728600"/>
          <a:ext cx="691056" cy="929101"/>
          <a:chOff x="11336451" y="1675379"/>
          <a:chExt cx="578303" cy="891608"/>
        </a:xfrm>
      </xdr:grpSpPr>
      <xdr:sp macro="" textlink="">
        <xdr:nvSpPr>
          <xdr:cNvPr id="115" name="TextBox 114">
            <a:extLst>
              <a:ext uri="{FF2B5EF4-FFF2-40B4-BE49-F238E27FC236}">
                <a16:creationId xmlns:a16="http://schemas.microsoft.com/office/drawing/2014/main" id="{4F9BAF65-D278-52CA-8BA0-A676DA49DB34}"/>
              </a:ext>
            </a:extLst>
          </xdr:cNvPr>
          <xdr:cNvSpPr txBox="1"/>
        </xdr:nvSpPr>
        <xdr:spPr>
          <a:xfrm>
            <a:off x="11378973" y="1675379"/>
            <a:ext cx="535781" cy="246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latin typeface="Abadi" panose="020B0604020104020204" pitchFamily="34" charset="0"/>
              </a:rPr>
              <a:t>Close</a:t>
            </a:r>
          </a:p>
        </xdr:txBody>
      </xdr:sp>
      <xdr:sp macro="" textlink="">
        <xdr:nvSpPr>
          <xdr:cNvPr id="116" name="TextBox 115">
            <a:extLst>
              <a:ext uri="{FF2B5EF4-FFF2-40B4-BE49-F238E27FC236}">
                <a16:creationId xmlns:a16="http://schemas.microsoft.com/office/drawing/2014/main" id="{E42254AC-939B-4558-A245-DAA5D7221C78}"/>
              </a:ext>
            </a:extLst>
          </xdr:cNvPr>
          <xdr:cNvSpPr txBox="1"/>
        </xdr:nvSpPr>
        <xdr:spPr>
          <a:xfrm>
            <a:off x="11336451" y="1997868"/>
            <a:ext cx="578303" cy="246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Region</a:t>
            </a:r>
          </a:p>
        </xdr:txBody>
      </xdr:sp>
      <xdr:sp macro="" textlink="">
        <xdr:nvSpPr>
          <xdr:cNvPr id="117" name="TextBox 116">
            <a:extLst>
              <a:ext uri="{FF2B5EF4-FFF2-40B4-BE49-F238E27FC236}">
                <a16:creationId xmlns:a16="http://schemas.microsoft.com/office/drawing/2014/main" id="{739BA9D8-BBD8-4C5E-A7D7-66C09302FE0F}"/>
              </a:ext>
            </a:extLst>
          </xdr:cNvPr>
          <xdr:cNvSpPr txBox="1"/>
        </xdr:nvSpPr>
        <xdr:spPr>
          <a:xfrm>
            <a:off x="11378973" y="2320357"/>
            <a:ext cx="535781" cy="246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latin typeface="Abadi" panose="020B0604020104020204" pitchFamily="34" charset="0"/>
              </a:rPr>
              <a:t>Far</a:t>
            </a:r>
          </a:p>
        </xdr:txBody>
      </xdr:sp>
    </xdr:grpSp>
    <xdr:clientData/>
  </xdr:twoCellAnchor>
  <xdr:twoCellAnchor>
    <xdr:from>
      <xdr:col>17</xdr:col>
      <xdr:colOff>467066</xdr:colOff>
      <xdr:row>8</xdr:row>
      <xdr:rowOff>143895</xdr:rowOff>
    </xdr:from>
    <xdr:to>
      <xdr:col>18</xdr:col>
      <xdr:colOff>433047</xdr:colOff>
      <xdr:row>13</xdr:row>
      <xdr:rowOff>100012</xdr:rowOff>
    </xdr:to>
    <xdr:grpSp>
      <xdr:nvGrpSpPr>
        <xdr:cNvPr id="124" name="Group 123">
          <a:extLst>
            <a:ext uri="{FF2B5EF4-FFF2-40B4-BE49-F238E27FC236}">
              <a16:creationId xmlns:a16="http://schemas.microsoft.com/office/drawing/2014/main" id="{D19706BC-EE8D-41EC-81B9-9B624D810B9B}"/>
            </a:ext>
          </a:extLst>
        </xdr:cNvPr>
        <xdr:cNvGrpSpPr/>
      </xdr:nvGrpSpPr>
      <xdr:grpSpPr>
        <a:xfrm>
          <a:off x="10913840" y="1710911"/>
          <a:ext cx="580497" cy="929101"/>
          <a:chOff x="11336451" y="1675379"/>
          <a:chExt cx="578303" cy="891608"/>
        </a:xfrm>
      </xdr:grpSpPr>
      <xdr:sp macro="" textlink="'Pivot table'!Q5">
        <xdr:nvSpPr>
          <xdr:cNvPr id="125" name="TextBox 124">
            <a:extLst>
              <a:ext uri="{FF2B5EF4-FFF2-40B4-BE49-F238E27FC236}">
                <a16:creationId xmlns:a16="http://schemas.microsoft.com/office/drawing/2014/main" id="{A81F1F5F-0303-EA39-D66F-CFC4A9934BB3}"/>
              </a:ext>
            </a:extLst>
          </xdr:cNvPr>
          <xdr:cNvSpPr txBox="1"/>
        </xdr:nvSpPr>
        <xdr:spPr>
          <a:xfrm>
            <a:off x="11378973" y="1675379"/>
            <a:ext cx="535781" cy="246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ADD3A7-22BA-469C-BE88-9573297B3794}" type="TxLink">
              <a:rPr lang="en-US" sz="1100" b="0" i="0" u="none" strike="noStrike">
                <a:solidFill>
                  <a:srgbClr val="000000"/>
                </a:solidFill>
                <a:latin typeface="Calibri"/>
                <a:cs typeface="Calibri"/>
              </a:rPr>
              <a:pPr algn="ctr"/>
              <a:t>16</a:t>
            </a:fld>
            <a:endParaRPr lang="en-US" sz="1100"/>
          </a:p>
        </xdr:txBody>
      </xdr:sp>
      <xdr:sp macro="" textlink="'Pivot table'!Q6">
        <xdr:nvSpPr>
          <xdr:cNvPr id="126" name="TextBox 125">
            <a:extLst>
              <a:ext uri="{FF2B5EF4-FFF2-40B4-BE49-F238E27FC236}">
                <a16:creationId xmlns:a16="http://schemas.microsoft.com/office/drawing/2014/main" id="{CC78E1BB-1EDF-F9CD-2C29-94C0B6E9A757}"/>
              </a:ext>
            </a:extLst>
          </xdr:cNvPr>
          <xdr:cNvSpPr txBox="1"/>
        </xdr:nvSpPr>
        <xdr:spPr>
          <a:xfrm>
            <a:off x="11336451" y="1997868"/>
            <a:ext cx="578303" cy="246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87DBE7-9905-4FFF-A64F-526015E9F058}" type="TxLink">
              <a:rPr lang="en-US" sz="1100" b="0" i="0" u="none" strike="noStrike">
                <a:solidFill>
                  <a:srgbClr val="000000"/>
                </a:solidFill>
                <a:latin typeface="Calibri"/>
                <a:cs typeface="Calibri"/>
              </a:rPr>
              <a:pPr algn="ctr"/>
              <a:t>6</a:t>
            </a:fld>
            <a:endParaRPr lang="en-US" sz="1100"/>
          </a:p>
        </xdr:txBody>
      </xdr:sp>
      <xdr:sp macro="" textlink="'Pivot table'!Q7">
        <xdr:nvSpPr>
          <xdr:cNvPr id="127" name="TextBox 126">
            <a:extLst>
              <a:ext uri="{FF2B5EF4-FFF2-40B4-BE49-F238E27FC236}">
                <a16:creationId xmlns:a16="http://schemas.microsoft.com/office/drawing/2014/main" id="{7834A92A-4F57-73AC-B1BC-EC1059BDC098}"/>
              </a:ext>
            </a:extLst>
          </xdr:cNvPr>
          <xdr:cNvSpPr txBox="1"/>
        </xdr:nvSpPr>
        <xdr:spPr>
          <a:xfrm>
            <a:off x="11378973" y="2320357"/>
            <a:ext cx="535781" cy="246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A99FBA-2B75-4B25-8315-6313325FDC77}" type="TxLink">
              <a:rPr lang="en-US" sz="1100" b="0" i="0" u="none" strike="noStrike">
                <a:solidFill>
                  <a:srgbClr val="000000"/>
                </a:solidFill>
                <a:latin typeface="Calibri"/>
                <a:cs typeface="Calibri"/>
              </a:rPr>
              <a:pPr algn="ctr"/>
              <a:t>2</a:t>
            </a:fld>
            <a:endParaRPr lang="en-US" sz="1100"/>
          </a:p>
        </xdr:txBody>
      </xdr:sp>
    </xdr:grpSp>
    <xdr:clientData/>
  </xdr:twoCellAnchor>
  <xdr:twoCellAnchor>
    <xdr:from>
      <xdr:col>16</xdr:col>
      <xdr:colOff>1524</xdr:colOff>
      <xdr:row>16</xdr:row>
      <xdr:rowOff>124257</xdr:rowOff>
    </xdr:from>
    <xdr:to>
      <xdr:col>19</xdr:col>
      <xdr:colOff>348684</xdr:colOff>
      <xdr:row>25</xdr:row>
      <xdr:rowOff>17010</xdr:rowOff>
    </xdr:to>
    <xdr:graphicFrame macro="">
      <xdr:nvGraphicFramePr>
        <xdr:cNvPr id="128" name="Chart 127">
          <a:extLst>
            <a:ext uri="{FF2B5EF4-FFF2-40B4-BE49-F238E27FC236}">
              <a16:creationId xmlns:a16="http://schemas.microsoft.com/office/drawing/2014/main" id="{D508247C-7B1C-4C0C-ADC2-2E3D931C7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1</xdr:colOff>
      <xdr:row>25</xdr:row>
      <xdr:rowOff>136071</xdr:rowOff>
    </xdr:from>
    <xdr:to>
      <xdr:col>18</xdr:col>
      <xdr:colOff>260804</xdr:colOff>
      <xdr:row>27</xdr:row>
      <xdr:rowOff>113393</xdr:rowOff>
    </xdr:to>
    <xdr:sp macro="" textlink="">
      <xdr:nvSpPr>
        <xdr:cNvPr id="134" name="TextBox 133">
          <a:extLst>
            <a:ext uri="{FF2B5EF4-FFF2-40B4-BE49-F238E27FC236}">
              <a16:creationId xmlns:a16="http://schemas.microsoft.com/office/drawing/2014/main" id="{594B15F8-778D-A1B5-99D1-5A6B1FC00FC2}"/>
            </a:ext>
          </a:extLst>
        </xdr:cNvPr>
        <xdr:cNvSpPr txBox="1"/>
      </xdr:nvSpPr>
      <xdr:spPr>
        <a:xfrm>
          <a:off x="10268416" y="4794028"/>
          <a:ext cx="864827" cy="34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Cargo Type</a:t>
          </a:r>
        </a:p>
      </xdr:txBody>
    </xdr:sp>
    <xdr:clientData/>
  </xdr:twoCellAnchor>
  <xdr:twoCellAnchor>
    <xdr:from>
      <xdr:col>16</xdr:col>
      <xdr:colOff>68037</xdr:colOff>
      <xdr:row>27</xdr:row>
      <xdr:rowOff>63620</xdr:rowOff>
    </xdr:from>
    <xdr:to>
      <xdr:col>19</xdr:col>
      <xdr:colOff>226787</xdr:colOff>
      <xdr:row>35</xdr:row>
      <xdr:rowOff>56696</xdr:rowOff>
    </xdr:to>
    <xdr:graphicFrame macro="">
      <xdr:nvGraphicFramePr>
        <xdr:cNvPr id="135" name="Chart 134">
          <a:extLst>
            <a:ext uri="{FF2B5EF4-FFF2-40B4-BE49-F238E27FC236}">
              <a16:creationId xmlns:a16="http://schemas.microsoft.com/office/drawing/2014/main" id="{80030059-3A83-421A-96EC-874BB34CB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585391</xdr:colOff>
      <xdr:row>8</xdr:row>
      <xdr:rowOff>69452</xdr:rowOff>
    </xdr:from>
    <xdr:to>
      <xdr:col>6</xdr:col>
      <xdr:colOff>506016</xdr:colOff>
      <xdr:row>10</xdr:row>
      <xdr:rowOff>19844</xdr:rowOff>
    </xdr:to>
    <xdr:sp macro="" textlink="">
      <xdr:nvSpPr>
        <xdr:cNvPr id="136" name="TextBox 135">
          <a:extLst>
            <a:ext uri="{FF2B5EF4-FFF2-40B4-BE49-F238E27FC236}">
              <a16:creationId xmlns:a16="http://schemas.microsoft.com/office/drawing/2014/main" id="{B583D32C-2C5A-3FBB-8D64-A3DAF1791CA2}"/>
            </a:ext>
          </a:extLst>
        </xdr:cNvPr>
        <xdr:cNvSpPr txBox="1"/>
      </xdr:nvSpPr>
      <xdr:spPr>
        <a:xfrm>
          <a:off x="2397464" y="1567897"/>
          <a:ext cx="1732698" cy="32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t>Total Expenses</a:t>
          </a:r>
        </a:p>
      </xdr:txBody>
    </xdr:sp>
    <xdr:clientData/>
  </xdr:twoCellAnchor>
  <xdr:twoCellAnchor>
    <xdr:from>
      <xdr:col>3</xdr:col>
      <xdr:colOff>496094</xdr:colOff>
      <xdr:row>10</xdr:row>
      <xdr:rowOff>86517</xdr:rowOff>
    </xdr:from>
    <xdr:to>
      <xdr:col>6</xdr:col>
      <xdr:colOff>228203</xdr:colOff>
      <xdr:row>12</xdr:row>
      <xdr:rowOff>89297</xdr:rowOff>
    </xdr:to>
    <xdr:sp macro="" textlink="Sheet5!I7">
      <xdr:nvSpPr>
        <xdr:cNvPr id="138" name="TextBox 137">
          <a:extLst>
            <a:ext uri="{FF2B5EF4-FFF2-40B4-BE49-F238E27FC236}">
              <a16:creationId xmlns:a16="http://schemas.microsoft.com/office/drawing/2014/main" id="{A75D5203-59BC-4A1E-8DE1-4D6D177EE457}"/>
            </a:ext>
          </a:extLst>
        </xdr:cNvPr>
        <xdr:cNvSpPr txBox="1"/>
      </xdr:nvSpPr>
      <xdr:spPr>
        <a:xfrm>
          <a:off x="2308167" y="1956669"/>
          <a:ext cx="1544182" cy="374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3665F5D-5030-45A9-B6B4-D6A143EEB7F0}" type="TxLink">
            <a:rPr lang="en-US" sz="1800" b="0" i="0" u="none" strike="noStrike">
              <a:solidFill>
                <a:srgbClr val="000000"/>
              </a:solidFill>
              <a:latin typeface="Calibri"/>
              <a:cs typeface="Calibri"/>
            </a:rPr>
            <a:t>1.21867E+15</a:t>
          </a:fld>
          <a:endParaRPr lang="en-US" sz="1800"/>
        </a:p>
      </xdr:txBody>
    </xdr:sp>
    <xdr:clientData/>
  </xdr:twoCellAnchor>
  <xdr:twoCellAnchor>
    <xdr:from>
      <xdr:col>8</xdr:col>
      <xdr:colOff>13494</xdr:colOff>
      <xdr:row>8</xdr:row>
      <xdr:rowOff>112712</xdr:rowOff>
    </xdr:from>
    <xdr:to>
      <xdr:col>10</xdr:col>
      <xdr:colOff>539353</xdr:colOff>
      <xdr:row>10</xdr:row>
      <xdr:rowOff>63104</xdr:rowOff>
    </xdr:to>
    <xdr:sp macro="" textlink="">
      <xdr:nvSpPr>
        <xdr:cNvPr id="140" name="TextBox 139">
          <a:extLst>
            <a:ext uri="{FF2B5EF4-FFF2-40B4-BE49-F238E27FC236}">
              <a16:creationId xmlns:a16="http://schemas.microsoft.com/office/drawing/2014/main" id="{47DF954D-C093-4BC6-8434-05E95C262896}"/>
            </a:ext>
          </a:extLst>
        </xdr:cNvPr>
        <xdr:cNvSpPr txBox="1"/>
      </xdr:nvSpPr>
      <xdr:spPr>
        <a:xfrm>
          <a:off x="4845689" y="1611157"/>
          <a:ext cx="1733908" cy="32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t>Total Salaries</a:t>
          </a:r>
        </a:p>
      </xdr:txBody>
    </xdr:sp>
    <xdr:clientData/>
  </xdr:twoCellAnchor>
  <xdr:twoCellAnchor>
    <xdr:from>
      <xdr:col>7</xdr:col>
      <xdr:colOff>529431</xdr:colOff>
      <xdr:row>10</xdr:row>
      <xdr:rowOff>129778</xdr:rowOff>
    </xdr:from>
    <xdr:to>
      <xdr:col>11</xdr:col>
      <xdr:colOff>23416</xdr:colOff>
      <xdr:row>12</xdr:row>
      <xdr:rowOff>80170</xdr:rowOff>
    </xdr:to>
    <xdr:sp macro="" textlink="Sheet5!G4">
      <xdr:nvSpPr>
        <xdr:cNvPr id="141" name="TextBox 140">
          <a:extLst>
            <a:ext uri="{FF2B5EF4-FFF2-40B4-BE49-F238E27FC236}">
              <a16:creationId xmlns:a16="http://schemas.microsoft.com/office/drawing/2014/main" id="{FA924A19-6FDE-4EF5-BB20-834F85BB5775}"/>
            </a:ext>
          </a:extLst>
        </xdr:cNvPr>
        <xdr:cNvSpPr txBox="1"/>
      </xdr:nvSpPr>
      <xdr:spPr>
        <a:xfrm>
          <a:off x="4757602" y="1999930"/>
          <a:ext cx="1910082" cy="32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F5F05-ABE5-405D-BF8D-85B6F91BB90D}" type="TxLink">
            <a:rPr lang="en-US" sz="1800" b="0" i="0" u="none" strike="noStrike">
              <a:solidFill>
                <a:srgbClr val="000000"/>
              </a:solidFill>
              <a:latin typeface="Abadi" panose="020B0604020104020204" pitchFamily="34" charset="0"/>
              <a:cs typeface="Calibri"/>
            </a:rPr>
            <a:pPr algn="ctr"/>
            <a:t> $27,900,000.00 </a:t>
          </a:fld>
          <a:endParaRPr lang="en-US" sz="1800">
            <a:latin typeface="Abadi" panose="020B0604020104020204" pitchFamily="34" charset="0"/>
          </a:endParaRPr>
        </a:p>
      </xdr:txBody>
    </xdr:sp>
    <xdr:clientData/>
  </xdr:twoCellAnchor>
  <xdr:twoCellAnchor>
    <xdr:from>
      <xdr:col>11</xdr:col>
      <xdr:colOff>503239</xdr:colOff>
      <xdr:row>8</xdr:row>
      <xdr:rowOff>106362</xdr:rowOff>
    </xdr:from>
    <xdr:to>
      <xdr:col>14</xdr:col>
      <xdr:colOff>423864</xdr:colOff>
      <xdr:row>10</xdr:row>
      <xdr:rowOff>56754</xdr:rowOff>
    </xdr:to>
    <xdr:sp macro="" textlink="">
      <xdr:nvSpPr>
        <xdr:cNvPr id="142" name="TextBox 141">
          <a:extLst>
            <a:ext uri="{FF2B5EF4-FFF2-40B4-BE49-F238E27FC236}">
              <a16:creationId xmlns:a16="http://schemas.microsoft.com/office/drawing/2014/main" id="{0A494B31-2418-4D7C-884C-BD379EDF2865}"/>
            </a:ext>
          </a:extLst>
        </xdr:cNvPr>
        <xdr:cNvSpPr txBox="1"/>
      </xdr:nvSpPr>
      <xdr:spPr>
        <a:xfrm>
          <a:off x="7147507" y="1604807"/>
          <a:ext cx="1732698" cy="32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t>Total Expenses</a:t>
          </a:r>
        </a:p>
      </xdr:txBody>
    </xdr:sp>
    <xdr:clientData/>
  </xdr:twoCellAnchor>
  <xdr:twoCellAnchor>
    <xdr:from>
      <xdr:col>11</xdr:col>
      <xdr:colOff>413942</xdr:colOff>
      <xdr:row>10</xdr:row>
      <xdr:rowOff>123428</xdr:rowOff>
    </xdr:from>
    <xdr:to>
      <xdr:col>14</xdr:col>
      <xdr:colOff>513161</xdr:colOff>
      <xdr:row>12</xdr:row>
      <xdr:rowOff>73820</xdr:rowOff>
    </xdr:to>
    <xdr:sp macro="" textlink="Sheet5!F12">
      <xdr:nvSpPr>
        <xdr:cNvPr id="143" name="TextBox 142">
          <a:extLst>
            <a:ext uri="{FF2B5EF4-FFF2-40B4-BE49-F238E27FC236}">
              <a16:creationId xmlns:a16="http://schemas.microsoft.com/office/drawing/2014/main" id="{5AD3281E-4390-4B14-95E4-0F87FD0DA02F}"/>
            </a:ext>
          </a:extLst>
        </xdr:cNvPr>
        <xdr:cNvSpPr txBox="1"/>
      </xdr:nvSpPr>
      <xdr:spPr>
        <a:xfrm>
          <a:off x="7058210" y="1993580"/>
          <a:ext cx="1911292" cy="32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86FE655-1549-4FD4-BB29-C6EF868C5BD4}" type="TxLink">
            <a:rPr lang="en-US" sz="1800" b="0" i="0" u="none" strike="noStrike">
              <a:solidFill>
                <a:srgbClr val="000000"/>
              </a:solidFill>
              <a:latin typeface="Calibri"/>
              <a:cs typeface="Calibri"/>
            </a:rPr>
            <a:t> $43,680,000.00 </a:t>
          </a:fld>
          <a:endParaRPr lang="en-US" sz="1800"/>
        </a:p>
      </xdr:txBody>
    </xdr:sp>
    <xdr:clientData/>
  </xdr:twoCellAnchor>
  <xdr:twoCellAnchor>
    <xdr:from>
      <xdr:col>3</xdr:col>
      <xdr:colOff>538792</xdr:colOff>
      <xdr:row>16</xdr:row>
      <xdr:rowOff>33602</xdr:rowOff>
    </xdr:from>
    <xdr:to>
      <xdr:col>8</xdr:col>
      <xdr:colOff>333993</xdr:colOff>
      <xdr:row>25</xdr:row>
      <xdr:rowOff>49480</xdr:rowOff>
    </xdr:to>
    <xdr:graphicFrame macro="">
      <xdr:nvGraphicFramePr>
        <xdr:cNvPr id="144" name="Chart 143">
          <a:extLst>
            <a:ext uri="{FF2B5EF4-FFF2-40B4-BE49-F238E27FC236}">
              <a16:creationId xmlns:a16="http://schemas.microsoft.com/office/drawing/2014/main" id="{F90FE959-9BE3-4BFC-8E6E-025969483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124877</xdr:colOff>
      <xdr:row>15</xdr:row>
      <xdr:rowOff>96140</xdr:rowOff>
    </xdr:from>
    <xdr:to>
      <xdr:col>14</xdr:col>
      <xdr:colOff>563305</xdr:colOff>
      <xdr:row>24</xdr:row>
      <xdr:rowOff>30725</xdr:rowOff>
    </xdr:to>
    <xdr:graphicFrame macro="">
      <xdr:nvGraphicFramePr>
        <xdr:cNvPr id="145" name="Chart 144">
          <a:extLst>
            <a:ext uri="{FF2B5EF4-FFF2-40B4-BE49-F238E27FC236}">
              <a16:creationId xmlns:a16="http://schemas.microsoft.com/office/drawing/2014/main" id="{ED1EDBD0-C5B0-4939-86C6-C1507847F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512097</xdr:colOff>
      <xdr:row>15</xdr:row>
      <xdr:rowOff>122903</xdr:rowOff>
    </xdr:from>
    <xdr:to>
      <xdr:col>9</xdr:col>
      <xdr:colOff>133145</xdr:colOff>
      <xdr:row>16</xdr:row>
      <xdr:rowOff>174113</xdr:rowOff>
    </xdr:to>
    <xdr:sp macro="" textlink="">
      <xdr:nvSpPr>
        <xdr:cNvPr id="146" name="Rectangle 145">
          <a:extLst>
            <a:ext uri="{FF2B5EF4-FFF2-40B4-BE49-F238E27FC236}">
              <a16:creationId xmlns:a16="http://schemas.microsoft.com/office/drawing/2014/main" id="{ED2F8FF9-0851-F2D0-7BBB-8C12B6445958}"/>
            </a:ext>
          </a:extLst>
        </xdr:cNvPr>
        <xdr:cNvSpPr/>
      </xdr:nvSpPr>
      <xdr:spPr>
        <a:xfrm>
          <a:off x="2355645" y="3052097"/>
          <a:ext cx="3308145" cy="245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tx1"/>
              </a:solidFill>
            </a:rPr>
            <a:t>Total Salaries and</a:t>
          </a:r>
          <a:r>
            <a:rPr lang="en-US" sz="1800" baseline="0">
              <a:solidFill>
                <a:schemeClr val="tx1"/>
              </a:solidFill>
            </a:rPr>
            <a:t> Wages</a:t>
          </a:r>
          <a:endParaRPr lang="en-US" sz="1800">
            <a:solidFill>
              <a:schemeClr val="tx1"/>
            </a:solidFill>
          </a:endParaRPr>
        </a:p>
      </xdr:txBody>
    </xdr:sp>
    <xdr:clientData/>
  </xdr:twoCellAnchor>
  <xdr:twoCellAnchor>
    <xdr:from>
      <xdr:col>9</xdr:col>
      <xdr:colOff>377722</xdr:colOff>
      <xdr:row>15</xdr:row>
      <xdr:rowOff>60222</xdr:rowOff>
    </xdr:from>
    <xdr:to>
      <xdr:col>14</xdr:col>
      <xdr:colOff>613286</xdr:colOff>
      <xdr:row>16</xdr:row>
      <xdr:rowOff>111432</xdr:rowOff>
    </xdr:to>
    <xdr:sp macro="" textlink="">
      <xdr:nvSpPr>
        <xdr:cNvPr id="149" name="Rectangle 148">
          <a:extLst>
            <a:ext uri="{FF2B5EF4-FFF2-40B4-BE49-F238E27FC236}">
              <a16:creationId xmlns:a16="http://schemas.microsoft.com/office/drawing/2014/main" id="{3341308F-758D-49A6-832C-AE3AC9DA6C3A}"/>
            </a:ext>
          </a:extLst>
        </xdr:cNvPr>
        <xdr:cNvSpPr/>
      </xdr:nvSpPr>
      <xdr:spPr>
        <a:xfrm>
          <a:off x="5908367" y="2989416"/>
          <a:ext cx="3308145" cy="245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tx1"/>
              </a:solidFill>
            </a:rPr>
            <a:t>Total Salaries and</a:t>
          </a:r>
          <a:r>
            <a:rPr lang="en-US" sz="1800" baseline="0">
              <a:solidFill>
                <a:schemeClr val="tx1"/>
              </a:solidFill>
            </a:rPr>
            <a:t> Wages</a:t>
          </a:r>
          <a:endParaRPr lang="en-US" sz="1800">
            <a:solidFill>
              <a:schemeClr val="tx1"/>
            </a:solidFill>
          </a:endParaRPr>
        </a:p>
      </xdr:txBody>
    </xdr:sp>
    <xdr:clientData/>
  </xdr:twoCellAnchor>
  <xdr:twoCellAnchor>
    <xdr:from>
      <xdr:col>4</xdr:col>
      <xdr:colOff>97909</xdr:colOff>
      <xdr:row>28</xdr:row>
      <xdr:rowOff>100224</xdr:rowOff>
    </xdr:from>
    <xdr:to>
      <xdr:col>9</xdr:col>
      <xdr:colOff>81935</xdr:colOff>
      <xdr:row>37</xdr:row>
      <xdr:rowOff>143386</xdr:rowOff>
    </xdr:to>
    <xdr:graphicFrame macro="">
      <xdr:nvGraphicFramePr>
        <xdr:cNvPr id="150" name="Chart 149">
          <a:extLst>
            <a:ext uri="{FF2B5EF4-FFF2-40B4-BE49-F238E27FC236}">
              <a16:creationId xmlns:a16="http://schemas.microsoft.com/office/drawing/2014/main" id="{DCDFCAD1-32CB-4BFB-B745-94416C734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439174</xdr:colOff>
      <xdr:row>27</xdr:row>
      <xdr:rowOff>70465</xdr:rowOff>
    </xdr:from>
    <xdr:to>
      <xdr:col>9</xdr:col>
      <xdr:colOff>60222</xdr:colOff>
      <xdr:row>28</xdr:row>
      <xdr:rowOff>121674</xdr:rowOff>
    </xdr:to>
    <xdr:sp macro="" textlink="">
      <xdr:nvSpPr>
        <xdr:cNvPr id="151" name="Rectangle 150">
          <a:extLst>
            <a:ext uri="{FF2B5EF4-FFF2-40B4-BE49-F238E27FC236}">
              <a16:creationId xmlns:a16="http://schemas.microsoft.com/office/drawing/2014/main" id="{DBCA48F6-7116-4CBD-AA29-0F2FBD461036}"/>
            </a:ext>
          </a:extLst>
        </xdr:cNvPr>
        <xdr:cNvSpPr/>
      </xdr:nvSpPr>
      <xdr:spPr>
        <a:xfrm>
          <a:off x="2282722" y="5334820"/>
          <a:ext cx="3308145" cy="245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tx1"/>
              </a:solidFill>
            </a:rPr>
            <a:t>Month</a:t>
          </a:r>
          <a:r>
            <a:rPr lang="en-US" sz="1800" baseline="0">
              <a:solidFill>
                <a:schemeClr val="tx1"/>
              </a:solidFill>
            </a:rPr>
            <a:t> of Goods</a:t>
          </a:r>
          <a:endParaRPr lang="en-US" sz="1800">
            <a:solidFill>
              <a:schemeClr val="tx1"/>
            </a:solidFill>
          </a:endParaRPr>
        </a:p>
      </xdr:txBody>
    </xdr:sp>
    <xdr:clientData/>
  </xdr:twoCellAnchor>
  <xdr:twoCellAnchor>
    <xdr:from>
      <xdr:col>9</xdr:col>
      <xdr:colOff>535701</xdr:colOff>
      <xdr:row>28</xdr:row>
      <xdr:rowOff>51210</xdr:rowOff>
    </xdr:from>
    <xdr:to>
      <xdr:col>15</xdr:col>
      <xdr:colOff>30725</xdr:colOff>
      <xdr:row>37</xdr:row>
      <xdr:rowOff>163871</xdr:rowOff>
    </xdr:to>
    <xdr:graphicFrame macro="">
      <xdr:nvGraphicFramePr>
        <xdr:cNvPr id="152" name="Chart 151">
          <a:extLst>
            <a:ext uri="{FF2B5EF4-FFF2-40B4-BE49-F238E27FC236}">
              <a16:creationId xmlns:a16="http://schemas.microsoft.com/office/drawing/2014/main" id="{765B0DF1-6C4B-4C25-BF50-5A87BCCC2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376493</xdr:colOff>
      <xdr:row>27</xdr:row>
      <xdr:rowOff>58994</xdr:rowOff>
    </xdr:from>
    <xdr:to>
      <xdr:col>14</xdr:col>
      <xdr:colOff>612057</xdr:colOff>
      <xdr:row>28</xdr:row>
      <xdr:rowOff>110203</xdr:rowOff>
    </xdr:to>
    <xdr:sp macro="" textlink="">
      <xdr:nvSpPr>
        <xdr:cNvPr id="153" name="Rectangle 152">
          <a:extLst>
            <a:ext uri="{FF2B5EF4-FFF2-40B4-BE49-F238E27FC236}">
              <a16:creationId xmlns:a16="http://schemas.microsoft.com/office/drawing/2014/main" id="{2FE3CE9F-79B5-45EF-B074-94D09F3D3B9A}"/>
            </a:ext>
          </a:extLst>
        </xdr:cNvPr>
        <xdr:cNvSpPr/>
      </xdr:nvSpPr>
      <xdr:spPr>
        <a:xfrm>
          <a:off x="5907138" y="5323349"/>
          <a:ext cx="3308145" cy="245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tx1"/>
              </a:solidFill>
            </a:rPr>
            <a:t>Destination</a:t>
          </a:r>
          <a:r>
            <a:rPr lang="en-US" sz="1800" baseline="0">
              <a:solidFill>
                <a:schemeClr val="tx1"/>
              </a:solidFill>
            </a:rPr>
            <a:t> Distance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57.740205208334" createdVersion="8" refreshedVersion="8" minRefreshableVersion="3" recordCount="24" xr:uid="{1355DAE6-9B2B-4FC3-A57E-45E631995560}">
  <cacheSource type="worksheet">
    <worksheetSource name="Main_table"/>
  </cacheSource>
  <cacheFields count="23">
    <cacheField name="N" numFmtId="1">
      <sharedItems containsSemiMixedTypes="0" containsString="0" containsNumber="1" containsInteger="1" minValue="1" maxValue="24"/>
    </cacheField>
    <cacheField name="Date" numFmtId="164">
      <sharedItems containsSemiMixedTypes="0" containsNonDate="0" containsDate="1" containsString="0" minDate="2022-01-01T00:00:00" maxDate="2022-12-02T00:00:00"/>
    </cacheField>
    <cacheField name="Year" numFmtId="0">
      <sharedItems containsSemiMixedTypes="0" containsString="0" containsNumber="1" containsInteger="1" minValue="2022" maxValue="2022"/>
    </cacheField>
    <cacheField name="Month" numFmtId="165">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ount="2">
        <s v="Mike"/>
        <s v="Lee"/>
      </sharedItems>
    </cacheField>
    <cacheField name="Vehicle" numFmtId="0">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166">
      <sharedItems/>
    </cacheField>
    <cacheField name="From" numFmtId="0">
      <sharedItems count="9">
        <s v="Xunthai"/>
        <s v="Port Said"/>
        <s v="Gidec"/>
        <s v="Safeskin"/>
        <s v="Top glove"/>
        <s v="Alex"/>
        <s v="Giza"/>
        <s v="Air Port"/>
        <s v="PT"/>
      </sharedItems>
    </cacheField>
    <cacheField name="To" numFmtId="0">
      <sharedItems count="6">
        <s v="Gidec"/>
        <s v="Safeskin"/>
        <s v="Suies"/>
        <s v="X1 Port"/>
        <s v="Top glove"/>
        <s v="Mina"/>
      </sharedItems>
    </cacheField>
    <cacheField name="Goods" numFmtId="0">
      <sharedItems count="2">
        <s v="Woodchip"/>
        <s v="Woodpellet"/>
      </sharedItems>
    </cacheField>
    <cacheField name="Driver wage/trip" numFmtId="166">
      <sharedItems containsSemiMixedTypes="0" containsString="0" containsNumber="1" containsInteger="1" minValue="400" maxValue="800"/>
    </cacheField>
    <cacheField name="Buddy wage/trip" numFmtId="166">
      <sharedItems containsSemiMixedTypes="0" containsString="0" containsNumber="1" containsInteger="1" minValue="100" maxValue="400"/>
    </cacheField>
    <cacheField name="Driver Salary" numFmtId="166">
      <sharedItems containsString="0" containsBlank="1" containsNumber="1" containsInteger="1" minValue="400" maxValue="800"/>
    </cacheField>
    <cacheField name="Buddy Salary" numFmtId="166">
      <sharedItems containsString="0" containsBlank="1" containsNumber="1" containsInteger="1" minValue="100" maxValue="400"/>
    </cacheField>
    <cacheField name="Weight (Tons)" numFmtId="1">
      <sharedItems containsSemiMixedTypes="0" containsString="0" containsNumber="1" containsInteger="1" minValue="9" maxValue="18"/>
    </cacheField>
    <cacheField name="Hired Transportation" numFmtId="166">
      <sharedItems count="2">
        <s v="No"/>
        <s v="Yes"/>
      </sharedItems>
    </cacheField>
    <cacheField name="Total Expenses" numFmtId="0" formula="'Driver wage/trip' *'Buddy wage/trip' *'Driver Salary' *'Buddy Salary'" databaseField="0"/>
    <cacheField name="Total Salary" numFmtId="0" formula="'Driver Salary'*'Buddy Salary'" databaseField="0"/>
    <cacheField name="Total Wages" numFmtId="0" formula="'Driver wage/trip'*'Buddy wage/trip'" databaseField="0"/>
  </cacheFields>
  <extLst>
    <ext xmlns:x14="http://schemas.microsoft.com/office/spreadsheetml/2009/9/main" uri="{725AE2AE-9491-48be-B2B4-4EB974FC3084}">
      <x14:pivotCacheDefinition pivotCacheId="1766776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
    <d v="2022-01-01T00:00:00"/>
    <n v="2022"/>
    <x v="0"/>
    <n v="1"/>
    <x v="0"/>
    <x v="0"/>
    <s v="72-0466/0467"/>
    <n v="25"/>
    <x v="0"/>
    <s v="Return"/>
    <x v="0"/>
    <x v="0"/>
    <x v="0"/>
    <n v="400"/>
    <n v="400"/>
    <n v="400"/>
    <n v="400"/>
    <n v="14"/>
    <x v="0"/>
  </r>
  <r>
    <n v="2"/>
    <d v="2022-02-01T00:00:00"/>
    <n v="2022"/>
    <x v="1"/>
    <n v="1"/>
    <x v="1"/>
    <x v="0"/>
    <s v="72-1001/1002"/>
    <n v="15"/>
    <x v="0"/>
    <s v="Return"/>
    <x v="1"/>
    <x v="1"/>
    <x v="1"/>
    <n v="400"/>
    <n v="100"/>
    <n v="400"/>
    <n v="100"/>
    <n v="11"/>
    <x v="0"/>
  </r>
  <r>
    <n v="3"/>
    <d v="2022-03-01T00:00:00"/>
    <n v="2022"/>
    <x v="2"/>
    <n v="1"/>
    <x v="0"/>
    <x v="0"/>
    <s v="72-0466/0467"/>
    <n v="65"/>
    <x v="1"/>
    <s v="Return"/>
    <x v="2"/>
    <x v="2"/>
    <x v="0"/>
    <n v="600"/>
    <n v="100"/>
    <n v="600"/>
    <n v="100"/>
    <n v="15"/>
    <x v="0"/>
  </r>
  <r>
    <n v="4"/>
    <d v="2022-04-01T00:00:00"/>
    <n v="2022"/>
    <x v="3"/>
    <n v="1"/>
    <x v="1"/>
    <x v="0"/>
    <s v="72-1001/1002"/>
    <n v="44"/>
    <x v="2"/>
    <s v="One-Way"/>
    <x v="3"/>
    <x v="3"/>
    <x v="1"/>
    <n v="400"/>
    <n v="100"/>
    <n v="400"/>
    <n v="100"/>
    <n v="13"/>
    <x v="0"/>
  </r>
  <r>
    <n v="5"/>
    <d v="2022-05-01T00:00:00"/>
    <n v="2022"/>
    <x v="4"/>
    <n v="1"/>
    <x v="0"/>
    <x v="1"/>
    <s v="72-0466/0467"/>
    <n v="65"/>
    <x v="1"/>
    <s v="One-Way"/>
    <x v="4"/>
    <x v="3"/>
    <x v="0"/>
    <n v="600"/>
    <n v="100"/>
    <n v="600"/>
    <n v="100"/>
    <n v="12"/>
    <x v="0"/>
  </r>
  <r>
    <n v="6"/>
    <d v="2022-06-01T00:00:00"/>
    <n v="2022"/>
    <x v="5"/>
    <n v="1"/>
    <x v="1"/>
    <x v="0"/>
    <s v="72-1001/1002"/>
    <n v="80"/>
    <x v="1"/>
    <s v="One-Way"/>
    <x v="5"/>
    <x v="4"/>
    <x v="1"/>
    <n v="800"/>
    <n v="100"/>
    <n v="800"/>
    <n v="100"/>
    <n v="11"/>
    <x v="0"/>
  </r>
  <r>
    <n v="7"/>
    <d v="2022-07-01T00:00:00"/>
    <n v="2022"/>
    <x v="6"/>
    <n v="1"/>
    <x v="0"/>
    <x v="1"/>
    <s v="72-0466/0467"/>
    <n v="25"/>
    <x v="0"/>
    <s v="One-Way"/>
    <x v="6"/>
    <x v="3"/>
    <x v="0"/>
    <n v="400"/>
    <n v="150"/>
    <n v="400"/>
    <n v="150"/>
    <n v="18"/>
    <x v="0"/>
  </r>
  <r>
    <n v="8"/>
    <d v="2022-08-01T00:00:00"/>
    <n v="2022"/>
    <x v="7"/>
    <n v="1"/>
    <x v="1"/>
    <x v="1"/>
    <s v="72-1001/1002"/>
    <n v="25"/>
    <x v="0"/>
    <s v="Return"/>
    <x v="2"/>
    <x v="1"/>
    <x v="1"/>
    <n v="400"/>
    <n v="100"/>
    <n v="400"/>
    <n v="100"/>
    <n v="13"/>
    <x v="1"/>
  </r>
  <r>
    <n v="9"/>
    <d v="2022-09-01T00:00:00"/>
    <n v="2022"/>
    <x v="8"/>
    <n v="1"/>
    <x v="0"/>
    <x v="1"/>
    <s v="72-0466/0467"/>
    <n v="25"/>
    <x v="0"/>
    <s v="One-Way"/>
    <x v="3"/>
    <x v="5"/>
    <x v="0"/>
    <n v="400"/>
    <n v="100"/>
    <n v="400"/>
    <n v="100"/>
    <n v="15"/>
    <x v="1"/>
  </r>
  <r>
    <n v="10"/>
    <d v="2022-10-01T00:00:00"/>
    <n v="2022"/>
    <x v="9"/>
    <n v="1"/>
    <x v="1"/>
    <x v="0"/>
    <s v="72-1001/1002"/>
    <n v="25"/>
    <x v="0"/>
    <s v="One-Way"/>
    <x v="7"/>
    <x v="3"/>
    <x v="1"/>
    <n v="400"/>
    <n v="200"/>
    <n v="400"/>
    <n v="200"/>
    <n v="14"/>
    <x v="0"/>
  </r>
  <r>
    <n v="11"/>
    <d v="2022-11-01T00:00:00"/>
    <n v="2022"/>
    <x v="10"/>
    <n v="1"/>
    <x v="0"/>
    <x v="0"/>
    <s v="72-0466/0467"/>
    <n v="25"/>
    <x v="0"/>
    <s v="One-Way"/>
    <x v="0"/>
    <x v="0"/>
    <x v="0"/>
    <n v="400"/>
    <n v="400"/>
    <n v="400"/>
    <n v="400"/>
    <n v="12"/>
    <x v="0"/>
  </r>
  <r>
    <n v="12"/>
    <d v="2022-12-01T00:00:00"/>
    <n v="2022"/>
    <x v="11"/>
    <n v="1"/>
    <x v="1"/>
    <x v="0"/>
    <s v="72-1001/1002"/>
    <n v="15"/>
    <x v="0"/>
    <s v="One-Way"/>
    <x v="8"/>
    <x v="1"/>
    <x v="1"/>
    <n v="400"/>
    <n v="100"/>
    <n v="400"/>
    <n v="100"/>
    <n v="9"/>
    <x v="0"/>
  </r>
  <r>
    <n v="13"/>
    <d v="2022-01-01T00:00:00"/>
    <n v="2022"/>
    <x v="0"/>
    <n v="1"/>
    <x v="0"/>
    <x v="0"/>
    <s v="72-0466/0467"/>
    <n v="25"/>
    <x v="0"/>
    <s v="Return"/>
    <x v="0"/>
    <x v="0"/>
    <x v="0"/>
    <n v="400"/>
    <n v="400"/>
    <n v="400"/>
    <n v="400"/>
    <n v="14"/>
    <x v="0"/>
  </r>
  <r>
    <n v="14"/>
    <d v="2022-02-01T00:00:00"/>
    <n v="2022"/>
    <x v="1"/>
    <n v="1"/>
    <x v="1"/>
    <x v="0"/>
    <s v="72-1001/1002"/>
    <n v="15"/>
    <x v="0"/>
    <s v="Return"/>
    <x v="1"/>
    <x v="1"/>
    <x v="1"/>
    <n v="400"/>
    <n v="100"/>
    <n v="400"/>
    <n v="100"/>
    <n v="11"/>
    <x v="1"/>
  </r>
  <r>
    <n v="15"/>
    <d v="2022-03-01T00:00:00"/>
    <n v="2022"/>
    <x v="2"/>
    <n v="1"/>
    <x v="0"/>
    <x v="0"/>
    <s v="72-0466/0467"/>
    <n v="65"/>
    <x v="1"/>
    <s v="Return"/>
    <x v="2"/>
    <x v="2"/>
    <x v="0"/>
    <n v="600"/>
    <n v="100"/>
    <n v="600"/>
    <n v="100"/>
    <n v="15"/>
    <x v="0"/>
  </r>
  <r>
    <n v="16"/>
    <d v="2022-03-01T00:00:00"/>
    <n v="2022"/>
    <x v="2"/>
    <n v="1"/>
    <x v="1"/>
    <x v="0"/>
    <s v="72-1001/1002"/>
    <n v="44"/>
    <x v="2"/>
    <s v="One-Way"/>
    <x v="3"/>
    <x v="3"/>
    <x v="1"/>
    <n v="400"/>
    <n v="100"/>
    <m/>
    <m/>
    <n v="13"/>
    <x v="0"/>
  </r>
  <r>
    <n v="17"/>
    <d v="2022-03-01T00:00:00"/>
    <n v="2022"/>
    <x v="2"/>
    <n v="1"/>
    <x v="0"/>
    <x v="1"/>
    <s v="72-0466/0467"/>
    <n v="65"/>
    <x v="1"/>
    <s v="One-Way"/>
    <x v="4"/>
    <x v="3"/>
    <x v="0"/>
    <n v="600"/>
    <n v="100"/>
    <m/>
    <m/>
    <n v="12"/>
    <x v="0"/>
  </r>
  <r>
    <n v="18"/>
    <d v="2022-06-01T00:00:00"/>
    <n v="2022"/>
    <x v="5"/>
    <n v="1"/>
    <x v="1"/>
    <x v="1"/>
    <s v="72-1001/1002"/>
    <n v="80"/>
    <x v="1"/>
    <s v="One-Way"/>
    <x v="5"/>
    <x v="4"/>
    <x v="1"/>
    <n v="800"/>
    <n v="100"/>
    <n v="800"/>
    <n v="100"/>
    <n v="11"/>
    <x v="0"/>
  </r>
  <r>
    <n v="19"/>
    <d v="2022-07-01T00:00:00"/>
    <n v="2022"/>
    <x v="6"/>
    <n v="1"/>
    <x v="0"/>
    <x v="1"/>
    <s v="72-0466/0467"/>
    <n v="25"/>
    <x v="0"/>
    <s v="One-Way"/>
    <x v="6"/>
    <x v="3"/>
    <x v="0"/>
    <n v="400"/>
    <n v="150"/>
    <n v="400"/>
    <n v="150"/>
    <n v="18"/>
    <x v="0"/>
  </r>
  <r>
    <n v="20"/>
    <d v="2022-08-01T00:00:00"/>
    <n v="2022"/>
    <x v="7"/>
    <n v="1"/>
    <x v="1"/>
    <x v="1"/>
    <s v="72-1001/1002"/>
    <n v="25"/>
    <x v="0"/>
    <s v="Return"/>
    <x v="2"/>
    <x v="1"/>
    <x v="1"/>
    <n v="400"/>
    <n v="100"/>
    <n v="400"/>
    <n v="100"/>
    <n v="13"/>
    <x v="1"/>
  </r>
  <r>
    <n v="21"/>
    <d v="2022-08-01T00:00:00"/>
    <n v="2022"/>
    <x v="7"/>
    <n v="1"/>
    <x v="0"/>
    <x v="1"/>
    <s v="72-0466/0467"/>
    <n v="25"/>
    <x v="0"/>
    <s v="One-Way"/>
    <x v="3"/>
    <x v="5"/>
    <x v="0"/>
    <n v="400"/>
    <n v="100"/>
    <m/>
    <m/>
    <n v="15"/>
    <x v="1"/>
  </r>
  <r>
    <n v="22"/>
    <d v="2022-10-01T00:00:00"/>
    <n v="2022"/>
    <x v="9"/>
    <n v="1"/>
    <x v="1"/>
    <x v="0"/>
    <s v="72-1001/1002"/>
    <n v="25"/>
    <x v="0"/>
    <s v="One-Way"/>
    <x v="7"/>
    <x v="3"/>
    <x v="1"/>
    <n v="400"/>
    <n v="200"/>
    <n v="400"/>
    <n v="200"/>
    <n v="14"/>
    <x v="0"/>
  </r>
  <r>
    <n v="23"/>
    <d v="2022-10-01T00:00:00"/>
    <n v="2022"/>
    <x v="9"/>
    <n v="1"/>
    <x v="0"/>
    <x v="0"/>
    <s v="72-0466/0467"/>
    <n v="25"/>
    <x v="0"/>
    <s v="One-Way"/>
    <x v="0"/>
    <x v="0"/>
    <x v="0"/>
    <n v="400"/>
    <n v="400"/>
    <m/>
    <m/>
    <n v="12"/>
    <x v="0"/>
  </r>
  <r>
    <n v="24"/>
    <d v="2022-10-01T00:00:00"/>
    <n v="2022"/>
    <x v="9"/>
    <n v="1"/>
    <x v="1"/>
    <x v="0"/>
    <s v="72-1001/1002"/>
    <n v="15"/>
    <x v="0"/>
    <s v="One-Way"/>
    <x v="8"/>
    <x v="1"/>
    <x v="1"/>
    <n v="400"/>
    <n v="100"/>
    <m/>
    <m/>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362878-8DFE-40B7-A51C-552A35EA9A93}" name="PivotTable17"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S5:U9" firstHeaderRow="0"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numFmtId="166" showAll="0"/>
    <pivotField numFmtId="166" showAll="0"/>
    <pivotField dataField="1" showAll="0"/>
    <pivotField dataField="1"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Fields count="1">
    <field x="-2"/>
  </colFields>
  <colItems count="2">
    <i>
      <x/>
    </i>
    <i i="1">
      <x v="1"/>
    </i>
  </colItems>
  <dataFields count="2">
    <dataField name="Sum of Driver Salary" fld="16" baseField="0" baseItem="0"/>
    <dataField name="Sum of Buddy Salary" fld="17" baseField="0" baseItem="0"/>
  </dataFields>
  <chartFormats count="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F9B79E-E580-42AA-868B-584E8E941A5E}" name="PivotTable20"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E4" firstHeaderRow="1"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Expenses" fld="20" baseField="0" baseItem="0" numFmtId="44"/>
  </dataFields>
  <formats count="1">
    <format dxfId="9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7B003A-AA17-478C-9CC1-AF99A96D24F4}" name="PivotTable19"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3"/>
  </rowFields>
  <rowItems count="3">
    <i>
      <x/>
    </i>
    <i>
      <x v="1"/>
    </i>
    <i t="grand">
      <x/>
    </i>
  </rowItems>
  <colItems count="1">
    <i/>
  </colItems>
  <dataFields count="1">
    <dataField name="Count of Goods" fld="13" subtotal="count" baseField="0" baseItem="0"/>
  </dataFields>
  <chartFormats count="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3" count="1" selected="0">
            <x v="1"/>
          </reference>
        </references>
      </pivotArea>
    </chartFormat>
    <chartFormat chart="5" format="4">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45FC5E-CAC2-486D-9456-B289E11A11BD}" name="PivotTable16"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5:N9"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Items count="1">
    <i/>
  </colItems>
  <dataFields count="1">
    <dataField name="Count of Trip Classify" fld="9" subtotal="count" baseField="0" baseItem="0"/>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9" count="1" selected="0">
            <x v="0"/>
          </reference>
        </references>
      </pivotArea>
    </chartFormat>
    <chartFormat chart="9" format="7">
      <pivotArea type="data" outline="0" fieldPosition="0">
        <references count="2">
          <reference field="4294967294" count="1" selected="0">
            <x v="0"/>
          </reference>
          <reference field="9" count="1" selected="0">
            <x v="1"/>
          </reference>
        </references>
      </pivotArea>
    </chartFormat>
    <chartFormat chart="9" format="8">
      <pivotArea type="data" outline="0" fieldPosition="0">
        <references count="2">
          <reference field="4294967294" count="1" selected="0">
            <x v="0"/>
          </reference>
          <reference field="9"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4F3955-CE6C-4C86-8ED7-95E700D12467}" name="PivotTable1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8"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9"/>
  </rowFields>
  <rowItems count="3">
    <i>
      <x/>
    </i>
    <i>
      <x v="1"/>
    </i>
    <i t="grand">
      <x/>
    </i>
  </rowItems>
  <colItems count="1">
    <i/>
  </colItems>
  <dataFields count="1">
    <dataField name="Count of Hired Transportation" fld="19"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1584C8-DBF2-4EB6-B725-9B734391EAF4}" name="PivotTable1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C6" firstHeaderRow="1" firstDataRow="1" firstDataCol="0"/>
  <pivotFields count="23">
    <pivotField dataField="1"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N" fld="0" subtotal="count" baseField="9"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E55C4A-2DA4-4C68-AAF9-79303765FC48}" name="PivotTable2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Q3:R13"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pivotField dataField="1" showAll="0"/>
    <pivotField showAll="0"/>
    <pivotField showAll="0"/>
    <pivotField axis="axisRow"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1"/>
  </rowFields>
  <rowItems count="10">
    <i>
      <x/>
    </i>
    <i>
      <x v="1"/>
    </i>
    <i>
      <x v="2"/>
    </i>
    <i>
      <x v="3"/>
    </i>
    <i>
      <x v="4"/>
    </i>
    <i>
      <x v="5"/>
    </i>
    <i>
      <x v="6"/>
    </i>
    <i>
      <x v="7"/>
    </i>
    <i>
      <x v="8"/>
    </i>
    <i t="grand">
      <x/>
    </i>
  </rowItems>
  <colItems count="1">
    <i/>
  </colItems>
  <dataFields count="1">
    <dataField name="Sum of Distance (km)" fld="8" baseField="0" baseItem="0"/>
  </dataFields>
  <formats count="1">
    <format dxfId="74">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4AD90F-5F81-489D-9510-68D06899D23B}" name="PivotTable2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3:O16" firstHeaderRow="1" firstDataRow="1" firstDataCol="1"/>
  <pivotFields count="23">
    <pivotField numFmtId="1" showAll="0"/>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dataField="1" showAll="0">
      <items count="3">
        <item x="0"/>
        <item x="1"/>
        <item t="default"/>
      </items>
    </pivotField>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Count of Goods" fld="13" subtotal="count" baseField="0" baseItem="0"/>
  </dataFields>
  <formats count="1">
    <format dxfId="87">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0ADA15-41E2-45A9-BC8F-4089D30C78D9}" name="PivotTable2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1:F12" firstHeaderRow="1"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ataField="1" dragToRow="0" dragToCol="0" dragToPage="0" showAll="0" defaultSubtotal="0"/>
  </pivotFields>
  <rowItems count="1">
    <i/>
  </rowItems>
  <colItems count="1">
    <i/>
  </colItems>
  <dataFields count="1">
    <dataField name="Sum of Total Wages" fld="22" baseField="0" baseItem="0" numFmtId="166"/>
  </dataFields>
  <formats count="1">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277F13-5B22-4804-9602-F1FB0A8FA598}" name="PivotTable2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L4" firstHeaderRow="0"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0"/>
        <item x="1"/>
        <item t="default"/>
      </items>
    </pivotField>
    <pivotField dataField="1" numFmtId="166" showAll="0"/>
    <pivotField dataField="1" numFmtId="166" showAll="0"/>
    <pivotField dataField="1" showAll="0"/>
    <pivotField dataField="1"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Driver wage/trip" fld="14" baseField="0" baseItem="0"/>
    <dataField name="Sum of Buddy wage/trip" fld="15" baseField="0" baseItem="0"/>
    <dataField name="Sum of Driver Salary" fld="16" baseField="0" baseItem="0"/>
    <dataField name="Sum of Buddy Salary" fld="17" baseField="0" baseItem="0"/>
  </dataFields>
  <formats count="1">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32A6BC-3562-464C-A292-12A492961AD6}" name="PivotTable2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G4" firstHeaderRow="1"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Total Salary" fld="21" baseField="0" baseItem="0" numFmtId="44"/>
  </dataFields>
  <formats count="1">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B1C6363-7566-460A-A154-728F40F541B2}" sourceName="Month">
  <pivotTables>
    <pivotTable tabId="6" name="PivotTable14"/>
    <pivotTable tabId="6" name="PivotTable15"/>
    <pivotTable tabId="6" name="PivotTable16"/>
    <pivotTable tabId="6" name="PivotTable17"/>
    <pivotTable tabId="7" name="PivotTable19"/>
    <pivotTable tabId="7" name="PivotTable20"/>
    <pivotTable tabId="7" name="PivotTable21"/>
    <pivotTable tabId="7" name="PivotTable22"/>
    <pivotTable tabId="7" name="PivotTable23"/>
    <pivotTable tabId="7" name="PivotTable24"/>
    <pivotTable tabId="7" name="PivotTable25"/>
  </pivotTables>
  <data>
    <tabular pivotCacheId="1766776950">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04865D5A-E23E-4AEA-858A-0DCA6E5402DC}" sourceName="Driver">
  <pivotTables>
    <pivotTable tabId="6" name="PivotTable14"/>
    <pivotTable tabId="6" name="PivotTable15"/>
    <pivotTable tabId="6" name="PivotTable16"/>
    <pivotTable tabId="6" name="PivotTable17"/>
    <pivotTable tabId="7" name="PivotTable19"/>
    <pivotTable tabId="7" name="PivotTable20"/>
    <pivotTable tabId="7" name="PivotTable21"/>
    <pivotTable tabId="7" name="PivotTable22"/>
    <pivotTable tabId="7" name="PivotTable23"/>
    <pivotTable tabId="7" name="PivotTable24"/>
    <pivotTable tabId="7" name="PivotTable25"/>
  </pivotTables>
  <data>
    <tabular pivotCacheId="1766776950">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B4242F7-F3F0-4B41-B30C-38DB2F0733B5}" cache="Slicer_Month" caption="Month" columnCount="2" style="SlicerStyleLight3" rowHeight="457200"/>
  <slicer name="Driver" xr10:uid="{BA282CD9-7E17-462D-A401-737E44B68868}" cache="Slicer_Driver" caption="Driver" style="SlicerStyleLight3" rowHeight="7315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3163B2-62AB-421A-8F3A-D1C9B2AE47AC}" name="Main_table" displayName="Main_table" ref="A1:T25" totalsRowShown="0" headerRowDxfId="92" dataDxfId="93" headerRowBorderDxfId="114" headerRowCellStyle="Normal 2" dataCellStyle="Currency 2">
  <autoFilter ref="A1:T25" xr:uid="{313163B2-62AB-421A-8F3A-D1C9B2AE47A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BA14EB58-45E4-4063-9810-E8E26AA564A9}" name="N" dataDxfId="113" dataCellStyle="Currency 2"/>
    <tableColumn id="2" xr3:uid="{47FEA703-EF14-4984-ABD7-ED62A5C84309}" name="Date" dataDxfId="112" dataCellStyle="Normal 2"/>
    <tableColumn id="3" xr3:uid="{CD23760F-1CD0-48FA-852E-C7C486164D7F}" name="Year" dataDxfId="111" dataCellStyle="Normal 2"/>
    <tableColumn id="4" xr3:uid="{B0E94B61-4CA6-4B23-8AE5-8A0CD37ECE33}" name="Month" dataDxfId="110" dataCellStyle="Normal 2"/>
    <tableColumn id="5" xr3:uid="{85F8031E-9208-424C-BA1C-79AAF97E03C7}" name="Day" dataDxfId="109" dataCellStyle="Normal 2"/>
    <tableColumn id="6" xr3:uid="{511667B3-16F8-4824-8A6A-1A5AC5470A55}" name="Driver" dataDxfId="108" dataCellStyle="Normal 2"/>
    <tableColumn id="7" xr3:uid="{5579F441-229E-493D-ABE5-94E65EBF3FA3}" name="Buddy" dataDxfId="107" dataCellStyle="Normal 2"/>
    <tableColumn id="8" xr3:uid="{81336725-83DE-4BB5-B12C-EF5FCFD813E6}" name="Vehicle" dataDxfId="106" dataCellStyle="Normal 2"/>
    <tableColumn id="9" xr3:uid="{72A13D11-EA90-4DEF-B66E-6B16DCB83950}" name="Distance (km)" dataDxfId="105" dataCellStyle="Normal 2"/>
    <tableColumn id="10" xr3:uid="{AF786309-4929-4CCB-98CA-CBB45DB59F60}" name="Trip Classify" dataDxfId="104" dataCellStyle="Normal 2"/>
    <tableColumn id="11" xr3:uid="{817B34A6-6499-4F07-B507-7D08C8C59459}" name="Distance Traveled" dataDxfId="103" dataCellStyle="Currency 2"/>
    <tableColumn id="12" xr3:uid="{C9C5D6CC-F9CE-48B3-88B7-B8EF5A84351F}" name="From" dataDxfId="102" dataCellStyle="Normal 2"/>
    <tableColumn id="13" xr3:uid="{903E5220-EB7D-4EA0-A5D5-79E1DEC492B8}" name="To" dataDxfId="101" dataCellStyle="Normal 2"/>
    <tableColumn id="14" xr3:uid="{45AB42CC-CC06-4DDF-B6FE-2628B369B46E}" name="Goods" dataDxfId="100" dataCellStyle="Normal 2"/>
    <tableColumn id="15" xr3:uid="{1C24BF55-FA80-4F20-BA1F-C6749A50D97C}" name="Driver wage/trip" dataDxfId="99" dataCellStyle="Currency 2"/>
    <tableColumn id="16" xr3:uid="{55153954-C5C2-4C29-B09E-CE0E10B76E5D}" name="Buddy wage/trip" dataDxfId="98" dataCellStyle="Currency 2"/>
    <tableColumn id="17" xr3:uid="{1E7EDC18-3AAB-4473-A455-75F44AA80E91}" name="Driver Salary" dataDxfId="97" dataCellStyle="Currency 2"/>
    <tableColumn id="18" xr3:uid="{B37EF701-2E55-4338-90F5-CD49D7683881}" name="Buddy Salary" dataDxfId="96" dataCellStyle="Currency 2"/>
    <tableColumn id="19" xr3:uid="{23593CF8-44A1-4D57-89D5-0FBACB542281}" name="Weight (Tons)" dataDxfId="95" dataCellStyle="Currency 2"/>
    <tableColumn id="20" xr3:uid="{70D49267-AF52-48EE-A1CC-052C078AFD47}" name="Hired Transportation" dataDxfId="94" dataCellStyle="Currency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2E2B-1862-4371-AD33-116D514F033B}">
  <dimension ref="U2"/>
  <sheetViews>
    <sheetView tabSelected="1" topLeftCell="A30" zoomScale="93" zoomScaleNormal="93" workbookViewId="0">
      <selection activeCell="U17" sqref="U17"/>
    </sheetView>
  </sheetViews>
  <sheetFormatPr defaultRowHeight="15" x14ac:dyDescent="0.25"/>
  <cols>
    <col min="1" max="16384" width="9.140625" style="1"/>
  </cols>
  <sheetData>
    <row r="2" spans="21:21" ht="15.75" x14ac:dyDescent="0.25">
      <c r="U2"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ECFA-9BAC-4773-B088-7197ADDF7229}">
  <dimension ref="C3:U9"/>
  <sheetViews>
    <sheetView topLeftCell="J1" workbookViewId="0">
      <selection activeCell="U17" sqref="U17"/>
    </sheetView>
  </sheetViews>
  <sheetFormatPr defaultRowHeight="15" x14ac:dyDescent="0.25"/>
  <cols>
    <col min="1" max="1" width="9" bestFit="1" customWidth="1"/>
    <col min="3" max="3" width="10.42578125" bestFit="1" customWidth="1"/>
    <col min="6" max="6" width="13.140625" bestFit="1" customWidth="1"/>
    <col min="7" max="7" width="27.85546875" bestFit="1" customWidth="1"/>
    <col min="13" max="13" width="13.140625" bestFit="1" customWidth="1"/>
    <col min="14" max="14" width="19.85546875" bestFit="1" customWidth="1"/>
    <col min="19" max="19" width="13.140625" bestFit="1" customWidth="1"/>
    <col min="20" max="20" width="19" bestFit="1" customWidth="1"/>
    <col min="21" max="21" width="19.140625" bestFit="1" customWidth="1"/>
  </cols>
  <sheetData>
    <row r="3" spans="3:21" x14ac:dyDescent="0.25">
      <c r="C3" s="15" t="s">
        <v>60</v>
      </c>
      <c r="F3" s="15" t="s">
        <v>19</v>
      </c>
      <c r="M3" s="15"/>
      <c r="S3" s="15"/>
    </row>
    <row r="4" spans="3:21" x14ac:dyDescent="0.25">
      <c r="S4" s="15" t="s">
        <v>67</v>
      </c>
    </row>
    <row r="5" spans="3:21" x14ac:dyDescent="0.25">
      <c r="C5" t="s">
        <v>59</v>
      </c>
      <c r="F5" s="16" t="s">
        <v>61</v>
      </c>
      <c r="G5" t="s">
        <v>63</v>
      </c>
      <c r="M5" s="16" t="s">
        <v>61</v>
      </c>
      <c r="N5" t="s">
        <v>64</v>
      </c>
      <c r="P5" t="str">
        <f>VLOOKUP(M6,M5:N9,1,0)</f>
        <v>Close</v>
      </c>
      <c r="Q5">
        <f>VLOOKUP(N6,N5:O9,1,0)</f>
        <v>16</v>
      </c>
      <c r="S5" s="16" t="s">
        <v>61</v>
      </c>
      <c r="T5" t="s">
        <v>65</v>
      </c>
      <c r="U5" t="s">
        <v>66</v>
      </c>
    </row>
    <row r="6" spans="3:21" x14ac:dyDescent="0.25">
      <c r="C6" s="3">
        <v>24</v>
      </c>
      <c r="F6" s="17" t="s">
        <v>29</v>
      </c>
      <c r="G6" s="3">
        <v>19</v>
      </c>
      <c r="M6" s="17" t="s">
        <v>24</v>
      </c>
      <c r="N6" s="3">
        <v>16</v>
      </c>
      <c r="P6" t="str">
        <f t="shared" ref="P6:Q8" si="0">VLOOKUP(M7,M6:N10,1,0)</f>
        <v>Far</v>
      </c>
      <c r="Q6">
        <f t="shared" si="0"/>
        <v>6</v>
      </c>
      <c r="S6" s="17" t="s">
        <v>24</v>
      </c>
      <c r="T6" s="3">
        <v>5200</v>
      </c>
      <c r="U6" s="3">
        <v>2500</v>
      </c>
    </row>
    <row r="7" spans="3:21" x14ac:dyDescent="0.25">
      <c r="F7" s="17" t="s">
        <v>51</v>
      </c>
      <c r="G7" s="3">
        <v>5</v>
      </c>
      <c r="I7" s="18" t="s">
        <v>51</v>
      </c>
      <c r="J7" s="18">
        <f>VLOOKUP(I7,F5:G8,2,0)</f>
        <v>5</v>
      </c>
      <c r="M7" s="17" t="s">
        <v>37</v>
      </c>
      <c r="N7" s="3">
        <v>6</v>
      </c>
      <c r="P7" t="str">
        <f t="shared" si="0"/>
        <v>Regular</v>
      </c>
      <c r="Q7">
        <f t="shared" si="0"/>
        <v>2</v>
      </c>
      <c r="S7" s="17" t="s">
        <v>37</v>
      </c>
      <c r="T7" s="3">
        <v>3400</v>
      </c>
      <c r="U7" s="3">
        <v>500</v>
      </c>
    </row>
    <row r="8" spans="3:21" x14ac:dyDescent="0.25">
      <c r="F8" s="17" t="s">
        <v>62</v>
      </c>
      <c r="G8" s="3">
        <v>24</v>
      </c>
      <c r="M8" s="17" t="s">
        <v>40</v>
      </c>
      <c r="N8" s="3">
        <v>2</v>
      </c>
      <c r="S8" s="17" t="s">
        <v>40</v>
      </c>
      <c r="T8" s="3">
        <v>400</v>
      </c>
      <c r="U8" s="3">
        <v>100</v>
      </c>
    </row>
    <row r="9" spans="3:21" x14ac:dyDescent="0.25">
      <c r="M9" s="17" t="s">
        <v>62</v>
      </c>
      <c r="N9" s="3">
        <v>24</v>
      </c>
      <c r="S9" s="17" t="s">
        <v>62</v>
      </c>
      <c r="T9" s="3">
        <v>9000</v>
      </c>
      <c r="U9" s="3">
        <v>3100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97F8F-92BD-474E-9D44-83C0B17EABDF}">
  <dimension ref="A2:R16"/>
  <sheetViews>
    <sheetView topLeftCell="M1" workbookViewId="0">
      <selection activeCell="Q3" sqref="Q3"/>
    </sheetView>
  </sheetViews>
  <sheetFormatPr defaultRowHeight="15" x14ac:dyDescent="0.25"/>
  <cols>
    <col min="1" max="1" width="13.140625" bestFit="1" customWidth="1"/>
    <col min="2" max="2" width="14.85546875" bestFit="1" customWidth="1"/>
    <col min="5" max="5" width="25.28515625" bestFit="1" customWidth="1"/>
    <col min="6" max="6" width="18.7109375" bestFit="1" customWidth="1"/>
    <col min="7" max="7" width="18" bestFit="1" customWidth="1"/>
    <col min="8" max="8" width="18.140625" customWidth="1"/>
    <col min="9" max="9" width="22.5703125" bestFit="1" customWidth="1"/>
    <col min="10" max="10" width="22.7109375" bestFit="1" customWidth="1"/>
    <col min="11" max="11" width="19" bestFit="1" customWidth="1"/>
    <col min="12" max="12" width="19.140625" bestFit="1" customWidth="1"/>
    <col min="14" max="14" width="13.140625" bestFit="1" customWidth="1"/>
    <col min="15" max="15" width="14.85546875" bestFit="1" customWidth="1"/>
    <col min="16" max="16" width="11.7109375" bestFit="1" customWidth="1"/>
    <col min="17" max="17" width="13.140625" bestFit="1" customWidth="1"/>
    <col min="18" max="18" width="20" bestFit="1" customWidth="1"/>
    <col min="19" max="19" width="5.5703125" bestFit="1" customWidth="1"/>
    <col min="20" max="20" width="8.42578125" bestFit="1" customWidth="1"/>
    <col min="21" max="21" width="5.7109375" bestFit="1" customWidth="1"/>
    <col min="22" max="22" width="9.5703125" bestFit="1" customWidth="1"/>
    <col min="23" max="23" width="7.28515625" bestFit="1" customWidth="1"/>
    <col min="24" max="24" width="11.28515625" bestFit="1" customWidth="1"/>
  </cols>
  <sheetData>
    <row r="2" spans="1:18" x14ac:dyDescent="0.25">
      <c r="A2" s="15" t="s">
        <v>69</v>
      </c>
      <c r="E2" s="15" t="s">
        <v>70</v>
      </c>
      <c r="G2" s="15" t="s">
        <v>74</v>
      </c>
      <c r="I2" s="15" t="s">
        <v>70</v>
      </c>
      <c r="N2" s="15" t="s">
        <v>80</v>
      </c>
      <c r="Q2" s="15" t="s">
        <v>81</v>
      </c>
    </row>
    <row r="3" spans="1:18" x14ac:dyDescent="0.25">
      <c r="A3" s="16" t="s">
        <v>61</v>
      </c>
      <c r="B3" t="s">
        <v>68</v>
      </c>
      <c r="E3" t="s">
        <v>71</v>
      </c>
      <c r="G3" t="s">
        <v>75</v>
      </c>
      <c r="I3" t="s">
        <v>72</v>
      </c>
      <c r="J3" t="s">
        <v>73</v>
      </c>
      <c r="K3" t="s">
        <v>65</v>
      </c>
      <c r="L3" t="s">
        <v>66</v>
      </c>
      <c r="N3" s="16" t="s">
        <v>61</v>
      </c>
      <c r="O3" t="s">
        <v>68</v>
      </c>
      <c r="Q3" s="16" t="s">
        <v>61</v>
      </c>
      <c r="R3" t="s">
        <v>79</v>
      </c>
    </row>
    <row r="4" spans="1:18" x14ac:dyDescent="0.25">
      <c r="A4" s="17" t="s">
        <v>28</v>
      </c>
      <c r="B4" s="3">
        <v>12</v>
      </c>
      <c r="E4" s="19">
        <v>1218672000000000</v>
      </c>
      <c r="G4" s="19">
        <v>27900000</v>
      </c>
      <c r="I4" s="19">
        <v>11200</v>
      </c>
      <c r="J4" s="19">
        <v>3900</v>
      </c>
      <c r="K4" s="19">
        <v>9000</v>
      </c>
      <c r="L4" s="19">
        <v>3100</v>
      </c>
      <c r="N4" s="17" t="s">
        <v>20</v>
      </c>
      <c r="O4" s="19">
        <v>2</v>
      </c>
      <c r="Q4" s="17" t="s">
        <v>55</v>
      </c>
      <c r="R4" s="19">
        <v>50</v>
      </c>
    </row>
    <row r="5" spans="1:18" x14ac:dyDescent="0.25">
      <c r="A5" s="17" t="s">
        <v>35</v>
      </c>
      <c r="B5" s="3">
        <v>12</v>
      </c>
      <c r="N5" s="17" t="s">
        <v>30</v>
      </c>
      <c r="O5" s="19">
        <v>2</v>
      </c>
      <c r="Q5" s="17" t="s">
        <v>47</v>
      </c>
      <c r="R5" s="19">
        <v>160</v>
      </c>
    </row>
    <row r="6" spans="1:18" x14ac:dyDescent="0.25">
      <c r="A6" s="17" t="s">
        <v>62</v>
      </c>
      <c r="B6" s="3">
        <v>24</v>
      </c>
      <c r="I6" s="15" t="s">
        <v>70</v>
      </c>
      <c r="N6" s="17" t="s">
        <v>36</v>
      </c>
      <c r="O6" s="19">
        <v>4</v>
      </c>
      <c r="Q6" s="17" t="s">
        <v>27</v>
      </c>
      <c r="R6" s="19">
        <v>180</v>
      </c>
    </row>
    <row r="7" spans="1:18" x14ac:dyDescent="0.25">
      <c r="I7">
        <f>GETPIVOTDATA("Sum of Driver wage/trip",$I$3)*GETPIVOTDATA("Sum of Buddy wage/trip",$I$3)*GETPIVOTDATA("Sum of Driver Salary",$I$3)*GETPIVOTDATA("Sum of Buddy Salary",$I$3)</f>
        <v>1218672000000000</v>
      </c>
      <c r="N7" s="17" t="s">
        <v>39</v>
      </c>
      <c r="O7" s="19">
        <v>1</v>
      </c>
      <c r="Q7" s="17" t="s">
        <v>49</v>
      </c>
      <c r="R7" s="19">
        <v>50</v>
      </c>
    </row>
    <row r="8" spans="1:18" x14ac:dyDescent="0.25">
      <c r="N8" s="17" t="s">
        <v>43</v>
      </c>
      <c r="O8" s="19">
        <v>1</v>
      </c>
      <c r="Q8" s="17" t="s">
        <v>33</v>
      </c>
      <c r="R8" s="19">
        <v>30</v>
      </c>
    </row>
    <row r="9" spans="1:18" x14ac:dyDescent="0.25">
      <c r="N9" s="17" t="s">
        <v>46</v>
      </c>
      <c r="O9" s="19">
        <v>2</v>
      </c>
      <c r="Q9" s="17" t="s">
        <v>58</v>
      </c>
      <c r="R9" s="19">
        <v>30</v>
      </c>
    </row>
    <row r="10" spans="1:18" x14ac:dyDescent="0.25">
      <c r="F10" s="15" t="s">
        <v>70</v>
      </c>
      <c r="N10" s="17" t="s">
        <v>48</v>
      </c>
      <c r="O10" s="19">
        <v>2</v>
      </c>
      <c r="Q10" s="17" t="s">
        <v>34</v>
      </c>
      <c r="R10" s="19">
        <v>138</v>
      </c>
    </row>
    <row r="11" spans="1:18" x14ac:dyDescent="0.25">
      <c r="F11" t="s">
        <v>76</v>
      </c>
      <c r="H11" s="20" t="s">
        <v>77</v>
      </c>
      <c r="I11" s="20">
        <f>GETPIVOTDATA("Total Salary",$G$3)</f>
        <v>27900000</v>
      </c>
      <c r="K11" s="21" t="s">
        <v>78</v>
      </c>
      <c r="L11" s="21">
        <f>GETPIVOTDATA("Total Wages",$F$11)</f>
        <v>43680000</v>
      </c>
      <c r="N11" s="17" t="s">
        <v>50</v>
      </c>
      <c r="O11" s="19">
        <v>3</v>
      </c>
      <c r="Q11" s="17" t="s">
        <v>45</v>
      </c>
      <c r="R11" s="19">
        <v>130</v>
      </c>
    </row>
    <row r="12" spans="1:18" x14ac:dyDescent="0.25">
      <c r="F12" s="19">
        <v>43680000</v>
      </c>
      <c r="H12" s="20" t="s">
        <v>78</v>
      </c>
      <c r="I12" s="20">
        <f>GETPIVOTDATA("Total Wages",$F$11)</f>
        <v>43680000</v>
      </c>
      <c r="K12" s="21" t="s">
        <v>77</v>
      </c>
      <c r="L12" s="21">
        <f>GETPIVOTDATA("Total Salary",$G$3)</f>
        <v>27900000</v>
      </c>
      <c r="N12" s="17" t="s">
        <v>52</v>
      </c>
      <c r="O12" s="19">
        <v>1</v>
      </c>
      <c r="Q12" s="17" t="s">
        <v>26</v>
      </c>
      <c r="R12" s="19">
        <v>100</v>
      </c>
    </row>
    <row r="13" spans="1:18" x14ac:dyDescent="0.25">
      <c r="N13" s="17" t="s">
        <v>54</v>
      </c>
      <c r="O13" s="19">
        <v>4</v>
      </c>
      <c r="Q13" s="17" t="s">
        <v>62</v>
      </c>
      <c r="R13" s="19">
        <v>868</v>
      </c>
    </row>
    <row r="14" spans="1:18" x14ac:dyDescent="0.25">
      <c r="N14" s="17" t="s">
        <v>56</v>
      </c>
      <c r="O14" s="19">
        <v>1</v>
      </c>
    </row>
    <row r="15" spans="1:18" x14ac:dyDescent="0.25">
      <c r="N15" s="17" t="s">
        <v>57</v>
      </c>
      <c r="O15" s="19">
        <v>1</v>
      </c>
    </row>
    <row r="16" spans="1:18" x14ac:dyDescent="0.25">
      <c r="N16" s="17" t="s">
        <v>62</v>
      </c>
      <c r="O16" s="19">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6F43A-F2F8-4BEE-957C-20B1FA057125}">
  <dimension ref="A1:T25"/>
  <sheetViews>
    <sheetView topLeftCell="K1" zoomScaleNormal="100" workbookViewId="0">
      <selection activeCell="B6" sqref="B6"/>
    </sheetView>
  </sheetViews>
  <sheetFormatPr defaultRowHeight="15" x14ac:dyDescent="0.25"/>
  <cols>
    <col min="2" max="2" width="41.7109375" customWidth="1"/>
    <col min="4" max="4" width="9.5703125" customWidth="1"/>
    <col min="6" max="7" width="9.5703125" customWidth="1"/>
    <col min="8" max="8" width="25" customWidth="1"/>
    <col min="9" max="9" width="16.85546875" customWidth="1"/>
    <col min="10" max="10" width="15.7109375" customWidth="1"/>
    <col min="11" max="11" width="21.7109375" customWidth="1"/>
    <col min="12" max="12" width="23.85546875" customWidth="1"/>
    <col min="13" max="13" width="20.140625" customWidth="1"/>
    <col min="14" max="14" width="17.5703125" customWidth="1"/>
    <col min="15" max="16" width="19.42578125" customWidth="1"/>
    <col min="17" max="18" width="16.28515625" customWidth="1"/>
    <col min="19" max="19" width="17.28515625" customWidth="1"/>
    <col min="20" max="20" width="24.28515625" customWidth="1"/>
  </cols>
  <sheetData>
    <row r="1" spans="1:20" ht="35.25" customHeigh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row>
    <row r="2" spans="1:20" ht="24" customHeight="1" x14ac:dyDescent="0.25">
      <c r="A2" s="5">
        <v>1</v>
      </c>
      <c r="B2" s="6">
        <v>44562</v>
      </c>
      <c r="C2" s="7">
        <v>2022</v>
      </c>
      <c r="D2" s="8" t="s">
        <v>20</v>
      </c>
      <c r="E2" s="7">
        <v>1</v>
      </c>
      <c r="F2" s="7" t="s">
        <v>21</v>
      </c>
      <c r="G2" s="7" t="s">
        <v>22</v>
      </c>
      <c r="H2" s="7" t="s">
        <v>23</v>
      </c>
      <c r="I2" s="7">
        <v>25</v>
      </c>
      <c r="J2" s="7" t="s">
        <v>24</v>
      </c>
      <c r="K2" s="9" t="s">
        <v>25</v>
      </c>
      <c r="L2" s="7" t="s">
        <v>26</v>
      </c>
      <c r="M2" s="7" t="s">
        <v>27</v>
      </c>
      <c r="N2" s="7" t="s">
        <v>28</v>
      </c>
      <c r="O2" s="9">
        <v>400</v>
      </c>
      <c r="P2" s="9">
        <v>400</v>
      </c>
      <c r="Q2" s="9">
        <v>400</v>
      </c>
      <c r="R2" s="9">
        <v>400</v>
      </c>
      <c r="S2" s="5">
        <v>14</v>
      </c>
      <c r="T2" s="9" t="s">
        <v>29</v>
      </c>
    </row>
    <row r="3" spans="1:20" ht="24" customHeight="1" x14ac:dyDescent="0.25">
      <c r="A3" s="10">
        <v>2</v>
      </c>
      <c r="B3" s="11">
        <v>44593</v>
      </c>
      <c r="C3" s="12">
        <v>2022</v>
      </c>
      <c r="D3" s="13" t="s">
        <v>30</v>
      </c>
      <c r="E3" s="12">
        <v>1</v>
      </c>
      <c r="F3" s="12" t="s">
        <v>31</v>
      </c>
      <c r="G3" s="12" t="s">
        <v>22</v>
      </c>
      <c r="H3" s="12" t="s">
        <v>32</v>
      </c>
      <c r="I3" s="12">
        <v>15</v>
      </c>
      <c r="J3" s="12" t="s">
        <v>24</v>
      </c>
      <c r="K3" s="14" t="s">
        <v>25</v>
      </c>
      <c r="L3" s="12" t="s">
        <v>33</v>
      </c>
      <c r="M3" s="12" t="s">
        <v>34</v>
      </c>
      <c r="N3" s="12" t="s">
        <v>35</v>
      </c>
      <c r="O3" s="14">
        <v>400</v>
      </c>
      <c r="P3" s="14">
        <v>100</v>
      </c>
      <c r="Q3" s="14">
        <v>400</v>
      </c>
      <c r="R3" s="14">
        <v>100</v>
      </c>
      <c r="S3" s="10">
        <v>11</v>
      </c>
      <c r="T3" s="14" t="s">
        <v>29</v>
      </c>
    </row>
    <row r="4" spans="1:20" ht="24" customHeight="1" x14ac:dyDescent="0.25">
      <c r="A4" s="5">
        <v>3</v>
      </c>
      <c r="B4" s="6">
        <v>44621</v>
      </c>
      <c r="C4" s="7">
        <v>2022</v>
      </c>
      <c r="D4" s="8" t="s">
        <v>36</v>
      </c>
      <c r="E4" s="7">
        <v>1</v>
      </c>
      <c r="F4" s="7" t="s">
        <v>21</v>
      </c>
      <c r="G4" s="7" t="s">
        <v>22</v>
      </c>
      <c r="H4" s="7" t="s">
        <v>23</v>
      </c>
      <c r="I4" s="7">
        <v>65</v>
      </c>
      <c r="J4" s="7" t="s">
        <v>37</v>
      </c>
      <c r="K4" s="9" t="s">
        <v>25</v>
      </c>
      <c r="L4" s="7" t="s">
        <v>27</v>
      </c>
      <c r="M4" s="7" t="s">
        <v>38</v>
      </c>
      <c r="N4" s="7" t="s">
        <v>28</v>
      </c>
      <c r="O4" s="9">
        <v>600</v>
      </c>
      <c r="P4" s="9">
        <v>100</v>
      </c>
      <c r="Q4" s="9">
        <v>600</v>
      </c>
      <c r="R4" s="9">
        <v>100</v>
      </c>
      <c r="S4" s="5">
        <v>15</v>
      </c>
      <c r="T4" s="9" t="s">
        <v>29</v>
      </c>
    </row>
    <row r="5" spans="1:20" ht="24" customHeight="1" x14ac:dyDescent="0.25">
      <c r="A5" s="10">
        <v>4</v>
      </c>
      <c r="B5" s="11">
        <v>44652</v>
      </c>
      <c r="C5" s="12">
        <v>2022</v>
      </c>
      <c r="D5" s="13" t="s">
        <v>39</v>
      </c>
      <c r="E5" s="12">
        <v>1</v>
      </c>
      <c r="F5" s="12" t="s">
        <v>31</v>
      </c>
      <c r="G5" s="12" t="s">
        <v>22</v>
      </c>
      <c r="H5" s="12" t="s">
        <v>32</v>
      </c>
      <c r="I5" s="12">
        <v>44</v>
      </c>
      <c r="J5" s="12" t="s">
        <v>40</v>
      </c>
      <c r="K5" s="14" t="s">
        <v>41</v>
      </c>
      <c r="L5" s="12" t="s">
        <v>34</v>
      </c>
      <c r="M5" s="12" t="s">
        <v>42</v>
      </c>
      <c r="N5" s="12" t="s">
        <v>35</v>
      </c>
      <c r="O5" s="14">
        <v>400</v>
      </c>
      <c r="P5" s="14">
        <v>100</v>
      </c>
      <c r="Q5" s="14">
        <v>400</v>
      </c>
      <c r="R5" s="14">
        <v>100</v>
      </c>
      <c r="S5" s="10">
        <v>13</v>
      </c>
      <c r="T5" s="14" t="s">
        <v>29</v>
      </c>
    </row>
    <row r="6" spans="1:20" ht="24" customHeight="1" x14ac:dyDescent="0.25">
      <c r="A6" s="5">
        <v>5</v>
      </c>
      <c r="B6" s="6">
        <v>44682</v>
      </c>
      <c r="C6" s="7">
        <v>2022</v>
      </c>
      <c r="D6" s="8" t="s">
        <v>43</v>
      </c>
      <c r="E6" s="7">
        <v>1</v>
      </c>
      <c r="F6" s="7" t="s">
        <v>21</v>
      </c>
      <c r="G6" s="7" t="s">
        <v>44</v>
      </c>
      <c r="H6" s="7" t="s">
        <v>23</v>
      </c>
      <c r="I6" s="7">
        <v>65</v>
      </c>
      <c r="J6" s="7" t="s">
        <v>37</v>
      </c>
      <c r="K6" s="9" t="s">
        <v>41</v>
      </c>
      <c r="L6" s="7" t="s">
        <v>45</v>
      </c>
      <c r="M6" s="7" t="s">
        <v>42</v>
      </c>
      <c r="N6" s="7" t="s">
        <v>28</v>
      </c>
      <c r="O6" s="9">
        <v>600</v>
      </c>
      <c r="P6" s="9">
        <v>100</v>
      </c>
      <c r="Q6" s="9">
        <v>600</v>
      </c>
      <c r="R6" s="9">
        <v>100</v>
      </c>
      <c r="S6" s="5">
        <v>12</v>
      </c>
      <c r="T6" s="9" t="s">
        <v>29</v>
      </c>
    </row>
    <row r="7" spans="1:20" ht="24" customHeight="1" x14ac:dyDescent="0.25">
      <c r="A7" s="10">
        <v>6</v>
      </c>
      <c r="B7" s="11">
        <v>44713</v>
      </c>
      <c r="C7" s="12">
        <v>2022</v>
      </c>
      <c r="D7" s="13" t="s">
        <v>46</v>
      </c>
      <c r="E7" s="12">
        <v>1</v>
      </c>
      <c r="F7" s="12" t="s">
        <v>31</v>
      </c>
      <c r="G7" s="12" t="s">
        <v>22</v>
      </c>
      <c r="H7" s="12" t="s">
        <v>32</v>
      </c>
      <c r="I7" s="12">
        <v>80</v>
      </c>
      <c r="J7" s="12" t="s">
        <v>37</v>
      </c>
      <c r="K7" s="14" t="s">
        <v>41</v>
      </c>
      <c r="L7" s="12" t="s">
        <v>47</v>
      </c>
      <c r="M7" s="12" t="s">
        <v>45</v>
      </c>
      <c r="N7" s="12" t="s">
        <v>35</v>
      </c>
      <c r="O7" s="14">
        <v>800</v>
      </c>
      <c r="P7" s="14">
        <v>100</v>
      </c>
      <c r="Q7" s="14">
        <v>800</v>
      </c>
      <c r="R7" s="14">
        <v>100</v>
      </c>
      <c r="S7" s="10">
        <v>11</v>
      </c>
      <c r="T7" s="14" t="s">
        <v>29</v>
      </c>
    </row>
    <row r="8" spans="1:20" ht="24" customHeight="1" x14ac:dyDescent="0.25">
      <c r="A8" s="5">
        <v>7</v>
      </c>
      <c r="B8" s="6">
        <v>44743</v>
      </c>
      <c r="C8" s="7">
        <v>2022</v>
      </c>
      <c r="D8" s="8" t="s">
        <v>48</v>
      </c>
      <c r="E8" s="7">
        <v>1</v>
      </c>
      <c r="F8" s="7" t="s">
        <v>21</v>
      </c>
      <c r="G8" s="7" t="s">
        <v>44</v>
      </c>
      <c r="H8" s="7" t="s">
        <v>23</v>
      </c>
      <c r="I8" s="7">
        <v>25</v>
      </c>
      <c r="J8" s="7" t="s">
        <v>24</v>
      </c>
      <c r="K8" s="9" t="s">
        <v>41</v>
      </c>
      <c r="L8" s="7" t="s">
        <v>49</v>
      </c>
      <c r="M8" s="7" t="s">
        <v>42</v>
      </c>
      <c r="N8" s="7" t="s">
        <v>28</v>
      </c>
      <c r="O8" s="9">
        <v>400</v>
      </c>
      <c r="P8" s="9">
        <v>150</v>
      </c>
      <c r="Q8" s="9">
        <v>400</v>
      </c>
      <c r="R8" s="9">
        <v>150</v>
      </c>
      <c r="S8" s="5">
        <v>18</v>
      </c>
      <c r="T8" s="9" t="s">
        <v>29</v>
      </c>
    </row>
    <row r="9" spans="1:20" ht="24" customHeight="1" x14ac:dyDescent="0.25">
      <c r="A9" s="10">
        <v>8</v>
      </c>
      <c r="B9" s="11">
        <v>44774</v>
      </c>
      <c r="C9" s="12">
        <v>2022</v>
      </c>
      <c r="D9" s="13" t="s">
        <v>50</v>
      </c>
      <c r="E9" s="12">
        <v>1</v>
      </c>
      <c r="F9" s="12" t="s">
        <v>31</v>
      </c>
      <c r="G9" s="12" t="s">
        <v>44</v>
      </c>
      <c r="H9" s="12" t="s">
        <v>32</v>
      </c>
      <c r="I9" s="12">
        <v>25</v>
      </c>
      <c r="J9" s="12" t="s">
        <v>24</v>
      </c>
      <c r="K9" s="14" t="s">
        <v>25</v>
      </c>
      <c r="L9" s="12" t="s">
        <v>27</v>
      </c>
      <c r="M9" s="12" t="s">
        <v>34</v>
      </c>
      <c r="N9" s="12" t="s">
        <v>35</v>
      </c>
      <c r="O9" s="14">
        <v>400</v>
      </c>
      <c r="P9" s="14">
        <v>100</v>
      </c>
      <c r="Q9" s="14">
        <v>400</v>
      </c>
      <c r="R9" s="14">
        <v>100</v>
      </c>
      <c r="S9" s="10">
        <v>13</v>
      </c>
      <c r="T9" s="14" t="s">
        <v>51</v>
      </c>
    </row>
    <row r="10" spans="1:20" ht="24" customHeight="1" x14ac:dyDescent="0.25">
      <c r="A10" s="5">
        <v>9</v>
      </c>
      <c r="B10" s="6">
        <v>44805</v>
      </c>
      <c r="C10" s="7">
        <v>2022</v>
      </c>
      <c r="D10" s="8" t="s">
        <v>52</v>
      </c>
      <c r="E10" s="7">
        <v>1</v>
      </c>
      <c r="F10" s="7" t="s">
        <v>21</v>
      </c>
      <c r="G10" s="7" t="s">
        <v>44</v>
      </c>
      <c r="H10" s="7" t="s">
        <v>23</v>
      </c>
      <c r="I10" s="7">
        <v>25</v>
      </c>
      <c r="J10" s="7" t="s">
        <v>24</v>
      </c>
      <c r="K10" s="9" t="s">
        <v>41</v>
      </c>
      <c r="L10" s="7" t="s">
        <v>34</v>
      </c>
      <c r="M10" s="7" t="s">
        <v>53</v>
      </c>
      <c r="N10" s="7" t="s">
        <v>28</v>
      </c>
      <c r="O10" s="9">
        <v>400</v>
      </c>
      <c r="P10" s="9">
        <v>100</v>
      </c>
      <c r="Q10" s="9">
        <v>400</v>
      </c>
      <c r="R10" s="9">
        <v>100</v>
      </c>
      <c r="S10" s="5">
        <v>15</v>
      </c>
      <c r="T10" s="9" t="s">
        <v>51</v>
      </c>
    </row>
    <row r="11" spans="1:20" ht="24" customHeight="1" x14ac:dyDescent="0.25">
      <c r="A11" s="10">
        <v>10</v>
      </c>
      <c r="B11" s="11">
        <v>44835</v>
      </c>
      <c r="C11" s="12">
        <v>2022</v>
      </c>
      <c r="D11" s="13" t="s">
        <v>54</v>
      </c>
      <c r="E11" s="12">
        <v>1</v>
      </c>
      <c r="F11" s="12" t="s">
        <v>31</v>
      </c>
      <c r="G11" s="12" t="s">
        <v>22</v>
      </c>
      <c r="H11" s="12" t="s">
        <v>32</v>
      </c>
      <c r="I11" s="12">
        <v>25</v>
      </c>
      <c r="J11" s="12" t="s">
        <v>24</v>
      </c>
      <c r="K11" s="14" t="s">
        <v>41</v>
      </c>
      <c r="L11" s="12" t="s">
        <v>55</v>
      </c>
      <c r="M11" s="12" t="s">
        <v>42</v>
      </c>
      <c r="N11" s="12" t="s">
        <v>35</v>
      </c>
      <c r="O11" s="14">
        <v>400</v>
      </c>
      <c r="P11" s="14">
        <v>200</v>
      </c>
      <c r="Q11" s="14">
        <v>400</v>
      </c>
      <c r="R11" s="14">
        <v>200</v>
      </c>
      <c r="S11" s="10">
        <v>14</v>
      </c>
      <c r="T11" s="14" t="s">
        <v>29</v>
      </c>
    </row>
    <row r="12" spans="1:20" ht="24" customHeight="1" x14ac:dyDescent="0.25">
      <c r="A12" s="5">
        <v>11</v>
      </c>
      <c r="B12" s="6">
        <v>44866</v>
      </c>
      <c r="C12" s="7">
        <v>2022</v>
      </c>
      <c r="D12" s="8" t="s">
        <v>56</v>
      </c>
      <c r="E12" s="7">
        <v>1</v>
      </c>
      <c r="F12" s="7" t="s">
        <v>21</v>
      </c>
      <c r="G12" s="7" t="s">
        <v>22</v>
      </c>
      <c r="H12" s="7" t="s">
        <v>23</v>
      </c>
      <c r="I12" s="7">
        <v>25</v>
      </c>
      <c r="J12" s="7" t="s">
        <v>24</v>
      </c>
      <c r="K12" s="9" t="s">
        <v>41</v>
      </c>
      <c r="L12" s="7" t="s">
        <v>26</v>
      </c>
      <c r="M12" s="7" t="s">
        <v>27</v>
      </c>
      <c r="N12" s="7" t="s">
        <v>28</v>
      </c>
      <c r="O12" s="9">
        <v>400</v>
      </c>
      <c r="P12" s="9">
        <v>400</v>
      </c>
      <c r="Q12" s="9">
        <v>400</v>
      </c>
      <c r="R12" s="9">
        <v>400</v>
      </c>
      <c r="S12" s="5">
        <v>12</v>
      </c>
      <c r="T12" s="9" t="s">
        <v>29</v>
      </c>
    </row>
    <row r="13" spans="1:20" ht="24" customHeight="1" x14ac:dyDescent="0.25">
      <c r="A13" s="10">
        <v>12</v>
      </c>
      <c r="B13" s="11">
        <v>44896</v>
      </c>
      <c r="C13" s="12">
        <v>2022</v>
      </c>
      <c r="D13" s="13" t="s">
        <v>57</v>
      </c>
      <c r="E13" s="12">
        <v>1</v>
      </c>
      <c r="F13" s="12" t="s">
        <v>31</v>
      </c>
      <c r="G13" s="12" t="s">
        <v>22</v>
      </c>
      <c r="H13" s="12" t="s">
        <v>32</v>
      </c>
      <c r="I13" s="12">
        <v>15</v>
      </c>
      <c r="J13" s="12" t="s">
        <v>24</v>
      </c>
      <c r="K13" s="14" t="s">
        <v>41</v>
      </c>
      <c r="L13" s="12" t="s">
        <v>58</v>
      </c>
      <c r="M13" s="12" t="s">
        <v>34</v>
      </c>
      <c r="N13" s="12" t="s">
        <v>35</v>
      </c>
      <c r="O13" s="14">
        <v>400</v>
      </c>
      <c r="P13" s="14">
        <v>100</v>
      </c>
      <c r="Q13" s="14">
        <v>400</v>
      </c>
      <c r="R13" s="14">
        <v>100</v>
      </c>
      <c r="S13" s="10">
        <v>9</v>
      </c>
      <c r="T13" s="14" t="s">
        <v>29</v>
      </c>
    </row>
    <row r="14" spans="1:20" ht="24" customHeight="1" x14ac:dyDescent="0.25">
      <c r="A14" s="5">
        <v>13</v>
      </c>
      <c r="B14" s="6">
        <v>44562</v>
      </c>
      <c r="C14" s="7">
        <v>2022</v>
      </c>
      <c r="D14" s="8" t="s">
        <v>20</v>
      </c>
      <c r="E14" s="7">
        <v>1</v>
      </c>
      <c r="F14" s="7" t="s">
        <v>21</v>
      </c>
      <c r="G14" s="7" t="s">
        <v>22</v>
      </c>
      <c r="H14" s="7" t="s">
        <v>23</v>
      </c>
      <c r="I14" s="7">
        <v>25</v>
      </c>
      <c r="J14" s="7" t="s">
        <v>24</v>
      </c>
      <c r="K14" s="9" t="s">
        <v>25</v>
      </c>
      <c r="L14" s="7" t="s">
        <v>26</v>
      </c>
      <c r="M14" s="7" t="s">
        <v>27</v>
      </c>
      <c r="N14" s="7" t="s">
        <v>28</v>
      </c>
      <c r="O14" s="9">
        <v>400</v>
      </c>
      <c r="P14" s="9">
        <v>400</v>
      </c>
      <c r="Q14" s="9">
        <v>400</v>
      </c>
      <c r="R14" s="9">
        <v>400</v>
      </c>
      <c r="S14" s="5">
        <v>14</v>
      </c>
      <c r="T14" s="9" t="s">
        <v>29</v>
      </c>
    </row>
    <row r="15" spans="1:20" ht="24" customHeight="1" x14ac:dyDescent="0.25">
      <c r="A15" s="10">
        <v>14</v>
      </c>
      <c r="B15" s="11">
        <v>44593</v>
      </c>
      <c r="C15" s="12">
        <v>2022</v>
      </c>
      <c r="D15" s="13" t="s">
        <v>30</v>
      </c>
      <c r="E15" s="12">
        <v>1</v>
      </c>
      <c r="F15" s="12" t="s">
        <v>31</v>
      </c>
      <c r="G15" s="12" t="s">
        <v>22</v>
      </c>
      <c r="H15" s="12" t="s">
        <v>32</v>
      </c>
      <c r="I15" s="12">
        <v>15</v>
      </c>
      <c r="J15" s="12" t="s">
        <v>24</v>
      </c>
      <c r="K15" s="14" t="s">
        <v>25</v>
      </c>
      <c r="L15" s="12" t="s">
        <v>33</v>
      </c>
      <c r="M15" s="12" t="s">
        <v>34</v>
      </c>
      <c r="N15" s="12" t="s">
        <v>35</v>
      </c>
      <c r="O15" s="14">
        <v>400</v>
      </c>
      <c r="P15" s="14">
        <v>100</v>
      </c>
      <c r="Q15" s="14">
        <v>400</v>
      </c>
      <c r="R15" s="14">
        <v>100</v>
      </c>
      <c r="S15" s="10">
        <v>11</v>
      </c>
      <c r="T15" s="14" t="s">
        <v>51</v>
      </c>
    </row>
    <row r="16" spans="1:20" ht="24" customHeight="1" x14ac:dyDescent="0.25">
      <c r="A16" s="5">
        <v>15</v>
      </c>
      <c r="B16" s="6">
        <v>44621</v>
      </c>
      <c r="C16" s="7">
        <v>2022</v>
      </c>
      <c r="D16" s="8" t="s">
        <v>36</v>
      </c>
      <c r="E16" s="7">
        <v>1</v>
      </c>
      <c r="F16" s="7" t="s">
        <v>21</v>
      </c>
      <c r="G16" s="7" t="s">
        <v>22</v>
      </c>
      <c r="H16" s="7" t="s">
        <v>23</v>
      </c>
      <c r="I16" s="7">
        <v>65</v>
      </c>
      <c r="J16" s="7" t="s">
        <v>37</v>
      </c>
      <c r="K16" s="9" t="s">
        <v>25</v>
      </c>
      <c r="L16" s="7" t="s">
        <v>27</v>
      </c>
      <c r="M16" s="7" t="s">
        <v>38</v>
      </c>
      <c r="N16" s="7" t="s">
        <v>28</v>
      </c>
      <c r="O16" s="9">
        <v>600</v>
      </c>
      <c r="P16" s="9">
        <v>100</v>
      </c>
      <c r="Q16" s="9">
        <v>600</v>
      </c>
      <c r="R16" s="9">
        <v>100</v>
      </c>
      <c r="S16" s="5">
        <v>15</v>
      </c>
      <c r="T16" s="9" t="s">
        <v>29</v>
      </c>
    </row>
    <row r="17" spans="1:20" ht="24" customHeight="1" x14ac:dyDescent="0.25">
      <c r="A17" s="10">
        <v>16</v>
      </c>
      <c r="B17" s="11">
        <v>44621</v>
      </c>
      <c r="C17" s="12">
        <v>2022</v>
      </c>
      <c r="D17" s="13" t="s">
        <v>36</v>
      </c>
      <c r="E17" s="12">
        <v>1</v>
      </c>
      <c r="F17" s="12" t="s">
        <v>31</v>
      </c>
      <c r="G17" s="12" t="s">
        <v>22</v>
      </c>
      <c r="H17" s="12" t="s">
        <v>32</v>
      </c>
      <c r="I17" s="12">
        <v>44</v>
      </c>
      <c r="J17" s="12" t="s">
        <v>40</v>
      </c>
      <c r="K17" s="14" t="s">
        <v>41</v>
      </c>
      <c r="L17" s="12" t="s">
        <v>34</v>
      </c>
      <c r="M17" s="12" t="s">
        <v>42</v>
      </c>
      <c r="N17" s="12" t="s">
        <v>35</v>
      </c>
      <c r="O17" s="14">
        <v>400</v>
      </c>
      <c r="P17" s="14">
        <v>100</v>
      </c>
      <c r="Q17" s="14"/>
      <c r="R17" s="14"/>
      <c r="S17" s="10">
        <v>13</v>
      </c>
      <c r="T17" s="14" t="s">
        <v>29</v>
      </c>
    </row>
    <row r="18" spans="1:20" ht="24" customHeight="1" x14ac:dyDescent="0.25">
      <c r="A18" s="5">
        <v>17</v>
      </c>
      <c r="B18" s="6">
        <v>44621</v>
      </c>
      <c r="C18" s="7">
        <v>2022</v>
      </c>
      <c r="D18" s="8" t="s">
        <v>36</v>
      </c>
      <c r="E18" s="7">
        <v>1</v>
      </c>
      <c r="F18" s="7" t="s">
        <v>21</v>
      </c>
      <c r="G18" s="7" t="s">
        <v>44</v>
      </c>
      <c r="H18" s="7" t="s">
        <v>23</v>
      </c>
      <c r="I18" s="7">
        <v>65</v>
      </c>
      <c r="J18" s="7" t="s">
        <v>37</v>
      </c>
      <c r="K18" s="9" t="s">
        <v>41</v>
      </c>
      <c r="L18" s="7" t="s">
        <v>45</v>
      </c>
      <c r="M18" s="7" t="s">
        <v>42</v>
      </c>
      <c r="N18" s="7" t="s">
        <v>28</v>
      </c>
      <c r="O18" s="9">
        <v>600</v>
      </c>
      <c r="P18" s="9">
        <v>100</v>
      </c>
      <c r="Q18" s="9"/>
      <c r="R18" s="9"/>
      <c r="S18" s="5">
        <v>12</v>
      </c>
      <c r="T18" s="9" t="s">
        <v>29</v>
      </c>
    </row>
    <row r="19" spans="1:20" ht="24" customHeight="1" x14ac:dyDescent="0.25">
      <c r="A19" s="10">
        <v>18</v>
      </c>
      <c r="B19" s="11">
        <v>44713</v>
      </c>
      <c r="C19" s="12">
        <v>2022</v>
      </c>
      <c r="D19" s="13" t="s">
        <v>46</v>
      </c>
      <c r="E19" s="12">
        <v>1</v>
      </c>
      <c r="F19" s="12" t="s">
        <v>31</v>
      </c>
      <c r="G19" s="12" t="s">
        <v>44</v>
      </c>
      <c r="H19" s="12" t="s">
        <v>32</v>
      </c>
      <c r="I19" s="12">
        <v>80</v>
      </c>
      <c r="J19" s="12" t="s">
        <v>37</v>
      </c>
      <c r="K19" s="14" t="s">
        <v>41</v>
      </c>
      <c r="L19" s="12" t="s">
        <v>47</v>
      </c>
      <c r="M19" s="12" t="s">
        <v>45</v>
      </c>
      <c r="N19" s="12" t="s">
        <v>35</v>
      </c>
      <c r="O19" s="14">
        <v>800</v>
      </c>
      <c r="P19" s="14">
        <v>100</v>
      </c>
      <c r="Q19" s="14">
        <v>800</v>
      </c>
      <c r="R19" s="14">
        <v>100</v>
      </c>
      <c r="S19" s="10">
        <v>11</v>
      </c>
      <c r="T19" s="14" t="s">
        <v>29</v>
      </c>
    </row>
    <row r="20" spans="1:20" ht="24" customHeight="1" x14ac:dyDescent="0.25">
      <c r="A20" s="5">
        <v>19</v>
      </c>
      <c r="B20" s="6">
        <v>44743</v>
      </c>
      <c r="C20" s="7">
        <v>2022</v>
      </c>
      <c r="D20" s="8" t="s">
        <v>48</v>
      </c>
      <c r="E20" s="7">
        <v>1</v>
      </c>
      <c r="F20" s="7" t="s">
        <v>21</v>
      </c>
      <c r="G20" s="7" t="s">
        <v>44</v>
      </c>
      <c r="H20" s="7" t="s">
        <v>23</v>
      </c>
      <c r="I20" s="7">
        <v>25</v>
      </c>
      <c r="J20" s="7" t="s">
        <v>24</v>
      </c>
      <c r="K20" s="9" t="s">
        <v>41</v>
      </c>
      <c r="L20" s="7" t="s">
        <v>49</v>
      </c>
      <c r="M20" s="7" t="s">
        <v>42</v>
      </c>
      <c r="N20" s="7" t="s">
        <v>28</v>
      </c>
      <c r="O20" s="9">
        <v>400</v>
      </c>
      <c r="P20" s="9">
        <v>150</v>
      </c>
      <c r="Q20" s="9">
        <v>400</v>
      </c>
      <c r="R20" s="9">
        <v>150</v>
      </c>
      <c r="S20" s="5">
        <v>18</v>
      </c>
      <c r="T20" s="9" t="s">
        <v>29</v>
      </c>
    </row>
    <row r="21" spans="1:20" ht="24" customHeight="1" x14ac:dyDescent="0.25">
      <c r="A21" s="10">
        <v>20</v>
      </c>
      <c r="B21" s="11">
        <v>44774</v>
      </c>
      <c r="C21" s="12">
        <v>2022</v>
      </c>
      <c r="D21" s="13" t="s">
        <v>50</v>
      </c>
      <c r="E21" s="12">
        <v>1</v>
      </c>
      <c r="F21" s="12" t="s">
        <v>31</v>
      </c>
      <c r="G21" s="12" t="s">
        <v>44</v>
      </c>
      <c r="H21" s="12" t="s">
        <v>32</v>
      </c>
      <c r="I21" s="12">
        <v>25</v>
      </c>
      <c r="J21" s="12" t="s">
        <v>24</v>
      </c>
      <c r="K21" s="14" t="s">
        <v>25</v>
      </c>
      <c r="L21" s="12" t="s">
        <v>27</v>
      </c>
      <c r="M21" s="12" t="s">
        <v>34</v>
      </c>
      <c r="N21" s="12" t="s">
        <v>35</v>
      </c>
      <c r="O21" s="14">
        <v>400</v>
      </c>
      <c r="P21" s="14">
        <v>100</v>
      </c>
      <c r="Q21" s="14">
        <v>400</v>
      </c>
      <c r="R21" s="14">
        <v>100</v>
      </c>
      <c r="S21" s="10">
        <v>13</v>
      </c>
      <c r="T21" s="14" t="s">
        <v>51</v>
      </c>
    </row>
    <row r="22" spans="1:20" ht="24" customHeight="1" x14ac:dyDescent="0.25">
      <c r="A22" s="5">
        <v>21</v>
      </c>
      <c r="B22" s="6">
        <v>44774</v>
      </c>
      <c r="C22" s="7">
        <v>2022</v>
      </c>
      <c r="D22" s="8" t="s">
        <v>50</v>
      </c>
      <c r="E22" s="7">
        <v>1</v>
      </c>
      <c r="F22" s="7" t="s">
        <v>21</v>
      </c>
      <c r="G22" s="7" t="s">
        <v>44</v>
      </c>
      <c r="H22" s="7" t="s">
        <v>23</v>
      </c>
      <c r="I22" s="7">
        <v>25</v>
      </c>
      <c r="J22" s="7" t="s">
        <v>24</v>
      </c>
      <c r="K22" s="9" t="s">
        <v>41</v>
      </c>
      <c r="L22" s="7" t="s">
        <v>34</v>
      </c>
      <c r="M22" s="7" t="s">
        <v>53</v>
      </c>
      <c r="N22" s="7" t="s">
        <v>28</v>
      </c>
      <c r="O22" s="9">
        <v>400</v>
      </c>
      <c r="P22" s="9">
        <v>100</v>
      </c>
      <c r="Q22" s="9"/>
      <c r="R22" s="9"/>
      <c r="S22" s="5">
        <v>15</v>
      </c>
      <c r="T22" s="9" t="s">
        <v>51</v>
      </c>
    </row>
    <row r="23" spans="1:20" ht="24" customHeight="1" x14ac:dyDescent="0.25">
      <c r="A23" s="10">
        <v>22</v>
      </c>
      <c r="B23" s="11">
        <v>44835</v>
      </c>
      <c r="C23" s="12">
        <v>2022</v>
      </c>
      <c r="D23" s="13" t="s">
        <v>54</v>
      </c>
      <c r="E23" s="12">
        <v>1</v>
      </c>
      <c r="F23" s="12" t="s">
        <v>31</v>
      </c>
      <c r="G23" s="12" t="s">
        <v>22</v>
      </c>
      <c r="H23" s="12" t="s">
        <v>32</v>
      </c>
      <c r="I23" s="12">
        <v>25</v>
      </c>
      <c r="J23" s="12" t="s">
        <v>24</v>
      </c>
      <c r="K23" s="14" t="s">
        <v>41</v>
      </c>
      <c r="L23" s="12" t="s">
        <v>55</v>
      </c>
      <c r="M23" s="12" t="s">
        <v>42</v>
      </c>
      <c r="N23" s="12" t="s">
        <v>35</v>
      </c>
      <c r="O23" s="14">
        <v>400</v>
      </c>
      <c r="P23" s="14">
        <v>200</v>
      </c>
      <c r="Q23" s="14">
        <v>400</v>
      </c>
      <c r="R23" s="14">
        <v>200</v>
      </c>
      <c r="S23" s="10">
        <v>14</v>
      </c>
      <c r="T23" s="14" t="s">
        <v>29</v>
      </c>
    </row>
    <row r="24" spans="1:20" ht="24" customHeight="1" x14ac:dyDescent="0.25">
      <c r="A24" s="5">
        <v>23</v>
      </c>
      <c r="B24" s="6">
        <v>44835</v>
      </c>
      <c r="C24" s="7">
        <v>2022</v>
      </c>
      <c r="D24" s="8" t="s">
        <v>54</v>
      </c>
      <c r="E24" s="7">
        <v>1</v>
      </c>
      <c r="F24" s="7" t="s">
        <v>21</v>
      </c>
      <c r="G24" s="7" t="s">
        <v>22</v>
      </c>
      <c r="H24" s="7" t="s">
        <v>23</v>
      </c>
      <c r="I24" s="7">
        <v>25</v>
      </c>
      <c r="J24" s="7" t="s">
        <v>24</v>
      </c>
      <c r="K24" s="9" t="s">
        <v>41</v>
      </c>
      <c r="L24" s="7" t="s">
        <v>26</v>
      </c>
      <c r="M24" s="7" t="s">
        <v>27</v>
      </c>
      <c r="N24" s="7" t="s">
        <v>28</v>
      </c>
      <c r="O24" s="9">
        <v>400</v>
      </c>
      <c r="P24" s="9">
        <v>400</v>
      </c>
      <c r="Q24" s="9"/>
      <c r="R24" s="9"/>
      <c r="S24" s="5">
        <v>12</v>
      </c>
      <c r="T24" s="9" t="s">
        <v>29</v>
      </c>
    </row>
    <row r="25" spans="1:20" ht="24" customHeight="1" x14ac:dyDescent="0.25">
      <c r="A25" s="10">
        <v>24</v>
      </c>
      <c r="B25" s="11">
        <v>44835</v>
      </c>
      <c r="C25" s="12">
        <v>2022</v>
      </c>
      <c r="D25" s="13" t="s">
        <v>54</v>
      </c>
      <c r="E25" s="12">
        <v>1</v>
      </c>
      <c r="F25" s="12" t="s">
        <v>31</v>
      </c>
      <c r="G25" s="12" t="s">
        <v>22</v>
      </c>
      <c r="H25" s="12" t="s">
        <v>32</v>
      </c>
      <c r="I25" s="12">
        <v>15</v>
      </c>
      <c r="J25" s="12" t="s">
        <v>24</v>
      </c>
      <c r="K25" s="14" t="s">
        <v>41</v>
      </c>
      <c r="L25" s="12" t="s">
        <v>58</v>
      </c>
      <c r="M25" s="12" t="s">
        <v>34</v>
      </c>
      <c r="N25" s="12" t="s">
        <v>35</v>
      </c>
      <c r="O25" s="14">
        <v>400</v>
      </c>
      <c r="P25" s="14">
        <v>100</v>
      </c>
      <c r="Q25" s="14"/>
      <c r="R25" s="14"/>
      <c r="S25" s="10">
        <v>9</v>
      </c>
      <c r="T25" s="14" t="s">
        <v>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E A A B Q S w M E F A A C A A g A 1 o w / V h 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D W j D 9 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o w / V l C z K k D O A Q A A w g Q A A B M A H A B G b 3 J t d W x h c y 9 T Z W N 0 a W 9 u M S 5 t I K I Y A C i g F A A A A A A A A A A A A A A A A A A A A A A A A A A A A M 1 T w Y r b M B C 9 B / I P g w L F B p N S a E v p 4 k P r b b p L u 6 V g t 0 t J Q l G s 2 V h E 1 g R J 3 k 0 I + f f K j r P b o L S H n u q D L c 8 8 P b 0 3 m r F Y O k k a 8 s P 3 x c V w M B z Y i h s U c M k d X 3 C L k I J C N x y A f 3 J q T N l G P m x K V O N b M q s F 0 S q a S I X j j L R D 7 W z E s r e z b x a N 7 d 6 z S 3 r Q i r i w s z e v R j B R i A 5 u u O Z L r D 0 c C s O 1 X Z N x v J P y D D 7 T U l o n S + s l 2 G p B 3 I j x R t k N i x P Q j V I J O N N g n B w k H W X + z K u W O O 0 1 7 q b X D u u U H d M s + S S 1 S F m H Y v P 9 t E 3 M e 4 4 R + 2 q o J u d d X y E X X j n z R A V f e F d 9 p o 9 H p 8 c l M O 3 z 7 5 T K S 6 6 4 s W m r b h 4 / U m c V 1 0 v P X G z X + E T b u b 4 j U 2 e k m l q 3 S R u d 0 Z H s d u w L S + B a u 9 c v x y 1 s n 8 C u t e U t g f P / I P y 6 C / 5 A b k L o j b + W 6 o h 1 u H E 9 w f Y M q 5 H 3 a A L s + 0 a I b R D 9 j p U s F Y b M / v K 4 9 l 0 S r e o 4 P K M w c g 2 Z 4 t b K u 5 D 0 c b O v z z 0 q F A F i 4 i s U B A s K Q h + J h A 3 5 O 4 f w 4 J v v u f N K Q n 2 d 2 b 8 B e o q 8 v e w z N T z s / 1 P 2 F u W y c h A V p O 2 Z 4 l z J d v J O J + L E w z 4 e D q Q + 2 1 q / z + 6 I / f O o Q T d q / + v Q P 7 k / q L r 4 B V B L A Q I t A B Q A A g A I A N a M P 1 Y e 7 e S T o w A A A P Y A A A A S A A A A A A A A A A A A A A A A A A A A A A B D b 2 5 m a W c v U G F j a 2 F n Z S 5 4 b W x Q S w E C L Q A U A A I A C A D W j D 9 W D 8 r p q 6 Q A A A D p A A A A E w A A A A A A A A A A A A A A A A D v A A A A W 0 N v b n R l b n R f V H l w Z X N d L n h t b F B L A Q I t A B Q A A g A I A N a M P 1 Z Q s y p A z g E A A M I E A A A T A A A A A A A A A A A A A A A A A O A B A A B G b 3 J t d W x h c y 9 T Z W N 0 a W 9 u M S 5 t U E s F B g A A A A A D A A M A w g A A A P 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A d A A A A A A A A z h 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i Y X 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M t M D E t M z F U M T Y 6 M z Y 6 M j c u N D U y O T c y N 1 o i I C 8 + P E V u d H J 5 I F R 5 c G U 9 I k Z p b G x D b 2 x 1 b W 5 U e X B l c y I g V m F s d W U 9 I n N B d 2 t E Q m d N R 0 J n W U R C Z 1 l H Q m d Z R E F 3 T U R B d 1 k 9 I i A v P j x F b n R y e S B U e X B l P S J G a W x s Q 2 9 s d W 1 u T m F t Z X M i I F Z h b H V l P S J z W y Z x d W 9 0 O 0 4 m c X V v d D s s J n F 1 b 3 Q 7 R G F 0 Z S Z x d W 9 0 O y w m c X V v d D t Z Z W F y J n F 1 b 3 Q 7 L C Z x d W 9 0 O 0 1 v b n R o J n F 1 b 3 Q 7 L C Z x d W 9 0 O 0 R h e S Z x d W 9 0 O y w m c X V v d D t E c m l 2 Z X I m c X V v d D s s J n F 1 b 3 Q 7 Q n V k Z H k m c X V v d D s s J n F 1 b 3 Q 7 V m V o a W N s Z S Z x d W 9 0 O y w m c X V v d D t E a X N 0 Y W 5 j Z S A o a 2 0 p J n F 1 b 3 Q 7 L C Z x d W 9 0 O 1 R y a X A g Q 2 x h c 3 N p Z n k m c X V v d D s s J n F 1 b 3 Q 7 R G l z d G F u Y 2 U g V H J h d m V s Z W Q m c X V v d D s s J n F 1 b 3 Q 7 R n J v b S Z x d W 9 0 O y w m c X V v d D t U b y Z x d W 9 0 O y w m c X V v d D t H b 2 9 k c y Z x d W 9 0 O y w m c X V v d D t E c m l 2 Z X I g d 2 F n Z S 9 0 c m l w J n F 1 b 3 Q 7 L C Z x d W 9 0 O 0 J 1 Z G R 5 I H d h Z 2 U v d H J p c C Z x d W 9 0 O y w m c X V v d D t E c m l 2 Z X I g U 2 F s Y X J 5 J n F 1 b 3 Q 7 L C Z x d W 9 0 O 0 J 1 Z G R 5 I F N h b G F y e S Z x d W 9 0 O y w m c X V v d D t X Z W l n a H Q g K F R v b n M p J n F 1 b 3 Q 7 L C Z x d W 9 0 O 0 h p c m V k I F R y Y W 5 z c G 9 y d G F 0 a W 9 u 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R h d G F i Y X N l L 0 F 1 d G 9 S Z W 1 v d m V k Q 2 9 s d W 1 u c z E u e 0 4 s M H 0 m c X V v d D s s J n F 1 b 3 Q 7 U 2 V j d G l v b j E v R G F 0 Y W J h c 2 U v Q X V 0 b 1 J l b W 9 2 Z W R D b 2 x 1 b W 5 z M S 5 7 R G F 0 Z S w x f S Z x d W 9 0 O y w m c X V v d D t T Z W N 0 a W 9 u M S 9 E Y X R h Y m F z Z S 9 B d X R v U m V t b 3 Z l Z E N v b H V t b n M x L n t Z Z W F y L D J 9 J n F 1 b 3 Q 7 L C Z x d W 9 0 O 1 N l Y 3 R p b 2 4 x L 0 R h d G F i Y X N l L 0 F 1 d G 9 S Z W 1 v d m V k Q 2 9 s d W 1 u c z E u e 0 1 v b n R o L D N 9 J n F 1 b 3 Q 7 L C Z x d W 9 0 O 1 N l Y 3 R p b 2 4 x L 0 R h d G F i Y X N l L 0 F 1 d G 9 S Z W 1 v d m V k Q 2 9 s d W 1 u c z E u e 0 R h e S w 0 f S Z x d W 9 0 O y w m c X V v d D t T Z W N 0 a W 9 u M S 9 E Y X R h Y m F z Z S 9 B d X R v U m V t b 3 Z l Z E N v b H V t b n M x L n t E c m l 2 Z X I s N X 0 m c X V v d D s s J n F 1 b 3 Q 7 U 2 V j d G l v b j E v R G F 0 Y W J h c 2 U v Q X V 0 b 1 J l b W 9 2 Z W R D b 2 x 1 b W 5 z M S 5 7 Q n V k Z H k s N n 0 m c X V v d D s s J n F 1 b 3 Q 7 U 2 V j d G l v b j E v R G F 0 Y W J h c 2 U v Q X V 0 b 1 J l b W 9 2 Z W R D b 2 x 1 b W 5 z M S 5 7 V m V o a W N s Z S w 3 f S Z x d W 9 0 O y w m c X V v d D t T Z W N 0 a W 9 u M S 9 E Y X R h Y m F z Z S 9 B d X R v U m V t b 3 Z l Z E N v b H V t b n M x L n t E a X N 0 Y W 5 j Z S A o a 2 0 p L D h 9 J n F 1 b 3 Q 7 L C Z x d W 9 0 O 1 N l Y 3 R p b 2 4 x L 0 R h d G F i Y X N l L 0 F 1 d G 9 S Z W 1 v d m V k Q 2 9 s d W 1 u c z E u e 1 R y a X A g Q 2 x h c 3 N p Z n k s O X 0 m c X V v d D s s J n F 1 b 3 Q 7 U 2 V j d G l v b j E v R G F 0 Y W J h c 2 U v Q X V 0 b 1 J l b W 9 2 Z W R D b 2 x 1 b W 5 z M S 5 7 R G l z d G F u Y 2 U g V H J h d m V s Z W Q s M T B 9 J n F 1 b 3 Q 7 L C Z x d W 9 0 O 1 N l Y 3 R p b 2 4 x L 0 R h d G F i Y X N l L 0 F 1 d G 9 S Z W 1 v d m V k Q 2 9 s d W 1 u c z E u e 0 Z y b 2 0 s M T F 9 J n F 1 b 3 Q 7 L C Z x d W 9 0 O 1 N l Y 3 R p b 2 4 x L 0 R h d G F i Y X N l L 0 F 1 d G 9 S Z W 1 v d m V k Q 2 9 s d W 1 u c z E u e 1 R v L D E y f S Z x d W 9 0 O y w m c X V v d D t T Z W N 0 a W 9 u M S 9 E Y X R h Y m F z Z S 9 B d X R v U m V t b 3 Z l Z E N v b H V t b n M x L n t H b 2 9 k c y w x M 3 0 m c X V v d D s s J n F 1 b 3 Q 7 U 2 V j d G l v b j E v R G F 0 Y W J h c 2 U v Q X V 0 b 1 J l b W 9 2 Z W R D b 2 x 1 b W 5 z M S 5 7 R H J p d m V y I H d h Z 2 U v d H J p c C w x N H 0 m c X V v d D s s J n F 1 b 3 Q 7 U 2 V j d G l v b j E v R G F 0 Y W J h c 2 U v Q X V 0 b 1 J l b W 9 2 Z W R D b 2 x 1 b W 5 z M S 5 7 Q n V k Z H k g d 2 F n Z S 9 0 c m l w L D E 1 f S Z x d W 9 0 O y w m c X V v d D t T Z W N 0 a W 9 u M S 9 E Y X R h Y m F z Z S 9 B d X R v U m V t b 3 Z l Z E N v b H V t b n M x L n t E c m l 2 Z X I g U 2 F s Y X J 5 L D E 2 f S Z x d W 9 0 O y w m c X V v d D t T Z W N 0 a W 9 u M S 9 E Y X R h Y m F z Z S 9 B d X R v U m V t b 3 Z l Z E N v b H V t b n M x L n t C d W R k e S B T Y W x h c n k s M T d 9 J n F 1 b 3 Q 7 L C Z x d W 9 0 O 1 N l Y 3 R p b 2 4 x L 0 R h d G F i Y X N l L 0 F 1 d G 9 S Z W 1 v d m V k Q 2 9 s d W 1 u c z E u e 1 d l a W d o d C A o V G 9 u c y k s M T h 9 J n F 1 b 3 Q 7 L C Z x d W 9 0 O 1 N l Y 3 R p b 2 4 x L 0 R h d G F i Y X N l L 0 F 1 d G 9 S Z W 1 v d m V k Q 2 9 s d W 1 u c z E u e 0 h p c m V k I F R y Y W 5 z c G 9 y d G F 0 a W 9 u L D E 5 f S Z x d W 9 0 O 1 0 s J n F 1 b 3 Q 7 Q 2 9 s d W 1 u Q 2 9 1 b n Q m c X V v d D s 6 M j A s J n F 1 b 3 Q 7 S 2 V 5 Q 2 9 s d W 1 u T m F t Z X M m c X V v d D s 6 W 1 0 s J n F 1 b 3 Q 7 Q 2 9 s d W 1 u S W R l b n R p d G l l c y Z x d W 9 0 O z p b J n F 1 b 3 Q 7 U 2 V j d G l v b j E v R G F 0 Y W J h c 2 U v Q X V 0 b 1 J l b W 9 2 Z W R D b 2 x 1 b W 5 z M S 5 7 T i w w f S Z x d W 9 0 O y w m c X V v d D t T Z W N 0 a W 9 u M S 9 E Y X R h Y m F z Z S 9 B d X R v U m V t b 3 Z l Z E N v b H V t b n M x L n t E Y X R l L D F 9 J n F 1 b 3 Q 7 L C Z x d W 9 0 O 1 N l Y 3 R p b 2 4 x L 0 R h d G F i Y X N l L 0 F 1 d G 9 S Z W 1 v d m V k Q 2 9 s d W 1 u c z E u e 1 l l Y X I s M n 0 m c X V v d D s s J n F 1 b 3 Q 7 U 2 V j d G l v b j E v R G F 0 Y W J h c 2 U v Q X V 0 b 1 J l b W 9 2 Z W R D b 2 x 1 b W 5 z M S 5 7 T W 9 u d G g s M 3 0 m c X V v d D s s J n F 1 b 3 Q 7 U 2 V j d G l v b j E v R G F 0 Y W J h c 2 U v Q X V 0 b 1 J l b W 9 2 Z W R D b 2 x 1 b W 5 z M S 5 7 R G F 5 L D R 9 J n F 1 b 3 Q 7 L C Z x d W 9 0 O 1 N l Y 3 R p b 2 4 x L 0 R h d G F i Y X N l L 0 F 1 d G 9 S Z W 1 v d m V k Q 2 9 s d W 1 u c z E u e 0 R y a X Z l c i w 1 f S Z x d W 9 0 O y w m c X V v d D t T Z W N 0 a W 9 u M S 9 E Y X R h Y m F z Z S 9 B d X R v U m V t b 3 Z l Z E N v b H V t b n M x L n t C d W R k e S w 2 f S Z x d W 9 0 O y w m c X V v d D t T Z W N 0 a W 9 u M S 9 E Y X R h Y m F z Z S 9 B d X R v U m V t b 3 Z l Z E N v b H V t b n M x L n t W Z W h p Y 2 x l L D d 9 J n F 1 b 3 Q 7 L C Z x d W 9 0 O 1 N l Y 3 R p b 2 4 x L 0 R h d G F i Y X N l L 0 F 1 d G 9 S Z W 1 v d m V k Q 2 9 s d W 1 u c z E u e 0 R p c 3 R h b m N l I C h r b S k s O H 0 m c X V v d D s s J n F 1 b 3 Q 7 U 2 V j d G l v b j E v R G F 0 Y W J h c 2 U v Q X V 0 b 1 J l b W 9 2 Z W R D b 2 x 1 b W 5 z M S 5 7 V H J p c C B D b G F z c 2 l m e S w 5 f S Z x d W 9 0 O y w m c X V v d D t T Z W N 0 a W 9 u M S 9 E Y X R h Y m F z Z S 9 B d X R v U m V t b 3 Z l Z E N v b H V t b n M x L n t E a X N 0 Y W 5 j Z S B U c m F 2 Z W x l Z C w x M H 0 m c X V v d D s s J n F 1 b 3 Q 7 U 2 V j d G l v b j E v R G F 0 Y W J h c 2 U v Q X V 0 b 1 J l b W 9 2 Z W R D b 2 x 1 b W 5 z M S 5 7 R n J v b S w x M X 0 m c X V v d D s s J n F 1 b 3 Q 7 U 2 V j d G l v b j E v R G F 0 Y W J h c 2 U v Q X V 0 b 1 J l b W 9 2 Z W R D b 2 x 1 b W 5 z M S 5 7 V G 8 s M T J 9 J n F 1 b 3 Q 7 L C Z x d W 9 0 O 1 N l Y 3 R p b 2 4 x L 0 R h d G F i Y X N l L 0 F 1 d G 9 S Z W 1 v d m V k Q 2 9 s d W 1 u c z E u e 0 d v b 2 R z L D E z f S Z x d W 9 0 O y w m c X V v d D t T Z W N 0 a W 9 u M S 9 E Y X R h Y m F z Z S 9 B d X R v U m V t b 3 Z l Z E N v b H V t b n M x L n t E c m l 2 Z X I g d 2 F n Z S 9 0 c m l w L D E 0 f S Z x d W 9 0 O y w m c X V v d D t T Z W N 0 a W 9 u M S 9 E Y X R h Y m F z Z S 9 B d X R v U m V t b 3 Z l Z E N v b H V t b n M x L n t C d W R k e S B 3 Y W d l L 3 R y a X A s M T V 9 J n F 1 b 3 Q 7 L C Z x d W 9 0 O 1 N l Y 3 R p b 2 4 x L 0 R h d G F i Y X N l L 0 F 1 d G 9 S Z W 1 v d m V k Q 2 9 s d W 1 u c z E u e 0 R y a X Z l c i B T Y W x h c n k s M T Z 9 J n F 1 b 3 Q 7 L C Z x d W 9 0 O 1 N l Y 3 R p b 2 4 x L 0 R h d G F i Y X N l L 0 F 1 d G 9 S Z W 1 v d m V k Q 2 9 s d W 1 u c z E u e 0 J 1 Z G R 5 I F N h b G F y e S w x N 3 0 m c X V v d D s s J n F 1 b 3 Q 7 U 2 V j d G l v b j E v R G F 0 Y W J h c 2 U v Q X V 0 b 1 J l b W 9 2 Z W R D b 2 x 1 b W 5 z M S 5 7 V 2 V p Z 2 h 0 I C h U b 2 5 z K S w x O H 0 m c X V v d D s s J n F 1 b 3 Q 7 U 2 V j d G l v b j E v R G F 0 Y W J h c 2 U v Q X V 0 b 1 J l b W 9 2 Z W R D b 2 x 1 b W 5 z M S 5 7 S G l y Z W Q g V H J h b n N w b 3 J 0 Y X R p b 2 4 s M T l 9 J n F 1 b 3 Q 7 X S w m c X V v d D t S Z W x h d G l v b n N o a X B J b m Z v J n F 1 b 3 Q 7 O l t d f S I g L z 4 8 L 1 N 0 Y W J s Z U V u d H J p Z X M + P C 9 J d G V t P j x J d G V t P j x J d G V t T G 9 j Y X R p b 2 4 + P E l 0 Z W 1 U e X B l P k Z v c m 1 1 b G E 8 L 0 l 0 Z W 1 U e X B l P j x J d G V t U G F 0 a D 5 T Z W N 0 a W 9 u M S 9 E Y X R h Y m F z Z S 9 T b 3 V y Y 2 U 8 L 0 l 0 Z W 1 Q Y X R o P j w v S X R l b U x v Y 2 F 0 a W 9 u P j x T d G F i b G V F b n R y a W V z I C 8 + P C 9 J d G V t P j x J d G V t P j x J d G V t T G 9 j Y X R p b 2 4 + P E l 0 Z W 1 U e X B l P k Z v c m 1 1 b G E 8 L 0 l 0 Z W 1 U e X B l P j x J d G V t U G F 0 a D 5 T Z W N 0 a W 9 u M S 9 E Y X R h Y m F z Z S 9 E Y X R h Y m F z Z V 9 T a G V l d D w v S X R l b V B h d G g + P C 9 J d G V t T G 9 j Y X R p b 2 4 + P F N 0 Y W J s Z U V u d H J p Z X M g L z 4 8 L 0 l 0 Z W 0 + P E l 0 Z W 0 + P E l 0 Z W 1 M b 2 N h d G l v b j 4 8 S X R l b V R 5 c G U + R m 9 y b X V s Y T w v S X R l b V R 5 c G U + P E l 0 Z W 1 Q Y X R o P l N l Y 3 R p b 2 4 x L 0 R h d G F i Y X N l L 1 B y b 2 1 v d G V k J T I w S G V h Z G V y c z w v S X R l b V B h d G g + P C 9 J d G V t T G 9 j Y X R p b 2 4 + P F N 0 Y W J s Z U V u d H J p Z X M g L z 4 8 L 0 l 0 Z W 0 + P E l 0 Z W 0 + P E l 0 Z W 1 M b 2 N h d G l v b j 4 8 S X R l b V R 5 c G U + R m 9 y b X V s Y T w v S X R l b V R 5 c G U + P E l 0 Z W 1 Q Y X R o P l N l Y 3 R p b 2 4 x L 0 R h d G F i Y X N l L 0 N o Y W 5 n Z W Q l M j B U e X B l P C 9 J d G V t U G F 0 a D 4 8 L 0 l 0 Z W 1 M b 2 N h d G l v b j 4 8 U 3 R h Y m x l R W 5 0 c m l l c y A v P j w v S X R l b T 4 8 S X R l b T 4 8 S X R l b U x v Y 2 F 0 a W 9 u P j x J d G V t V H l w Z T 5 G b 3 J t d W x h P C 9 J d G V t V H l w Z T 4 8 S X R l b V B h d G g + U 2 V j d G l v b j E v O D U l M j M l M j B G b G V l d C U y M E 1 h b m F n Z W 1 l b n Q l M j B U c m F u c 3 B v c n R h d G l v b i U y M C U y N i U y M E x v Z 2 l z d G l j c y U y M E R h c 2 h i b 2 F y Z C U y M H h s c 3 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x L T M x V D E 2 O j M 3 O j Q 4 L j c 0 N D I 5 N j d a I i A v P j x F b n R y e S B U e X B l P S J G a W x s Q 2 9 s d W 1 u V H l w Z X M i I F Z h b H V l P S J z Q m d Z R 0 F R P T 0 i I C 8 + P E V u d H J 5 I F R 5 c G U 9 I k Z p b G x D b 2 x 1 b W 5 O Y W 1 l c y I g V m F s d W U 9 I n N b J n F 1 b 3 Q 7 T m F t Z S Z x d W 9 0 O y w m c X V v d D t J d G V t J n F 1 b 3 Q 7 L C Z x d W 9 0 O 0 t p b m Q m c X V v d D s s J n F 1 b 3 Q 7 S G l k Z G V 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O D U j I E Z s Z W V 0 I E 1 h b m F n Z W 1 l b n Q g V H J h b n N w b 3 J 0 Y X R p b 2 4 g X H U w M D I 2 I E x v Z 2 l z d G l j c y B E Y X N o Y m 9 h c m Q g e G x z e C 9 B d X R v U m V t b 3 Z l Z E N v b H V t b n M x L n t O Y W 1 l L D B 9 J n F 1 b 3 Q 7 L C Z x d W 9 0 O 1 N l Y 3 R p b 2 4 x L z g 1 I y B G b G V l d C B N Y W 5 h Z 2 V t Z W 5 0 I F R y Y W 5 z c G 9 y d G F 0 a W 9 u I F x 1 M D A y N i B M b 2 d p c 3 R p Y 3 M g R G F z a G J v Y X J k I H h s c 3 g v Q X V 0 b 1 J l b W 9 2 Z W R D b 2 x 1 b W 5 z M S 5 7 S X R l b S w x f S Z x d W 9 0 O y w m c X V v d D t T Z W N 0 a W 9 u M S 8 4 N S M g R m x l Z X Q g T W F u Y W d l b W V u d C B U c m F u c 3 B v c n R h d G l v b i B c d T A w M j Y g T G 9 n a X N 0 a W N z I E R h c 2 h i b 2 F y Z C B 4 b H N 4 L 0 F 1 d G 9 S Z W 1 v d m V k Q 2 9 s d W 1 u c z E u e 0 t p b m Q s M n 0 m c X V v d D s s J n F 1 b 3 Q 7 U 2 V j d G l v b j E v O D U j I E Z s Z W V 0 I E 1 h b m F n Z W 1 l b n Q g V H J h b n N w b 3 J 0 Y X R p b 2 4 g X H U w M D I 2 I E x v Z 2 l z d G l j c y B E Y X N o Y m 9 h c m Q g e G x z e C 9 B d X R v U m V t b 3 Z l Z E N v b H V t b n M x L n t I a W R k Z W 4 s M 3 0 m c X V v d D t d L C Z x d W 9 0 O 0 N v b H V t b k N v d W 5 0 J n F 1 b 3 Q 7 O j Q s J n F 1 b 3 Q 7 S 2 V 5 Q 2 9 s d W 1 u T m F t Z X M m c X V v d D s 6 W 1 0 s J n F 1 b 3 Q 7 Q 2 9 s d W 1 u S W R l b n R p d G l l c y Z x d W 9 0 O z p b J n F 1 b 3 Q 7 U 2 V j d G l v b j E v O D U j I E Z s Z W V 0 I E 1 h b m F n Z W 1 l b n Q g V H J h b n N w b 3 J 0 Y X R p b 2 4 g X H U w M D I 2 I E x v Z 2 l z d G l j c y B E Y X N o Y m 9 h c m Q g e G x z e C 9 B d X R v U m V t b 3 Z l Z E N v b H V t b n M x L n t O Y W 1 l L D B 9 J n F 1 b 3 Q 7 L C Z x d W 9 0 O 1 N l Y 3 R p b 2 4 x L z g 1 I y B G b G V l d C B N Y W 5 h Z 2 V t Z W 5 0 I F R y Y W 5 z c G 9 y d G F 0 a W 9 u I F x 1 M D A y N i B M b 2 d p c 3 R p Y 3 M g R G F z a G J v Y X J k I H h s c 3 g v Q X V 0 b 1 J l b W 9 2 Z W R D b 2 x 1 b W 5 z M S 5 7 S X R l b S w x f S Z x d W 9 0 O y w m c X V v d D t T Z W N 0 a W 9 u M S 8 4 N S M g R m x l Z X Q g T W F u Y W d l b W V u d C B U c m F u c 3 B v c n R h d G l v b i B c d T A w M j Y g T G 9 n a X N 0 a W N z I E R h c 2 h i b 2 F y Z C B 4 b H N 4 L 0 F 1 d G 9 S Z W 1 v d m V k Q 2 9 s d W 1 u c z E u e 0 t p b m Q s M n 0 m c X V v d D s s J n F 1 b 3 Q 7 U 2 V j d G l v b j E v O D U j I E Z s Z W V 0 I E 1 h b m F n Z W 1 l b n Q g V H J h b n N w b 3 J 0 Y X R p b 2 4 g X H U w M D I 2 I E x v Z 2 l z d G l j c y B E Y X N o Y m 9 h c m Q g e G x z e C 9 B d X R v U m V t b 3 Z l Z E N v b H V t b n M x L n t I a W R k Z W 4 s M 3 0 m c X V v d D t d L C Z x d W 9 0 O 1 J l b G F 0 a W 9 u c 2 h p c E l u Z m 8 m c X V v d D s 6 W 1 1 9 I i A v P j w v U 3 R h Y m x l R W 5 0 c m l l c z 4 8 L 0 l 0 Z W 0 + P E l 0 Z W 0 + P E l 0 Z W 1 M b 2 N h d G l v b j 4 8 S X R l b V R 5 c G U + R m 9 y b X V s Y T w v S X R l b V R 5 c G U + P E l 0 Z W 1 Q Y X R o P l N l Y 3 R p b 2 4 x L z g 1 J T I z J T I w R m x l Z X Q l M j B N Y W 5 h Z 2 V t Z W 5 0 J T I w V H J h b n N w b 3 J 0 Y X R p b 2 4 l M j A l M j Y l M j B M b 2 d p c 3 R p Y 3 M l M j B E Y X N o Y m 9 h c m Q l M j B 4 b H N 4 L 1 N v d X J j Z T w v S X R l b V B h d G g + P C 9 J d G V t T G 9 j Y X R p b 2 4 + P F N 0 Y W J s Z U V u d H J p Z X M g L z 4 8 L 0 l 0 Z W 0 + P C 9 J d G V t c z 4 8 L 0 x v Y 2 F s U G F j a 2 F n Z U 1 l d G F k Y X R h R m l s Z T 4 W A A A A U E s F B g A A A A A A A A A A A A A A A A A A A A A A A C Y B A A A B A A A A 0 I y d 3 w E V 0 R G M e g D A T 8 K X 6 w E A A A A S S z 0 S V c p X S 5 U I h F 2 m L j S u A A A A A A I A A A A A A B B m A A A A A Q A A I A A A A M A K V 3 Q / K u 7 o j A 9 8 E 4 O h P h y w a t i X Z h K k Y 7 L U Q V S h f 8 S 9 A A A A A A 6 A A A A A A g A A I A A A A E u g Q x L W w L z E 9 P 1 M W o u W c p F e O O R G s 6 k x q E V f M 0 j x M 9 3 r U A A A A L I D / 3 7 j o V A X 3 4 + c s q A d o q R u Y F M y W E n m 3 8 h z g / 8 Z K w F L i n J G 2 G + b l 7 P R q g a o J j J l z M Y + z P S q M Z e M N 5 E n s 7 y 5 W V u J c 9 d n O z n C s z T W f 4 J I F Q 3 6 Q A A A A K J U k 3 e 1 S / u n W u r 0 P O l h R o i f k w O + 2 5 8 q 7 q t A G r g E m A W z t 6 7 u a V Q j v b I H 3 C d K q A z 9 B E 5 q U f w Y y 4 G B h k 7 v t 0 0 q I H c = < / D a t a M a s h u p > 
</file>

<file path=customXml/itemProps1.xml><?xml version="1.0" encoding="utf-8"?>
<ds:datastoreItem xmlns:ds="http://schemas.openxmlformats.org/officeDocument/2006/customXml" ds:itemID="{28913246-738F-41B5-8A16-B692F717D7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Sheet5</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2023-01-31T14:53:39Z</dcterms:created>
  <dcterms:modified xsi:type="dcterms:W3CDTF">2023-02-02T11:35:18Z</dcterms:modified>
</cp:coreProperties>
</file>