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hsan\OneDrive\Desktop\"/>
    </mc:Choice>
  </mc:AlternateContent>
  <xr:revisionPtr revIDLastSave="0" documentId="13_ncr:1_{24A34FCB-C4B5-4E52-BCE7-B3010D8605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am Sections for Seismic Cntrl" sheetId="8" r:id="rId1"/>
    <sheet name="2-Story" sheetId="1" r:id="rId2"/>
    <sheet name="4-Story" sheetId="3" r:id="rId3"/>
    <sheet name="8-Story" sheetId="4" r:id="rId4"/>
    <sheet name="12-Story" sheetId="5" r:id="rId5"/>
    <sheet name="16-Story" sheetId="6" r:id="rId6"/>
    <sheet name="20-Story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7" l="1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36" i="6" l="1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8" i="5" l="1"/>
  <c r="G27" i="5"/>
  <c r="G26" i="5"/>
  <c r="G25" i="5"/>
  <c r="G24" i="5"/>
  <c r="G23" i="5"/>
  <c r="G22" i="5"/>
  <c r="G21" i="5"/>
  <c r="G20" i="5"/>
  <c r="G19" i="5"/>
  <c r="G18" i="5"/>
  <c r="G17" i="5"/>
  <c r="G14" i="5"/>
  <c r="G13" i="5"/>
  <c r="G12" i="5"/>
  <c r="G11" i="5"/>
  <c r="G10" i="5"/>
  <c r="G9" i="5"/>
  <c r="G8" i="5"/>
  <c r="G7" i="5"/>
  <c r="G6" i="5"/>
  <c r="G5" i="5"/>
  <c r="G4" i="5"/>
  <c r="G3" i="5"/>
  <c r="G20" i="4" l="1"/>
  <c r="G19" i="4"/>
  <c r="G18" i="4"/>
  <c r="G17" i="4"/>
  <c r="G16" i="4"/>
  <c r="G15" i="4"/>
  <c r="G14" i="4"/>
  <c r="G13" i="4"/>
  <c r="G10" i="4"/>
  <c r="G9" i="4"/>
  <c r="G8" i="4"/>
  <c r="G7" i="4"/>
  <c r="G6" i="4"/>
  <c r="G5" i="4"/>
  <c r="G4" i="4"/>
  <c r="G3" i="4"/>
  <c r="M63" i="8" l="1"/>
  <c r="N63" i="8" s="1"/>
  <c r="K63" i="8"/>
  <c r="L63" i="8" s="1"/>
  <c r="I63" i="8"/>
  <c r="M62" i="8"/>
  <c r="N62" i="8" s="1"/>
  <c r="L62" i="8"/>
  <c r="K62" i="8"/>
  <c r="I62" i="8"/>
  <c r="M61" i="8"/>
  <c r="N61" i="8" s="1"/>
  <c r="K61" i="8"/>
  <c r="L61" i="8" s="1"/>
  <c r="I61" i="8"/>
  <c r="N60" i="8"/>
  <c r="M60" i="8"/>
  <c r="L60" i="8"/>
  <c r="K60" i="8"/>
  <c r="I60" i="8"/>
  <c r="M59" i="8"/>
  <c r="N59" i="8" s="1"/>
  <c r="K59" i="8"/>
  <c r="L59" i="8" s="1"/>
  <c r="I59" i="8"/>
  <c r="N58" i="8"/>
  <c r="M58" i="8"/>
  <c r="K58" i="8"/>
  <c r="L58" i="8" s="1"/>
  <c r="I58" i="8"/>
  <c r="M57" i="8"/>
  <c r="N57" i="8" s="1"/>
  <c r="K57" i="8"/>
  <c r="L57" i="8" s="1"/>
  <c r="I57" i="8"/>
  <c r="M56" i="8"/>
  <c r="N56" i="8" s="1"/>
  <c r="K56" i="8"/>
  <c r="L56" i="8" s="1"/>
  <c r="I56" i="8"/>
  <c r="M55" i="8"/>
  <c r="N55" i="8" s="1"/>
  <c r="K55" i="8"/>
  <c r="L55" i="8" s="1"/>
  <c r="I55" i="8"/>
  <c r="M54" i="8"/>
  <c r="N54" i="8" s="1"/>
  <c r="L54" i="8"/>
  <c r="K54" i="8"/>
  <c r="I54" i="8"/>
  <c r="M53" i="8"/>
  <c r="N53" i="8" s="1"/>
  <c r="K53" i="8"/>
  <c r="L53" i="8" s="1"/>
  <c r="I53" i="8"/>
  <c r="N52" i="8"/>
  <c r="M52" i="8"/>
  <c r="L52" i="8"/>
  <c r="K52" i="8"/>
  <c r="I52" i="8"/>
  <c r="M51" i="8"/>
  <c r="N51" i="8" s="1"/>
  <c r="K51" i="8"/>
  <c r="L51" i="8" s="1"/>
  <c r="I51" i="8"/>
  <c r="N50" i="8"/>
  <c r="M50" i="8"/>
  <c r="K50" i="8"/>
  <c r="L50" i="8" s="1"/>
  <c r="I50" i="8"/>
  <c r="M49" i="8"/>
  <c r="N49" i="8" s="1"/>
  <c r="K49" i="8"/>
  <c r="L49" i="8" s="1"/>
  <c r="I49" i="8"/>
  <c r="M48" i="8"/>
  <c r="N48" i="8" s="1"/>
  <c r="K48" i="8"/>
  <c r="L48" i="8" s="1"/>
  <c r="I48" i="8"/>
  <c r="M47" i="8"/>
  <c r="N47" i="8" s="1"/>
  <c r="K47" i="8"/>
  <c r="L47" i="8" s="1"/>
  <c r="I47" i="8"/>
  <c r="M46" i="8"/>
  <c r="N46" i="8" s="1"/>
  <c r="L46" i="8"/>
  <c r="K46" i="8"/>
  <c r="I46" i="8"/>
  <c r="M45" i="8"/>
  <c r="N45" i="8" s="1"/>
  <c r="K45" i="8"/>
  <c r="L45" i="8" s="1"/>
  <c r="I45" i="8"/>
  <c r="N44" i="8"/>
  <c r="M44" i="8"/>
  <c r="L44" i="8"/>
  <c r="K44" i="8"/>
  <c r="I44" i="8"/>
  <c r="M43" i="8"/>
  <c r="N43" i="8" s="1"/>
  <c r="K43" i="8"/>
  <c r="L43" i="8" s="1"/>
  <c r="I43" i="8"/>
  <c r="N42" i="8"/>
  <c r="M42" i="8"/>
  <c r="K42" i="8"/>
  <c r="L42" i="8" s="1"/>
  <c r="I42" i="8"/>
  <c r="M41" i="8"/>
  <c r="N41" i="8" s="1"/>
  <c r="K41" i="8"/>
  <c r="L41" i="8" s="1"/>
  <c r="I41" i="8"/>
  <c r="M40" i="8"/>
  <c r="N40" i="8" s="1"/>
  <c r="K40" i="8"/>
  <c r="L40" i="8" s="1"/>
  <c r="I40" i="8"/>
  <c r="M39" i="8"/>
  <c r="N39" i="8" s="1"/>
  <c r="K39" i="8"/>
  <c r="L39" i="8" s="1"/>
  <c r="I39" i="8"/>
  <c r="M38" i="8"/>
  <c r="N38" i="8" s="1"/>
  <c r="L38" i="8"/>
  <c r="K38" i="8"/>
  <c r="I38" i="8"/>
  <c r="M37" i="8"/>
  <c r="N37" i="8" s="1"/>
  <c r="K37" i="8"/>
  <c r="L37" i="8" s="1"/>
  <c r="I37" i="8"/>
  <c r="N36" i="8"/>
  <c r="M36" i="8"/>
  <c r="L36" i="8"/>
  <c r="K36" i="8"/>
  <c r="I36" i="8"/>
  <c r="M35" i="8"/>
  <c r="N35" i="8" s="1"/>
  <c r="K35" i="8"/>
  <c r="L35" i="8" s="1"/>
  <c r="I35" i="8"/>
  <c r="N34" i="8"/>
  <c r="M34" i="8"/>
  <c r="K34" i="8"/>
  <c r="L34" i="8" s="1"/>
  <c r="I34" i="8"/>
  <c r="M33" i="8"/>
  <c r="N33" i="8" s="1"/>
  <c r="K33" i="8"/>
  <c r="L33" i="8" s="1"/>
  <c r="I33" i="8"/>
  <c r="M32" i="8"/>
  <c r="N32" i="8" s="1"/>
  <c r="K32" i="8"/>
  <c r="L32" i="8" s="1"/>
  <c r="I32" i="8"/>
  <c r="M31" i="8"/>
  <c r="N31" i="8" s="1"/>
  <c r="K31" i="8"/>
  <c r="L31" i="8" s="1"/>
  <c r="I31" i="8"/>
  <c r="M30" i="8"/>
  <c r="N30" i="8" s="1"/>
  <c r="L30" i="8"/>
  <c r="K30" i="8"/>
  <c r="I30" i="8"/>
  <c r="M29" i="8"/>
  <c r="N29" i="8" s="1"/>
  <c r="K29" i="8"/>
  <c r="L29" i="8" s="1"/>
  <c r="I29" i="8"/>
  <c r="N28" i="8"/>
  <c r="M28" i="8"/>
  <c r="L28" i="8"/>
  <c r="K28" i="8"/>
  <c r="I28" i="8"/>
  <c r="M27" i="8"/>
  <c r="N27" i="8" s="1"/>
  <c r="K27" i="8"/>
  <c r="L27" i="8" s="1"/>
  <c r="I27" i="8"/>
  <c r="N26" i="8"/>
  <c r="M26" i="8"/>
  <c r="K26" i="8"/>
  <c r="L26" i="8" s="1"/>
  <c r="I26" i="8"/>
  <c r="M25" i="8"/>
  <c r="N25" i="8" s="1"/>
  <c r="K25" i="8"/>
  <c r="L25" i="8" s="1"/>
  <c r="I25" i="8"/>
  <c r="M24" i="8"/>
  <c r="N24" i="8" s="1"/>
  <c r="K24" i="8"/>
  <c r="L24" i="8" s="1"/>
  <c r="I24" i="8"/>
  <c r="M23" i="8"/>
  <c r="N23" i="8" s="1"/>
  <c r="K23" i="8"/>
  <c r="L23" i="8" s="1"/>
  <c r="I23" i="8"/>
  <c r="M22" i="8"/>
  <c r="N22" i="8" s="1"/>
  <c r="L22" i="8"/>
  <c r="K22" i="8"/>
  <c r="I22" i="8"/>
  <c r="M21" i="8"/>
  <c r="N21" i="8" s="1"/>
  <c r="K21" i="8"/>
  <c r="L21" i="8" s="1"/>
  <c r="I21" i="8"/>
  <c r="N20" i="8"/>
  <c r="M20" i="8"/>
  <c r="L20" i="8"/>
  <c r="K20" i="8"/>
  <c r="I20" i="8"/>
  <c r="M19" i="8"/>
  <c r="N19" i="8" s="1"/>
  <c r="K19" i="8"/>
  <c r="L19" i="8" s="1"/>
  <c r="I19" i="8"/>
  <c r="N18" i="8"/>
  <c r="M18" i="8"/>
  <c r="K18" i="8"/>
  <c r="L18" i="8" s="1"/>
  <c r="I18" i="8"/>
  <c r="M17" i="8"/>
  <c r="N17" i="8" s="1"/>
  <c r="K17" i="8"/>
  <c r="L17" i="8" s="1"/>
  <c r="I17" i="8"/>
  <c r="M16" i="8"/>
  <c r="N16" i="8" s="1"/>
  <c r="K16" i="8"/>
  <c r="L16" i="8" s="1"/>
  <c r="I16" i="8"/>
  <c r="M15" i="8"/>
  <c r="N15" i="8" s="1"/>
  <c r="K15" i="8"/>
  <c r="L15" i="8" s="1"/>
  <c r="I15" i="8"/>
  <c r="M14" i="8"/>
  <c r="N14" i="8" s="1"/>
  <c r="L14" i="8"/>
  <c r="K14" i="8"/>
  <c r="I14" i="8"/>
  <c r="M13" i="8"/>
  <c r="N13" i="8" s="1"/>
  <c r="K13" i="8"/>
  <c r="L13" i="8" s="1"/>
  <c r="I13" i="8"/>
  <c r="N12" i="8"/>
  <c r="M12" i="8"/>
  <c r="L12" i="8"/>
  <c r="K12" i="8"/>
  <c r="I12" i="8"/>
  <c r="M11" i="8"/>
  <c r="N11" i="8" s="1"/>
  <c r="K11" i="8"/>
  <c r="L11" i="8" s="1"/>
  <c r="I11" i="8"/>
  <c r="N10" i="8"/>
  <c r="M10" i="8"/>
  <c r="K10" i="8"/>
  <c r="L10" i="8" s="1"/>
  <c r="I10" i="8"/>
  <c r="M9" i="8"/>
  <c r="N9" i="8" s="1"/>
  <c r="K9" i="8"/>
  <c r="L9" i="8" s="1"/>
  <c r="I9" i="8"/>
  <c r="M8" i="8"/>
  <c r="N8" i="8" s="1"/>
  <c r="K8" i="8"/>
  <c r="L8" i="8" s="1"/>
  <c r="I8" i="8"/>
  <c r="M7" i="8"/>
  <c r="N7" i="8" s="1"/>
  <c r="K7" i="8"/>
  <c r="L7" i="8" s="1"/>
  <c r="I7" i="8"/>
  <c r="M6" i="8"/>
  <c r="N6" i="8" s="1"/>
  <c r="L6" i="8"/>
  <c r="K6" i="8"/>
  <c r="I6" i="8"/>
  <c r="M5" i="8"/>
  <c r="N5" i="8" s="1"/>
  <c r="K5" i="8"/>
  <c r="L5" i="8" s="1"/>
  <c r="I5" i="8"/>
  <c r="N4" i="8"/>
  <c r="M4" i="8"/>
  <c r="L4" i="8"/>
  <c r="K4" i="8"/>
  <c r="I4" i="8"/>
  <c r="G12" i="3"/>
  <c r="G11" i="3"/>
  <c r="G10" i="3"/>
  <c r="G9" i="3"/>
  <c r="G6" i="3"/>
  <c r="G5" i="3"/>
  <c r="G4" i="3"/>
  <c r="G3" i="3"/>
  <c r="G8" i="1"/>
  <c r="G7" i="1"/>
  <c r="G4" i="1"/>
  <c r="G3" i="1"/>
</calcChain>
</file>

<file path=xl/sharedStrings.xml><?xml version="1.0" encoding="utf-8"?>
<sst xmlns="http://schemas.openxmlformats.org/spreadsheetml/2006/main" count="281" uniqueCount="122">
  <si>
    <t>KL (in)</t>
  </si>
  <si>
    <t>r (in)</t>
  </si>
  <si>
    <t>Section Type</t>
  </si>
  <si>
    <t>Ag (in2)</t>
  </si>
  <si>
    <t>Story</t>
  </si>
  <si>
    <t>D (in)</t>
  </si>
  <si>
    <t>tw (in)</t>
  </si>
  <si>
    <t>W21X83</t>
  </si>
  <si>
    <t>PD (kip)</t>
  </si>
  <si>
    <t>PL (kip)</t>
  </si>
  <si>
    <t>Properties of Beam Secitons</t>
  </si>
  <si>
    <t>index</t>
  </si>
  <si>
    <t>bf/2tf</t>
  </si>
  <si>
    <t>h/tw</t>
  </si>
  <si>
    <t>Z (cm3)</t>
  </si>
  <si>
    <t>ry (in)</t>
  </si>
  <si>
    <t>Aw (in2)</t>
  </si>
  <si>
    <t>Ix (in4)</t>
  </si>
  <si>
    <t>λf control</t>
  </si>
  <si>
    <t>λw control</t>
  </si>
  <si>
    <t>W8X21</t>
  </si>
  <si>
    <t>W8X24</t>
  </si>
  <si>
    <t>W8X28</t>
  </si>
  <si>
    <t>W10X22</t>
  </si>
  <si>
    <t>W10X26</t>
  </si>
  <si>
    <t>W10X30</t>
  </si>
  <si>
    <t>W10X33</t>
  </si>
  <si>
    <t>W10X39</t>
  </si>
  <si>
    <t>W10X45</t>
  </si>
  <si>
    <t>W12X19</t>
  </si>
  <si>
    <t>W12X22</t>
  </si>
  <si>
    <t>W12X26</t>
  </si>
  <si>
    <t>W12X30</t>
  </si>
  <si>
    <t>W12X35</t>
  </si>
  <si>
    <t>W12X40</t>
  </si>
  <si>
    <t>W12X45</t>
  </si>
  <si>
    <t>W12X50</t>
  </si>
  <si>
    <t>W14X22</t>
  </si>
  <si>
    <t>W14X26</t>
  </si>
  <si>
    <t>W14X30</t>
  </si>
  <si>
    <t>W14X34</t>
  </si>
  <si>
    <t>W14X38</t>
  </si>
  <si>
    <t>W14X43</t>
  </si>
  <si>
    <t>W14X48</t>
  </si>
  <si>
    <t>W14X53</t>
  </si>
  <si>
    <t>W16X26</t>
  </si>
  <si>
    <t>W16X31</t>
  </si>
  <si>
    <t>W16X36</t>
  </si>
  <si>
    <t>W16X40</t>
  </si>
  <si>
    <t>W16X45</t>
  </si>
  <si>
    <t>W16X50</t>
  </si>
  <si>
    <t>W16X57</t>
  </si>
  <si>
    <t>W16X67</t>
  </si>
  <si>
    <t>W16X77</t>
  </si>
  <si>
    <t>W16X89</t>
  </si>
  <si>
    <t>W16X100</t>
  </si>
  <si>
    <t>W18X35</t>
  </si>
  <si>
    <t>W18X40</t>
  </si>
  <si>
    <t>W18X46</t>
  </si>
  <si>
    <t>W18X50</t>
  </si>
  <si>
    <t>W18X55</t>
  </si>
  <si>
    <t>W18X60</t>
  </si>
  <si>
    <t>W18X65</t>
  </si>
  <si>
    <t>W18X71</t>
  </si>
  <si>
    <t>W21X44</t>
  </si>
  <si>
    <t>W21X50</t>
  </si>
  <si>
    <t>W21X57</t>
  </si>
  <si>
    <t>W21X55</t>
  </si>
  <si>
    <t>W21X62</t>
  </si>
  <si>
    <t>W21X68</t>
  </si>
  <si>
    <t>W21X73</t>
  </si>
  <si>
    <t>W21X93</t>
  </si>
  <si>
    <t>W24X55</t>
  </si>
  <si>
    <t>W24X62</t>
  </si>
  <si>
    <t>W24X68</t>
  </si>
  <si>
    <t>W24X76</t>
  </si>
  <si>
    <t>W24X84</t>
  </si>
  <si>
    <t>W24X94</t>
  </si>
  <si>
    <t>W24X103</t>
  </si>
  <si>
    <t>W8X58</t>
  </si>
  <si>
    <t>HSS 3.5X3.5X0.375</t>
  </si>
  <si>
    <t>HSS 5X5X0.375</t>
  </si>
  <si>
    <t>HSS 4X4X0.313</t>
  </si>
  <si>
    <t>HSS 6X6X0.5</t>
  </si>
  <si>
    <t>W10X68</t>
  </si>
  <si>
    <t>W12X96</t>
  </si>
  <si>
    <t>Properties of Brace Secitons</t>
  </si>
  <si>
    <t>Properties of Column Secitons</t>
  </si>
  <si>
    <t>HSS 4X4X0.375</t>
  </si>
  <si>
    <t>HSS 4.5X4.5X0.5</t>
  </si>
  <si>
    <t>HSS 5X5X0.5</t>
  </si>
  <si>
    <t>HSS 6X6X0.625</t>
  </si>
  <si>
    <t>W8X67</t>
  </si>
  <si>
    <t>W10X88</t>
  </si>
  <si>
    <t>W12X136</t>
  </si>
  <si>
    <t>W14X211</t>
  </si>
  <si>
    <t>HSS 4.5X4.5X0.375</t>
  </si>
  <si>
    <t>HSS 5.5X5.5X0.375</t>
  </si>
  <si>
    <t>W10X77</t>
  </si>
  <si>
    <t>W12X120</t>
  </si>
  <si>
    <t>W12X170</t>
  </si>
  <si>
    <t>W14X311</t>
  </si>
  <si>
    <t>HSS 3.5X3.5X5/16</t>
  </si>
  <si>
    <t>HSS 4.5X4.5X5/16</t>
  </si>
  <si>
    <t>HSS 5X5X3/8</t>
  </si>
  <si>
    <t>HSS 5.5X5.5X3/8</t>
  </si>
  <si>
    <t>HSS 6X6X1/2</t>
  </si>
  <si>
    <t>HSS 6X6X5/8</t>
  </si>
  <si>
    <t>W 10X77</t>
  </si>
  <si>
    <t>W 12X106</t>
  </si>
  <si>
    <t>W 12X152</t>
  </si>
  <si>
    <t>W 14X193</t>
  </si>
  <si>
    <t>W 14X257</t>
  </si>
  <si>
    <t>W 14X342</t>
  </si>
  <si>
    <t>W 14X426</t>
  </si>
  <si>
    <t>HSS 5X5X1/2</t>
  </si>
  <si>
    <t>HSS 7X7X1/2</t>
  </si>
  <si>
    <t>W 8X67</t>
  </si>
  <si>
    <t>W 12X210</t>
  </si>
  <si>
    <t>W 14X398</t>
  </si>
  <si>
    <t>W 14X455</t>
  </si>
  <si>
    <t>W 14X550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</si>
</sst>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6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4" fillId="0" borderId="0" xfId="1" applyNumberFormat="1" applyAlignment="1">
      <alignment horizontal="center"/>
    </xf>
    <xf numFmtId="164" fontId="4" fillId="0" borderId="0" xfId="1" applyNumberFormat="1" applyAlignment="1">
      <alignment horizontal="center"/>
    </xf>
    <xf numFmtId="165" fontId="4" fillId="0" borderId="0" xfId="1" applyNumberFormat="1" applyAlignment="1">
      <alignment horizontal="center"/>
    </xf>
    <xf numFmtId="0" fontId="4" fillId="0" borderId="0" xfId="1" applyAlignment="1">
      <alignment horizontal="center"/>
    </xf>
    <xf numFmtId="165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/>
    </xf>
    <xf numFmtId="0" fontId="3" fillId="3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3">
    <cellStyle name="Normal" xfId="0" builtinId="0"/>
    <cellStyle name="Normal 2 2" xfId="2" xr:uid="{00000000-0005-0000-0000-000001000000}"/>
    <cellStyle name="Normal 6" xfId="1" xr:uid="{00000000-0005-0000-0000-000002000000}"/>
  </cellStyles>
  <dxfs count="0"/>
  <tableStyles count="0" defaultTableStyle="TableStyleMedium2" defaultPivotStyle="PivotStyleLight16"/>
  <colors>
    <mruColors>
      <color rgb="FFF9E4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4162-763E-46A7-9677-FA244D3B66D8}">
  <dimension ref="A1:N63"/>
  <sheetViews>
    <sheetView tabSelected="1" workbookViewId="0">
      <selection activeCell="F12" sqref="F12"/>
    </sheetView>
  </sheetViews>
  <sheetFormatPr defaultRowHeight="14.4" x14ac:dyDescent="0.3"/>
  <cols>
    <col min="1" max="1" width="11.77734375" bestFit="1" customWidth="1"/>
  </cols>
  <sheetData>
    <row r="1" spans="1:14" ht="15.6" x14ac:dyDescent="0.3">
      <c r="A1" s="14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6" x14ac:dyDescent="0.3">
      <c r="A2" s="4" t="s">
        <v>11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/>
      <c r="L2" s="4"/>
      <c r="M2" s="4"/>
      <c r="N2" s="4"/>
    </row>
    <row r="3" spans="1:14" x14ac:dyDescent="0.3">
      <c r="A3" s="1" t="s">
        <v>2</v>
      </c>
      <c r="B3" s="1" t="s">
        <v>3</v>
      </c>
      <c r="C3" s="1" t="s">
        <v>5</v>
      </c>
      <c r="D3" s="1" t="s">
        <v>6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2" t="s">
        <v>18</v>
      </c>
      <c r="L3" s="12"/>
      <c r="M3" s="12" t="s">
        <v>19</v>
      </c>
      <c r="N3" s="12"/>
    </row>
    <row r="4" spans="1:14" x14ac:dyDescent="0.3">
      <c r="A4" s="2" t="s">
        <v>20</v>
      </c>
      <c r="B4" s="5">
        <v>6.16</v>
      </c>
      <c r="C4" s="5">
        <v>8.2799999999999994</v>
      </c>
      <c r="D4" s="6">
        <v>0.25</v>
      </c>
      <c r="E4" s="3">
        <v>6.59</v>
      </c>
      <c r="F4" s="7">
        <v>27.5</v>
      </c>
      <c r="G4" s="5">
        <v>20.399999999999999</v>
      </c>
      <c r="H4" s="5">
        <v>1.26</v>
      </c>
      <c r="I4" s="3">
        <f>C4*D4</f>
        <v>2.0699999999999998</v>
      </c>
      <c r="J4" s="3">
        <v>75.3</v>
      </c>
      <c r="K4" s="7">
        <f>0.4*SQRT(29000/(1.1*50))</f>
        <v>9.1849679565927911</v>
      </c>
      <c r="L4" s="7" t="str">
        <f>IF(E4&lt;=K4,"OK","Not OK")</f>
        <v>OK</v>
      </c>
      <c r="M4" s="7">
        <f>2.57*SQRT(29000/(1.1*50))</f>
        <v>59.013419121108683</v>
      </c>
      <c r="N4" t="str">
        <f>IF(F4&lt;=M4,"OK","Not OK")</f>
        <v>OK</v>
      </c>
    </row>
    <row r="5" spans="1:14" x14ac:dyDescent="0.3">
      <c r="A5" s="2" t="s">
        <v>21</v>
      </c>
      <c r="B5" s="3">
        <v>7.08</v>
      </c>
      <c r="C5" s="3">
        <v>7.93</v>
      </c>
      <c r="D5" s="3">
        <v>0.245</v>
      </c>
      <c r="E5" s="3">
        <v>8.1199999999999992</v>
      </c>
      <c r="F5" s="3">
        <v>25.9</v>
      </c>
      <c r="G5" s="3">
        <v>23.1</v>
      </c>
      <c r="H5" s="5">
        <v>1.61</v>
      </c>
      <c r="I5" s="3">
        <f>C5*D5</f>
        <v>1.94285</v>
      </c>
      <c r="J5" s="3">
        <v>82.7</v>
      </c>
      <c r="K5" s="7">
        <f>0.4*SQRT(29000/(1.1*50))</f>
        <v>9.1849679565927911</v>
      </c>
      <c r="L5" s="7" t="str">
        <f>IF(E5&lt;=K5,"OK","Not OK")</f>
        <v>OK</v>
      </c>
      <c r="M5" s="7">
        <f>2.57*SQRT(29000/(1.1*50))</f>
        <v>59.013419121108683</v>
      </c>
      <c r="N5" t="str">
        <f>IF(F5&lt;=M5,"OK","Not OK")</f>
        <v>OK</v>
      </c>
    </row>
    <row r="6" spans="1:14" x14ac:dyDescent="0.3">
      <c r="A6" s="2" t="s">
        <v>22</v>
      </c>
      <c r="B6" s="3">
        <v>8.25</v>
      </c>
      <c r="C6" s="3">
        <v>8.06</v>
      </c>
      <c r="D6" s="3">
        <v>0.28499999999999998</v>
      </c>
      <c r="E6" s="3">
        <v>7.03</v>
      </c>
      <c r="F6" s="3">
        <v>22.3</v>
      </c>
      <c r="G6" s="3">
        <v>27.2</v>
      </c>
      <c r="H6" s="5">
        <v>1.62</v>
      </c>
      <c r="I6" s="3">
        <f>C6*D6</f>
        <v>2.2970999999999999</v>
      </c>
      <c r="J6" s="3">
        <v>98</v>
      </c>
      <c r="K6" s="7">
        <f>0.4*SQRT(29000/(1.1*50))</f>
        <v>9.1849679565927911</v>
      </c>
      <c r="L6" s="7" t="str">
        <f>IF(E6&lt;=K6,"OK","Not OK")</f>
        <v>OK</v>
      </c>
      <c r="M6" s="7">
        <f>2.57*SQRT(29000/(1.1*50))</f>
        <v>59.013419121108683</v>
      </c>
      <c r="N6" t="str">
        <f>IF(F6&lt;=M6,"OK","Not OK")</f>
        <v>OK</v>
      </c>
    </row>
    <row r="7" spans="1:14" x14ac:dyDescent="0.3">
      <c r="A7" s="2" t="s">
        <v>23</v>
      </c>
      <c r="B7" s="5">
        <v>6.49</v>
      </c>
      <c r="C7" s="7">
        <v>10.199999999999999</v>
      </c>
      <c r="D7" s="6">
        <v>0.24</v>
      </c>
      <c r="E7" s="5">
        <v>7.99</v>
      </c>
      <c r="F7" s="7">
        <v>36.9</v>
      </c>
      <c r="G7" s="7">
        <v>26</v>
      </c>
      <c r="H7" s="5">
        <v>1.33</v>
      </c>
      <c r="I7" s="3">
        <f>C7*D7</f>
        <v>2.448</v>
      </c>
      <c r="J7" s="3">
        <v>118</v>
      </c>
      <c r="K7" s="7">
        <f>0.4*SQRT(29000/(1.1*50))</f>
        <v>9.1849679565927911</v>
      </c>
      <c r="L7" s="7" t="str">
        <f>IF(E7&lt;=K7,"OK","Not OK")</f>
        <v>OK</v>
      </c>
      <c r="M7" s="7">
        <f>2.57*SQRT(29000/(1.1*50))</f>
        <v>59.013419121108683</v>
      </c>
      <c r="N7" t="str">
        <f>IF(F7&lt;=M7,"OK","Not OK")</f>
        <v>OK</v>
      </c>
    </row>
    <row r="8" spans="1:14" x14ac:dyDescent="0.3">
      <c r="A8" s="2" t="s">
        <v>24</v>
      </c>
      <c r="B8" s="5">
        <v>7.61</v>
      </c>
      <c r="C8" s="5">
        <v>10.3</v>
      </c>
      <c r="D8" s="5">
        <v>0.26</v>
      </c>
      <c r="E8" s="5">
        <v>6.56</v>
      </c>
      <c r="F8" s="5">
        <v>34</v>
      </c>
      <c r="G8" s="5">
        <v>31.3</v>
      </c>
      <c r="H8" s="5">
        <v>1.36</v>
      </c>
      <c r="I8" s="3">
        <f>C8*D8</f>
        <v>2.6780000000000004</v>
      </c>
      <c r="J8" s="3">
        <v>144</v>
      </c>
      <c r="K8" s="7">
        <f>0.4*SQRT(29000/(1.1*50))</f>
        <v>9.1849679565927911</v>
      </c>
      <c r="L8" s="7" t="str">
        <f>IF(E8&lt;=K8,"OK","Not OK")</f>
        <v>OK</v>
      </c>
      <c r="M8" s="7">
        <f>2.57*SQRT(29000/(1.1*50))</f>
        <v>59.013419121108683</v>
      </c>
      <c r="N8" t="str">
        <f>IF(F8&lt;=M8,"OK","Not OK")</f>
        <v>OK</v>
      </c>
    </row>
    <row r="9" spans="1:14" x14ac:dyDescent="0.3">
      <c r="A9" s="2" t="s">
        <v>25</v>
      </c>
      <c r="B9" s="5">
        <v>8.84</v>
      </c>
      <c r="C9" s="5">
        <v>10.5</v>
      </c>
      <c r="D9" s="5">
        <v>0.3</v>
      </c>
      <c r="E9" s="5">
        <v>5.7</v>
      </c>
      <c r="F9" s="5">
        <v>29.5</v>
      </c>
      <c r="G9" s="5">
        <v>36.6</v>
      </c>
      <c r="H9" s="5">
        <v>1.37</v>
      </c>
      <c r="I9" s="3">
        <f>C9*D9</f>
        <v>3.15</v>
      </c>
      <c r="J9" s="3">
        <v>171</v>
      </c>
      <c r="K9" s="7">
        <f>0.4*SQRT(29000/(1.1*50))</f>
        <v>9.1849679565927911</v>
      </c>
      <c r="L9" s="7" t="str">
        <f>IF(E9&lt;=K9,"OK","Not OK")</f>
        <v>OK</v>
      </c>
      <c r="M9" s="7">
        <f>2.57*SQRT(29000/(1.1*50))</f>
        <v>59.013419121108683</v>
      </c>
      <c r="N9" t="str">
        <f>IF(F9&lt;=M9,"OK","Not OK")</f>
        <v>OK</v>
      </c>
    </row>
    <row r="10" spans="1:14" x14ac:dyDescent="0.3">
      <c r="A10" s="2" t="s">
        <v>26</v>
      </c>
      <c r="B10" s="5">
        <v>9.7100000000000009</v>
      </c>
      <c r="C10" s="5">
        <v>9.73</v>
      </c>
      <c r="D10" s="6">
        <v>0.28999999999999998</v>
      </c>
      <c r="E10" s="5">
        <v>9.15</v>
      </c>
      <c r="F10" s="7">
        <v>27.1</v>
      </c>
      <c r="G10" s="7">
        <v>38.799999999999997</v>
      </c>
      <c r="H10" s="5">
        <v>1.94</v>
      </c>
      <c r="I10" s="3">
        <f>C10*D10</f>
        <v>2.8216999999999999</v>
      </c>
      <c r="J10" s="3">
        <v>171</v>
      </c>
      <c r="K10" s="7">
        <f>0.4*SQRT(29000/(1.1*50))</f>
        <v>9.1849679565927911</v>
      </c>
      <c r="L10" s="7" t="str">
        <f>IF(E10&lt;=K10,"OK","Not OK")</f>
        <v>OK</v>
      </c>
      <c r="M10" s="7">
        <f>2.57*SQRT(29000/(1.1*50))</f>
        <v>59.013419121108683</v>
      </c>
      <c r="N10" t="str">
        <f>IF(F10&lt;=M10,"OK","Not OK")</f>
        <v>OK</v>
      </c>
    </row>
    <row r="11" spans="1:14" x14ac:dyDescent="0.3">
      <c r="A11" s="2" t="s">
        <v>27</v>
      </c>
      <c r="B11" s="7">
        <v>11.5</v>
      </c>
      <c r="C11" s="5">
        <v>9.92</v>
      </c>
      <c r="D11" s="6">
        <v>0.315</v>
      </c>
      <c r="E11" s="5">
        <v>7.53</v>
      </c>
      <c r="F11" s="7">
        <v>25</v>
      </c>
      <c r="G11" s="7">
        <v>46.8</v>
      </c>
      <c r="H11" s="5">
        <v>1.98</v>
      </c>
      <c r="I11" s="3">
        <f>C11*D11</f>
        <v>3.1248</v>
      </c>
      <c r="J11" s="3">
        <v>209</v>
      </c>
      <c r="K11" s="7">
        <f>0.4*SQRT(29000/(1.1*50))</f>
        <v>9.1849679565927911</v>
      </c>
      <c r="L11" s="7" t="str">
        <f>IF(E11&lt;=K11,"OK","Not OK")</f>
        <v>OK</v>
      </c>
      <c r="M11" s="7">
        <f>2.57*SQRT(29000/(1.1*50))</f>
        <v>59.013419121108683</v>
      </c>
      <c r="N11" t="str">
        <f>IF(F11&lt;=M11,"OK","Not OK")</f>
        <v>OK</v>
      </c>
    </row>
    <row r="12" spans="1:14" x14ac:dyDescent="0.3">
      <c r="A12" s="2" t="s">
        <v>28</v>
      </c>
      <c r="B12" s="7">
        <v>13.3</v>
      </c>
      <c r="C12" s="7">
        <v>10.1</v>
      </c>
      <c r="D12" s="6">
        <v>0.35</v>
      </c>
      <c r="E12" s="5">
        <v>6.47</v>
      </c>
      <c r="F12" s="7">
        <v>22.5</v>
      </c>
      <c r="G12" s="7">
        <v>54.9</v>
      </c>
      <c r="H12" s="5">
        <v>2.0099999999999998</v>
      </c>
      <c r="I12" s="3">
        <f>C12*D12</f>
        <v>3.5349999999999997</v>
      </c>
      <c r="J12" s="3">
        <v>248</v>
      </c>
      <c r="K12" s="7">
        <f>0.4*SQRT(29000/(1.1*50))</f>
        <v>9.1849679565927911</v>
      </c>
      <c r="L12" s="7" t="str">
        <f>IF(E12&lt;=K12,"OK","Not OK")</f>
        <v>OK</v>
      </c>
      <c r="M12" s="7">
        <f>2.57*SQRT(29000/(1.1*50))</f>
        <v>59.013419121108683</v>
      </c>
      <c r="N12" t="str">
        <f>IF(F12&lt;=M12,"OK","Not OK")</f>
        <v>OK</v>
      </c>
    </row>
    <row r="13" spans="1:14" x14ac:dyDescent="0.3">
      <c r="A13" s="2" t="s">
        <v>29</v>
      </c>
      <c r="B13" s="5">
        <v>5.57</v>
      </c>
      <c r="C13" s="7">
        <v>12.2</v>
      </c>
      <c r="D13" s="6">
        <v>0.23499999999999999</v>
      </c>
      <c r="E13" s="5">
        <v>5.72</v>
      </c>
      <c r="F13" s="7">
        <v>46.2</v>
      </c>
      <c r="G13" s="7">
        <v>24.7</v>
      </c>
      <c r="H13" s="6">
        <v>0.82199999999999995</v>
      </c>
      <c r="I13" s="3">
        <f>C13*D13</f>
        <v>2.8669999999999995</v>
      </c>
      <c r="J13" s="3">
        <v>132</v>
      </c>
      <c r="K13" s="7">
        <f>0.4*SQRT(29000/(1.1*50))</f>
        <v>9.1849679565927911</v>
      </c>
      <c r="L13" s="7" t="str">
        <f>IF(E13&lt;=K13,"OK","Not OK")</f>
        <v>OK</v>
      </c>
      <c r="M13" s="7">
        <f>2.57*SQRT(29000/(1.1*50))</f>
        <v>59.013419121108683</v>
      </c>
      <c r="N13" t="str">
        <f>IF(F13&lt;=M13,"OK","Not OK")</f>
        <v>OK</v>
      </c>
    </row>
    <row r="14" spans="1:14" x14ac:dyDescent="0.3">
      <c r="A14" s="2" t="s">
        <v>30</v>
      </c>
      <c r="B14" s="5">
        <v>6.48</v>
      </c>
      <c r="C14" s="7">
        <v>12.3</v>
      </c>
      <c r="D14" s="6">
        <v>0.26</v>
      </c>
      <c r="E14" s="5">
        <v>4.74</v>
      </c>
      <c r="F14" s="7">
        <v>41.8</v>
      </c>
      <c r="G14" s="7">
        <v>29.3</v>
      </c>
      <c r="H14" s="6">
        <v>0.84799999999999998</v>
      </c>
      <c r="I14" s="3">
        <f>C14*D14</f>
        <v>3.1980000000000004</v>
      </c>
      <c r="J14" s="3">
        <v>156</v>
      </c>
      <c r="K14" s="7">
        <f>0.4*SQRT(29000/(1.1*50))</f>
        <v>9.1849679565927911</v>
      </c>
      <c r="L14" s="7" t="str">
        <f>IF(E14&lt;=K14,"OK","Not OK")</f>
        <v>OK</v>
      </c>
      <c r="M14" s="7">
        <f>2.57*SQRT(29000/(1.1*50))</f>
        <v>59.013419121108683</v>
      </c>
      <c r="N14" t="str">
        <f>IF(F14&lt;=M14,"OK","Not OK")</f>
        <v>OK</v>
      </c>
    </row>
    <row r="15" spans="1:14" x14ac:dyDescent="0.3">
      <c r="A15" s="2" t="s">
        <v>31</v>
      </c>
      <c r="B15" s="5">
        <v>7.65</v>
      </c>
      <c r="C15" s="7">
        <v>12.2</v>
      </c>
      <c r="D15" s="6">
        <v>0.23</v>
      </c>
      <c r="E15" s="5">
        <v>8.5399999999999991</v>
      </c>
      <c r="F15" s="7">
        <v>47.2</v>
      </c>
      <c r="G15" s="7">
        <v>37.200000000000003</v>
      </c>
      <c r="H15" s="5">
        <v>1.51</v>
      </c>
      <c r="I15" s="3">
        <f>C15*D15</f>
        <v>2.806</v>
      </c>
      <c r="J15" s="3">
        <v>204</v>
      </c>
      <c r="K15" s="7">
        <f>0.4*SQRT(29000/(1.1*50))</f>
        <v>9.1849679565927911</v>
      </c>
      <c r="L15" s="7" t="str">
        <f>IF(E15&lt;=K15,"OK","Not OK")</f>
        <v>OK</v>
      </c>
      <c r="M15" s="7">
        <f>2.57*SQRT(29000/(1.1*50))</f>
        <v>59.013419121108683</v>
      </c>
      <c r="N15" t="str">
        <f>IF(F15&lt;=M15,"OK","Not OK")</f>
        <v>OK</v>
      </c>
    </row>
    <row r="16" spans="1:14" x14ac:dyDescent="0.3">
      <c r="A16" s="2" t="s">
        <v>32</v>
      </c>
      <c r="B16" s="5">
        <v>8.7899999999999991</v>
      </c>
      <c r="C16" s="7">
        <v>12.3</v>
      </c>
      <c r="D16" s="6">
        <v>0.26</v>
      </c>
      <c r="E16" s="5">
        <v>7.41</v>
      </c>
      <c r="F16" s="7">
        <v>41.8</v>
      </c>
      <c r="G16" s="7">
        <v>43.1</v>
      </c>
      <c r="H16" s="5">
        <v>1.52</v>
      </c>
      <c r="I16" s="3">
        <f>C16*D16</f>
        <v>3.1980000000000004</v>
      </c>
      <c r="J16" s="3">
        <v>238</v>
      </c>
      <c r="K16" s="7">
        <f>0.4*SQRT(29000/(1.1*50))</f>
        <v>9.1849679565927911</v>
      </c>
      <c r="L16" s="7" t="str">
        <f>IF(E16&lt;=K16,"OK","Not OK")</f>
        <v>OK</v>
      </c>
      <c r="M16" s="7">
        <f>2.57*SQRT(29000/(1.1*50))</f>
        <v>59.013419121108683</v>
      </c>
      <c r="N16" t="str">
        <f>IF(F16&lt;=M16,"OK","Not OK")</f>
        <v>OK</v>
      </c>
    </row>
    <row r="17" spans="1:14" x14ac:dyDescent="0.3">
      <c r="A17" s="2" t="s">
        <v>33</v>
      </c>
      <c r="B17" s="7">
        <v>10.3</v>
      </c>
      <c r="C17" s="7">
        <v>12.5</v>
      </c>
      <c r="D17" s="6">
        <v>0.3</v>
      </c>
      <c r="E17" s="5">
        <v>6.31</v>
      </c>
      <c r="F17" s="7">
        <v>36.200000000000003</v>
      </c>
      <c r="G17" s="7">
        <v>51.2</v>
      </c>
      <c r="H17" s="5">
        <v>1.54</v>
      </c>
      <c r="I17" s="3">
        <f>C17*D17</f>
        <v>3.75</v>
      </c>
      <c r="J17" s="3">
        <v>285</v>
      </c>
      <c r="K17" s="7">
        <f>0.4*SQRT(29000/(1.1*50))</f>
        <v>9.1849679565927911</v>
      </c>
      <c r="L17" s="7" t="str">
        <f>IF(E17&lt;=K17,"OK","Not OK")</f>
        <v>OK</v>
      </c>
      <c r="M17" s="7">
        <f>2.57*SQRT(29000/(1.1*50))</f>
        <v>59.013419121108683</v>
      </c>
      <c r="N17" t="str">
        <f>IF(F17&lt;=M17,"OK","Not OK")</f>
        <v>OK</v>
      </c>
    </row>
    <row r="18" spans="1:14" x14ac:dyDescent="0.3">
      <c r="A18" s="2" t="s">
        <v>34</v>
      </c>
      <c r="B18" s="7">
        <v>11.7</v>
      </c>
      <c r="C18" s="7">
        <v>11.9</v>
      </c>
      <c r="D18" s="6">
        <v>0.29499999999999998</v>
      </c>
      <c r="E18" s="5">
        <v>7.77</v>
      </c>
      <c r="F18" s="7">
        <v>33.6</v>
      </c>
      <c r="G18" s="7">
        <v>57</v>
      </c>
      <c r="H18" s="5">
        <v>1.94</v>
      </c>
      <c r="I18" s="3">
        <f>C18*D18</f>
        <v>3.5105</v>
      </c>
      <c r="J18" s="3">
        <v>307</v>
      </c>
      <c r="K18" s="7">
        <f>0.4*SQRT(29000/(1.1*50))</f>
        <v>9.1849679565927911</v>
      </c>
      <c r="L18" s="7" t="str">
        <f>IF(E18&lt;=K18,"OK","Not OK")</f>
        <v>OK</v>
      </c>
      <c r="M18" s="7">
        <f>2.57*SQRT(29000/(1.1*50))</f>
        <v>59.013419121108683</v>
      </c>
      <c r="N18" t="str">
        <f>IF(F18&lt;=M18,"OK","Not OK")</f>
        <v>OK</v>
      </c>
    </row>
    <row r="19" spans="1:14" x14ac:dyDescent="0.3">
      <c r="A19" s="2" t="s">
        <v>35</v>
      </c>
      <c r="B19" s="7">
        <v>13.1</v>
      </c>
      <c r="C19" s="7">
        <v>12.1</v>
      </c>
      <c r="D19" s="6">
        <v>0.33500000000000002</v>
      </c>
      <c r="E19" s="5">
        <v>7</v>
      </c>
      <c r="F19" s="7">
        <v>29.6</v>
      </c>
      <c r="G19" s="7">
        <v>64.2</v>
      </c>
      <c r="H19" s="5">
        <v>1.95</v>
      </c>
      <c r="I19" s="3">
        <f>C19*D19</f>
        <v>4.0535000000000005</v>
      </c>
      <c r="J19" s="3">
        <v>348</v>
      </c>
      <c r="K19" s="7">
        <f>0.4*SQRT(29000/(1.1*50))</f>
        <v>9.1849679565927911</v>
      </c>
      <c r="L19" s="7" t="str">
        <f>IF(E19&lt;=K19,"OK","Not OK")</f>
        <v>OK</v>
      </c>
      <c r="M19" s="7">
        <f>2.57*SQRT(29000/(1.1*50))</f>
        <v>59.013419121108683</v>
      </c>
      <c r="N19" t="str">
        <f>IF(F19&lt;=M19,"OK","Not OK")</f>
        <v>OK</v>
      </c>
    </row>
    <row r="20" spans="1:14" x14ac:dyDescent="0.3">
      <c r="A20" s="2" t="s">
        <v>36</v>
      </c>
      <c r="B20" s="7">
        <v>14.6</v>
      </c>
      <c r="C20" s="7">
        <v>12.2</v>
      </c>
      <c r="D20" s="6">
        <v>0.37</v>
      </c>
      <c r="E20" s="5">
        <v>6.31</v>
      </c>
      <c r="F20" s="7">
        <v>26.8</v>
      </c>
      <c r="G20" s="7">
        <v>71.900000000000006</v>
      </c>
      <c r="H20" s="5">
        <v>1.96</v>
      </c>
      <c r="I20" s="3">
        <f>C20*D20</f>
        <v>4.5139999999999993</v>
      </c>
      <c r="J20" s="3">
        <v>391</v>
      </c>
      <c r="K20" s="7">
        <f>0.4*SQRT(29000/(1.1*50))</f>
        <v>9.1849679565927911</v>
      </c>
      <c r="L20" s="7" t="str">
        <f>IF(E20&lt;=K20,"OK","Not OK")</f>
        <v>OK</v>
      </c>
      <c r="M20" s="7">
        <f>2.57*SQRT(29000/(1.1*50))</f>
        <v>59.013419121108683</v>
      </c>
      <c r="N20" t="str">
        <f>IF(F20&lt;=M20,"OK","Not OK")</f>
        <v>OK</v>
      </c>
    </row>
    <row r="21" spans="1:14" x14ac:dyDescent="0.3">
      <c r="A21" s="2" t="s">
        <v>37</v>
      </c>
      <c r="B21" s="5">
        <v>6.49</v>
      </c>
      <c r="C21" s="7">
        <v>13.7</v>
      </c>
      <c r="D21" s="6">
        <v>0.23</v>
      </c>
      <c r="E21" s="5">
        <v>7.46</v>
      </c>
      <c r="F21" s="7">
        <v>53.3</v>
      </c>
      <c r="G21" s="7">
        <v>33.200000000000003</v>
      </c>
      <c r="H21" s="5">
        <v>1.04</v>
      </c>
      <c r="I21" s="3">
        <f>C21*D21</f>
        <v>3.1509999999999998</v>
      </c>
      <c r="J21" s="3">
        <v>199</v>
      </c>
      <c r="K21" s="7">
        <f>0.4*SQRT(29000/(1.1*50))</f>
        <v>9.1849679565927911</v>
      </c>
      <c r="L21" s="7" t="str">
        <f>IF(E21&lt;=K21,"OK","Not OK")</f>
        <v>OK</v>
      </c>
      <c r="M21" s="7">
        <f>2.57*SQRT(29000/(1.1*50))</f>
        <v>59.013419121108683</v>
      </c>
      <c r="N21" t="str">
        <f>IF(F21&lt;=M21,"OK","Not OK")</f>
        <v>OK</v>
      </c>
    </row>
    <row r="22" spans="1:14" x14ac:dyDescent="0.3">
      <c r="A22" s="2" t="s">
        <v>38</v>
      </c>
      <c r="B22" s="5">
        <v>7.69</v>
      </c>
      <c r="C22" s="7">
        <v>13.9</v>
      </c>
      <c r="D22" s="6">
        <v>0.255</v>
      </c>
      <c r="E22" s="5">
        <v>5.98</v>
      </c>
      <c r="F22" s="7">
        <v>48.1</v>
      </c>
      <c r="G22" s="7">
        <v>40.200000000000003</v>
      </c>
      <c r="H22" s="5">
        <v>1.08</v>
      </c>
      <c r="I22" s="3">
        <f>C22*D22</f>
        <v>3.5445000000000002</v>
      </c>
      <c r="J22" s="3">
        <v>245</v>
      </c>
      <c r="K22" s="7">
        <f>0.4*SQRT(29000/(1.1*50))</f>
        <v>9.1849679565927911</v>
      </c>
      <c r="L22" s="7" t="str">
        <f>IF(E22&lt;=K22,"OK","Not OK")</f>
        <v>OK</v>
      </c>
      <c r="M22" s="7">
        <f>2.57*SQRT(29000/(1.1*50))</f>
        <v>59.013419121108683</v>
      </c>
      <c r="N22" t="str">
        <f>IF(F22&lt;=M22,"OK","Not OK")</f>
        <v>OK</v>
      </c>
    </row>
    <row r="23" spans="1:14" x14ac:dyDescent="0.3">
      <c r="A23" s="2" t="s">
        <v>39</v>
      </c>
      <c r="B23" s="5">
        <v>8.85</v>
      </c>
      <c r="C23" s="7">
        <v>13.8</v>
      </c>
      <c r="D23" s="6">
        <v>0.27</v>
      </c>
      <c r="E23" s="5">
        <v>8.74</v>
      </c>
      <c r="F23" s="7">
        <v>45.4</v>
      </c>
      <c r="G23" s="7">
        <v>47.3</v>
      </c>
      <c r="H23" s="5">
        <v>1.49</v>
      </c>
      <c r="I23" s="3">
        <f>C23*D23</f>
        <v>3.7260000000000004</v>
      </c>
      <c r="J23" s="3">
        <v>291</v>
      </c>
      <c r="K23" s="7">
        <f>0.4*SQRT(29000/(1.1*50))</f>
        <v>9.1849679565927911</v>
      </c>
      <c r="L23" s="7" t="str">
        <f>IF(E23&lt;=K23,"OK","Not OK")</f>
        <v>OK</v>
      </c>
      <c r="M23" s="7">
        <f>2.57*SQRT(29000/(1.1*50))</f>
        <v>59.013419121108683</v>
      </c>
      <c r="N23" t="str">
        <f>IF(F23&lt;=M23,"OK","Not OK")</f>
        <v>OK</v>
      </c>
    </row>
    <row r="24" spans="1:14" x14ac:dyDescent="0.3">
      <c r="A24" s="2" t="s">
        <v>40</v>
      </c>
      <c r="B24" s="7">
        <v>10</v>
      </c>
      <c r="C24" s="7">
        <v>14</v>
      </c>
      <c r="D24" s="6">
        <v>0.28499999999999998</v>
      </c>
      <c r="E24" s="5">
        <v>7.41</v>
      </c>
      <c r="F24" s="7">
        <v>43.1</v>
      </c>
      <c r="G24" s="7">
        <v>54.6</v>
      </c>
      <c r="H24" s="5">
        <v>1.53</v>
      </c>
      <c r="I24" s="3">
        <f>C24*D24</f>
        <v>3.9899999999999998</v>
      </c>
      <c r="J24" s="3">
        <v>340</v>
      </c>
      <c r="K24" s="7">
        <f>0.4*SQRT(29000/(1.1*50))</f>
        <v>9.1849679565927911</v>
      </c>
      <c r="L24" s="7" t="str">
        <f>IF(E24&lt;=K24,"OK","Not OK")</f>
        <v>OK</v>
      </c>
      <c r="M24" s="7">
        <f>2.57*SQRT(29000/(1.1*50))</f>
        <v>59.013419121108683</v>
      </c>
      <c r="N24" t="str">
        <f>IF(F24&lt;=M24,"OK","Not OK")</f>
        <v>OK</v>
      </c>
    </row>
    <row r="25" spans="1:14" x14ac:dyDescent="0.3">
      <c r="A25" s="2" t="s">
        <v>41</v>
      </c>
      <c r="B25" s="7">
        <v>11.2</v>
      </c>
      <c r="C25" s="7">
        <v>14.1</v>
      </c>
      <c r="D25" s="6">
        <v>0.31</v>
      </c>
      <c r="E25" s="5">
        <v>6.57</v>
      </c>
      <c r="F25" s="7">
        <v>39.6</v>
      </c>
      <c r="G25" s="7">
        <v>61.5</v>
      </c>
      <c r="H25" s="5">
        <v>1.55</v>
      </c>
      <c r="I25" s="3">
        <f>C25*D25</f>
        <v>4.3709999999999996</v>
      </c>
      <c r="J25" s="3">
        <v>385</v>
      </c>
      <c r="K25" s="7">
        <f>0.4*SQRT(29000/(1.1*50))</f>
        <v>9.1849679565927911</v>
      </c>
      <c r="L25" s="7" t="str">
        <f>IF(E25&lt;=K25,"OK","Not OK")</f>
        <v>OK</v>
      </c>
      <c r="M25" s="7">
        <f>2.57*SQRT(29000/(1.1*50))</f>
        <v>59.013419121108683</v>
      </c>
      <c r="N25" t="str">
        <f>IF(F25&lt;=M25,"OK","Not OK")</f>
        <v>OK</v>
      </c>
    </row>
    <row r="26" spans="1:14" x14ac:dyDescent="0.3">
      <c r="A26" s="2" t="s">
        <v>42</v>
      </c>
      <c r="B26" s="7">
        <v>12.6</v>
      </c>
      <c r="C26" s="7">
        <v>13.7</v>
      </c>
      <c r="D26" s="6">
        <v>0.30499999999999999</v>
      </c>
      <c r="E26" s="5">
        <v>7.54</v>
      </c>
      <c r="F26" s="7">
        <v>37.4</v>
      </c>
      <c r="G26" s="7">
        <v>69.599999999999994</v>
      </c>
      <c r="H26" s="5">
        <v>1.89</v>
      </c>
      <c r="I26" s="3">
        <f>C26*D26</f>
        <v>4.1784999999999997</v>
      </c>
      <c r="J26" s="3">
        <v>428</v>
      </c>
      <c r="K26" s="7">
        <f>0.4*SQRT(29000/(1.1*50))</f>
        <v>9.1849679565927911</v>
      </c>
      <c r="L26" s="7" t="str">
        <f>IF(E26&lt;=K26,"OK","Not OK")</f>
        <v>OK</v>
      </c>
      <c r="M26" s="7">
        <f>2.57*SQRT(29000/(1.1*50))</f>
        <v>59.013419121108683</v>
      </c>
      <c r="N26" t="str">
        <f>IF(F26&lt;=M26,"OK","Not OK")</f>
        <v>OK</v>
      </c>
    </row>
    <row r="27" spans="1:14" x14ac:dyDescent="0.3">
      <c r="A27" s="2" t="s">
        <v>43</v>
      </c>
      <c r="B27" s="7">
        <v>14.1</v>
      </c>
      <c r="C27" s="7">
        <v>13.8</v>
      </c>
      <c r="D27" s="6">
        <v>0.34</v>
      </c>
      <c r="E27" s="5">
        <v>6.75</v>
      </c>
      <c r="F27" s="7">
        <v>33.6</v>
      </c>
      <c r="G27" s="7">
        <v>78.400000000000006</v>
      </c>
      <c r="H27" s="5">
        <v>1.91</v>
      </c>
      <c r="I27" s="3">
        <f>C27*D27</f>
        <v>4.6920000000000002</v>
      </c>
      <c r="J27" s="3">
        <v>484</v>
      </c>
      <c r="K27" s="7">
        <f>0.4*SQRT(29000/(1.1*50))</f>
        <v>9.1849679565927911</v>
      </c>
      <c r="L27" s="7" t="str">
        <f>IF(E27&lt;=K27,"OK","Not OK")</f>
        <v>OK</v>
      </c>
      <c r="M27" s="7">
        <f>2.57*SQRT(29000/(1.1*50))</f>
        <v>59.013419121108683</v>
      </c>
      <c r="N27" t="str">
        <f>IF(F27&lt;=M27,"OK","Not OK")</f>
        <v>OK</v>
      </c>
    </row>
    <row r="28" spans="1:14" x14ac:dyDescent="0.3">
      <c r="A28" s="2" t="s">
        <v>44</v>
      </c>
      <c r="B28" s="7">
        <v>15.6</v>
      </c>
      <c r="C28" s="7">
        <v>13.9</v>
      </c>
      <c r="D28" s="6">
        <v>0.37</v>
      </c>
      <c r="E28" s="5">
        <v>6.11</v>
      </c>
      <c r="F28" s="7">
        <v>30.9</v>
      </c>
      <c r="G28" s="7">
        <v>87.1</v>
      </c>
      <c r="H28" s="5">
        <v>1.92</v>
      </c>
      <c r="I28" s="3">
        <f>C28*D28</f>
        <v>5.1429999999999998</v>
      </c>
      <c r="J28" s="3">
        <v>541</v>
      </c>
      <c r="K28" s="7">
        <f>0.4*SQRT(29000/(1.1*50))</f>
        <v>9.1849679565927911</v>
      </c>
      <c r="L28" s="7" t="str">
        <f>IF(E28&lt;=K28,"OK","Not OK")</f>
        <v>OK</v>
      </c>
      <c r="M28" s="7">
        <f>2.57*SQRT(29000/(1.1*50))</f>
        <v>59.013419121108683</v>
      </c>
      <c r="N28" t="str">
        <f>IF(F28&lt;=M28,"OK","Not OK")</f>
        <v>OK</v>
      </c>
    </row>
    <row r="29" spans="1:14" x14ac:dyDescent="0.3">
      <c r="A29" s="2" t="s">
        <v>45</v>
      </c>
      <c r="B29" s="5">
        <v>7.68</v>
      </c>
      <c r="C29" s="7">
        <v>15.7</v>
      </c>
      <c r="D29" s="6">
        <v>0.25</v>
      </c>
      <c r="E29" s="5">
        <v>7.97</v>
      </c>
      <c r="F29" s="7">
        <v>56.8</v>
      </c>
      <c r="G29" s="7">
        <v>44.2</v>
      </c>
      <c r="H29" s="5">
        <v>1.1200000000000001</v>
      </c>
      <c r="I29" s="3">
        <f>C29*D29</f>
        <v>3.9249999999999998</v>
      </c>
      <c r="J29" s="3">
        <v>301</v>
      </c>
      <c r="K29" s="7">
        <f>0.4*SQRT(29000/(1.1*50))</f>
        <v>9.1849679565927911</v>
      </c>
      <c r="L29" s="7" t="str">
        <f>IF(E29&lt;=K29,"OK","Not OK")</f>
        <v>OK</v>
      </c>
      <c r="M29" s="7">
        <f>2.57*SQRT(29000/(1.1*50))</f>
        <v>59.013419121108683</v>
      </c>
      <c r="N29" t="str">
        <f>IF(F29&lt;=M29,"OK","Not OK")</f>
        <v>OK</v>
      </c>
    </row>
    <row r="30" spans="1:14" x14ac:dyDescent="0.3">
      <c r="A30" s="2" t="s">
        <v>46</v>
      </c>
      <c r="B30" s="5">
        <v>9.1300000000000008</v>
      </c>
      <c r="C30" s="7">
        <v>15.9</v>
      </c>
      <c r="D30" s="6">
        <v>0.27500000000000002</v>
      </c>
      <c r="E30" s="5">
        <v>6.28</v>
      </c>
      <c r="F30" s="7">
        <v>51.6</v>
      </c>
      <c r="G30" s="7">
        <v>54</v>
      </c>
      <c r="H30" s="5">
        <v>1.17</v>
      </c>
      <c r="I30" s="3">
        <f>C30*D30</f>
        <v>4.3725000000000005</v>
      </c>
      <c r="J30" s="3">
        <v>375</v>
      </c>
      <c r="K30" s="7">
        <f>0.4*SQRT(29000/(1.1*50))</f>
        <v>9.1849679565927911</v>
      </c>
      <c r="L30" s="7" t="str">
        <f>IF(E30&lt;=K30,"OK","Not OK")</f>
        <v>OK</v>
      </c>
      <c r="M30" s="7">
        <f>2.57*SQRT(29000/(1.1*50))</f>
        <v>59.013419121108683</v>
      </c>
      <c r="N30" t="str">
        <f>IF(F30&lt;=M30,"OK","Not OK")</f>
        <v>OK</v>
      </c>
    </row>
    <row r="31" spans="1:14" x14ac:dyDescent="0.3">
      <c r="A31" s="2" t="s">
        <v>47</v>
      </c>
      <c r="B31" s="7">
        <v>10.6</v>
      </c>
      <c r="C31" s="7">
        <v>15.9</v>
      </c>
      <c r="D31" s="6">
        <v>0.29499999999999998</v>
      </c>
      <c r="E31" s="5">
        <v>8.1199999999999992</v>
      </c>
      <c r="F31" s="7">
        <v>48.1</v>
      </c>
      <c r="G31" s="7">
        <v>64</v>
      </c>
      <c r="H31" s="5">
        <v>1.52</v>
      </c>
      <c r="I31" s="3">
        <f>C31*D31</f>
        <v>4.6905000000000001</v>
      </c>
      <c r="J31" s="3">
        <v>448</v>
      </c>
      <c r="K31" s="7">
        <f>0.4*SQRT(29000/(1.1*50))</f>
        <v>9.1849679565927911</v>
      </c>
      <c r="L31" s="7" t="str">
        <f>IF(E31&lt;=K31,"OK","Not OK")</f>
        <v>OK</v>
      </c>
      <c r="M31" s="7">
        <f>2.57*SQRT(29000/(1.1*50))</f>
        <v>59.013419121108683</v>
      </c>
      <c r="N31" t="str">
        <f>IF(F31&lt;=M31,"OK","Not OK")</f>
        <v>OK</v>
      </c>
    </row>
    <row r="32" spans="1:14" x14ac:dyDescent="0.3">
      <c r="A32" s="2" t="s">
        <v>48</v>
      </c>
      <c r="B32" s="7">
        <v>11.8</v>
      </c>
      <c r="C32" s="7">
        <v>16</v>
      </c>
      <c r="D32" s="6">
        <v>0.30499999999999999</v>
      </c>
      <c r="E32" s="5">
        <v>6.93</v>
      </c>
      <c r="F32" s="7">
        <v>46.5</v>
      </c>
      <c r="G32" s="7">
        <v>73</v>
      </c>
      <c r="H32" s="5">
        <v>1.57</v>
      </c>
      <c r="I32" s="3">
        <f>C32*D32</f>
        <v>4.88</v>
      </c>
      <c r="J32" s="3">
        <v>518</v>
      </c>
      <c r="K32" s="7">
        <f>0.4*SQRT(29000/(1.1*50))</f>
        <v>9.1849679565927911</v>
      </c>
      <c r="L32" s="7" t="str">
        <f>IF(E32&lt;=K32,"OK","Not OK")</f>
        <v>OK</v>
      </c>
      <c r="M32" s="7">
        <f>2.57*SQRT(29000/(1.1*50))</f>
        <v>59.013419121108683</v>
      </c>
      <c r="N32" t="str">
        <f>IF(F32&lt;=M32,"OK","Not OK")</f>
        <v>OK</v>
      </c>
    </row>
    <row r="33" spans="1:14" x14ac:dyDescent="0.3">
      <c r="A33" s="2" t="s">
        <v>49</v>
      </c>
      <c r="B33" s="7">
        <v>13.3</v>
      </c>
      <c r="C33" s="7">
        <v>16.100000000000001</v>
      </c>
      <c r="D33" s="6">
        <v>0.34499999999999997</v>
      </c>
      <c r="E33" s="5">
        <v>6.23</v>
      </c>
      <c r="F33" s="7">
        <v>41.1</v>
      </c>
      <c r="G33" s="7">
        <v>82.3</v>
      </c>
      <c r="H33" s="5">
        <v>1.57</v>
      </c>
      <c r="I33" s="3">
        <f>C33*D33</f>
        <v>5.5545</v>
      </c>
      <c r="J33" s="3">
        <v>586</v>
      </c>
      <c r="K33" s="7">
        <f>0.4*SQRT(29000/(1.1*50))</f>
        <v>9.1849679565927911</v>
      </c>
      <c r="L33" s="7" t="str">
        <f>IF(E33&lt;=K33,"OK","Not OK")</f>
        <v>OK</v>
      </c>
      <c r="M33" s="7">
        <f>2.57*SQRT(29000/(1.1*50))</f>
        <v>59.013419121108683</v>
      </c>
      <c r="N33" t="str">
        <f>IF(F33&lt;=M33,"OK","Not OK")</f>
        <v>OK</v>
      </c>
    </row>
    <row r="34" spans="1:14" x14ac:dyDescent="0.3">
      <c r="A34" s="2" t="s">
        <v>50</v>
      </c>
      <c r="B34" s="7">
        <v>14.7</v>
      </c>
      <c r="C34" s="7">
        <v>16.3</v>
      </c>
      <c r="D34" s="6">
        <v>0.38</v>
      </c>
      <c r="E34" s="5">
        <v>5.61</v>
      </c>
      <c r="F34" s="7">
        <v>37.4</v>
      </c>
      <c r="G34" s="7">
        <v>92</v>
      </c>
      <c r="H34" s="5">
        <v>1.59</v>
      </c>
      <c r="I34" s="3">
        <f>C34*D34</f>
        <v>6.194</v>
      </c>
      <c r="J34" s="3">
        <v>659</v>
      </c>
      <c r="K34" s="7">
        <f>0.4*SQRT(29000/(1.1*50))</f>
        <v>9.1849679565927911</v>
      </c>
      <c r="L34" s="7" t="str">
        <f>IF(E34&lt;=K34,"OK","Not OK")</f>
        <v>OK</v>
      </c>
      <c r="M34" s="7">
        <f>2.57*SQRT(29000/(1.1*50))</f>
        <v>59.013419121108683</v>
      </c>
      <c r="N34" t="str">
        <f>IF(F34&lt;=M34,"OK","Not OK")</f>
        <v>OK</v>
      </c>
    </row>
    <row r="35" spans="1:14" x14ac:dyDescent="0.3">
      <c r="A35" s="2" t="s">
        <v>51</v>
      </c>
      <c r="B35" s="7">
        <v>16.8</v>
      </c>
      <c r="C35" s="7">
        <v>16.399999999999999</v>
      </c>
      <c r="D35" s="6">
        <v>0.43</v>
      </c>
      <c r="E35" s="5">
        <v>4.9800000000000004</v>
      </c>
      <c r="F35" s="7">
        <v>33</v>
      </c>
      <c r="G35" s="8">
        <v>105</v>
      </c>
      <c r="H35" s="5">
        <v>1.6</v>
      </c>
      <c r="I35" s="3">
        <f>C35*D35</f>
        <v>7.0519999999999996</v>
      </c>
      <c r="J35" s="3">
        <v>758</v>
      </c>
      <c r="K35" s="7">
        <f>0.4*SQRT(29000/(1.1*50))</f>
        <v>9.1849679565927911</v>
      </c>
      <c r="L35" s="7" t="str">
        <f>IF(E35&lt;=K35,"OK","Not OK")</f>
        <v>OK</v>
      </c>
      <c r="M35" s="7">
        <f>2.57*SQRT(29000/(1.1*50))</f>
        <v>59.013419121108683</v>
      </c>
      <c r="N35" t="str">
        <f>IF(F35&lt;=M35,"OK","Not OK")</f>
        <v>OK</v>
      </c>
    </row>
    <row r="36" spans="1:14" x14ac:dyDescent="0.3">
      <c r="A36" s="2" t="s">
        <v>52</v>
      </c>
      <c r="B36" s="7">
        <v>19.600000000000001</v>
      </c>
      <c r="C36" s="7">
        <v>16.3</v>
      </c>
      <c r="D36" s="6">
        <v>0.39500000000000002</v>
      </c>
      <c r="E36" s="5">
        <v>7.7</v>
      </c>
      <c r="F36" s="7">
        <v>35.9</v>
      </c>
      <c r="G36" s="8">
        <v>130</v>
      </c>
      <c r="H36" s="5">
        <v>2.46</v>
      </c>
      <c r="I36" s="3">
        <f>C36*D36</f>
        <v>6.4385000000000003</v>
      </c>
      <c r="J36" s="3">
        <v>970</v>
      </c>
      <c r="K36" s="7">
        <f>0.4*SQRT(29000/(1.1*50))</f>
        <v>9.1849679565927911</v>
      </c>
      <c r="L36" s="7" t="str">
        <f>IF(E36&lt;=K36,"OK","Not OK")</f>
        <v>OK</v>
      </c>
      <c r="M36" s="7">
        <f>2.57*SQRT(29000/(1.1*50))</f>
        <v>59.013419121108683</v>
      </c>
      <c r="N36" t="str">
        <f>IF(F36&lt;=M36,"OK","Not OK")</f>
        <v>OK</v>
      </c>
    </row>
    <row r="37" spans="1:14" x14ac:dyDescent="0.3">
      <c r="A37" s="2" t="s">
        <v>53</v>
      </c>
      <c r="B37" s="7">
        <v>22.6</v>
      </c>
      <c r="C37" s="7">
        <v>16.5</v>
      </c>
      <c r="D37" s="6">
        <v>0.45500000000000002</v>
      </c>
      <c r="E37" s="5">
        <v>6.77</v>
      </c>
      <c r="F37" s="7">
        <v>31.2</v>
      </c>
      <c r="G37" s="8">
        <v>150</v>
      </c>
      <c r="H37" s="5">
        <v>2.4700000000000002</v>
      </c>
      <c r="I37" s="3">
        <f>C37*D37</f>
        <v>7.5075000000000003</v>
      </c>
      <c r="J37" s="3">
        <v>1120</v>
      </c>
      <c r="K37" s="7">
        <f>0.4*SQRT(29000/(1.1*50))</f>
        <v>9.1849679565927911</v>
      </c>
      <c r="L37" s="7" t="str">
        <f>IF(E37&lt;=K37,"OK","Not OK")</f>
        <v>OK</v>
      </c>
      <c r="M37" s="7">
        <f>2.57*SQRT(29000/(1.1*50))</f>
        <v>59.013419121108683</v>
      </c>
      <c r="N37" t="str">
        <f>IF(F37&lt;=M37,"OK","Not OK")</f>
        <v>OK</v>
      </c>
    </row>
    <row r="38" spans="1:14" x14ac:dyDescent="0.3">
      <c r="A38" s="2" t="s">
        <v>54</v>
      </c>
      <c r="B38" s="7">
        <v>26.2</v>
      </c>
      <c r="C38" s="7">
        <v>16.8</v>
      </c>
      <c r="D38" s="6">
        <v>0.52500000000000002</v>
      </c>
      <c r="E38" s="5">
        <v>5.92</v>
      </c>
      <c r="F38" s="7">
        <v>27</v>
      </c>
      <c r="G38" s="8">
        <v>175</v>
      </c>
      <c r="H38" s="5">
        <v>2.4900000000000002</v>
      </c>
      <c r="I38" s="3">
        <f>C38*D38</f>
        <v>8.82</v>
      </c>
      <c r="J38" s="3">
        <v>1310</v>
      </c>
      <c r="K38" s="7">
        <f>0.4*SQRT(29000/(1.1*50))</f>
        <v>9.1849679565927911</v>
      </c>
      <c r="L38" s="7" t="str">
        <f>IF(E38&lt;=K38,"OK","Not OK")</f>
        <v>OK</v>
      </c>
      <c r="M38" s="7">
        <f>2.57*SQRT(29000/(1.1*50))</f>
        <v>59.013419121108683</v>
      </c>
      <c r="N38" t="str">
        <f>IF(F38&lt;=M38,"OK","Not OK")</f>
        <v>OK</v>
      </c>
    </row>
    <row r="39" spans="1:14" x14ac:dyDescent="0.3">
      <c r="A39" s="2" t="s">
        <v>55</v>
      </c>
      <c r="B39" s="7">
        <v>29.4</v>
      </c>
      <c r="C39" s="7">
        <v>17</v>
      </c>
      <c r="D39" s="6">
        <v>0.58499999999999996</v>
      </c>
      <c r="E39" s="5">
        <v>5.29</v>
      </c>
      <c r="F39" s="7">
        <v>24.3</v>
      </c>
      <c r="G39" s="8">
        <v>198</v>
      </c>
      <c r="H39" s="5">
        <v>2.5099999999999998</v>
      </c>
      <c r="I39" s="3">
        <f>C39*D39</f>
        <v>9.9450000000000003</v>
      </c>
      <c r="J39" s="3">
        <v>1500</v>
      </c>
      <c r="K39" s="7">
        <f>0.4*SQRT(29000/(1.1*50))</f>
        <v>9.1849679565927911</v>
      </c>
      <c r="L39" s="7" t="str">
        <f>IF(E39&lt;=K39,"OK","Not OK")</f>
        <v>OK</v>
      </c>
      <c r="M39" s="7">
        <f>2.57*SQRT(29000/(1.1*50))</f>
        <v>59.013419121108683</v>
      </c>
      <c r="N39" t="str">
        <f>IF(F39&lt;=M39,"OK","Not OK")</f>
        <v>OK</v>
      </c>
    </row>
    <row r="40" spans="1:14" x14ac:dyDescent="0.3">
      <c r="A40" s="2" t="s">
        <v>56</v>
      </c>
      <c r="B40" s="7">
        <v>10.3</v>
      </c>
      <c r="C40" s="7">
        <v>17.7</v>
      </c>
      <c r="D40" s="6">
        <v>0.3</v>
      </c>
      <c r="E40" s="5">
        <v>7.06</v>
      </c>
      <c r="F40" s="7">
        <v>53.5</v>
      </c>
      <c r="G40" s="7">
        <v>66.5</v>
      </c>
      <c r="H40" s="5">
        <v>1.22</v>
      </c>
      <c r="I40" s="3">
        <f>C40*D40</f>
        <v>5.31</v>
      </c>
      <c r="J40" s="3">
        <v>510</v>
      </c>
      <c r="K40" s="7">
        <f>0.4*SQRT(29000/(1.1*50))</f>
        <v>9.1849679565927911</v>
      </c>
      <c r="L40" s="7" t="str">
        <f>IF(E40&lt;=K40,"OK","Not OK")</f>
        <v>OK</v>
      </c>
      <c r="M40" s="7">
        <f>2.57*SQRT(29000/(1.1*50))</f>
        <v>59.013419121108683</v>
      </c>
      <c r="N40" t="str">
        <f>IF(F40&lt;=M40,"OK","Not OK")</f>
        <v>OK</v>
      </c>
    </row>
    <row r="41" spans="1:14" x14ac:dyDescent="0.3">
      <c r="A41" s="2" t="s">
        <v>57</v>
      </c>
      <c r="B41" s="7">
        <v>11.8</v>
      </c>
      <c r="C41" s="7">
        <v>17.899999999999999</v>
      </c>
      <c r="D41" s="6">
        <v>0.315</v>
      </c>
      <c r="E41" s="5">
        <v>5.73</v>
      </c>
      <c r="F41" s="7">
        <v>50.9</v>
      </c>
      <c r="G41" s="7">
        <v>78.400000000000006</v>
      </c>
      <c r="H41" s="5">
        <v>1.27</v>
      </c>
      <c r="I41" s="3">
        <f>C41*D41</f>
        <v>5.6384999999999996</v>
      </c>
      <c r="J41" s="3">
        <v>612</v>
      </c>
      <c r="K41" s="7">
        <f>0.4*SQRT(29000/(1.1*50))</f>
        <v>9.1849679565927911</v>
      </c>
      <c r="L41" s="7" t="str">
        <f>IF(E41&lt;=K41,"OK","Not OK")</f>
        <v>OK</v>
      </c>
      <c r="M41" s="7">
        <f>2.57*SQRT(29000/(1.1*50))</f>
        <v>59.013419121108683</v>
      </c>
      <c r="N41" t="str">
        <f>IF(F41&lt;=M41,"OK","Not OK")</f>
        <v>OK</v>
      </c>
    </row>
    <row r="42" spans="1:14" x14ac:dyDescent="0.3">
      <c r="A42" s="2" t="s">
        <v>58</v>
      </c>
      <c r="B42" s="7">
        <v>13.5</v>
      </c>
      <c r="C42" s="7">
        <v>18.100000000000001</v>
      </c>
      <c r="D42" s="6">
        <v>0.36</v>
      </c>
      <c r="E42" s="5">
        <v>5.01</v>
      </c>
      <c r="F42" s="7">
        <v>44.6</v>
      </c>
      <c r="G42" s="7">
        <v>90.7</v>
      </c>
      <c r="H42" s="5">
        <v>1.29</v>
      </c>
      <c r="I42" s="3">
        <f>C42*D42</f>
        <v>6.516</v>
      </c>
      <c r="J42" s="3">
        <v>712</v>
      </c>
      <c r="K42" s="7">
        <f>0.4*SQRT(29000/(1.1*50))</f>
        <v>9.1849679565927911</v>
      </c>
      <c r="L42" s="7" t="str">
        <f>IF(E42&lt;=K42,"OK","Not OK")</f>
        <v>OK</v>
      </c>
      <c r="M42" s="7">
        <f>2.57*SQRT(29000/(1.1*50))</f>
        <v>59.013419121108683</v>
      </c>
      <c r="N42" t="str">
        <f>IF(F42&lt;=M42,"OK","Not OK")</f>
        <v>OK</v>
      </c>
    </row>
    <row r="43" spans="1:14" x14ac:dyDescent="0.3">
      <c r="A43" s="2" t="s">
        <v>59</v>
      </c>
      <c r="B43" s="7">
        <v>14.7</v>
      </c>
      <c r="C43" s="7">
        <v>18</v>
      </c>
      <c r="D43" s="6">
        <v>0.35499999999999998</v>
      </c>
      <c r="E43" s="5">
        <v>6.57</v>
      </c>
      <c r="F43" s="7">
        <v>45.2</v>
      </c>
      <c r="G43" s="8">
        <v>101</v>
      </c>
      <c r="H43" s="5">
        <v>1.65</v>
      </c>
      <c r="I43" s="3">
        <f>C43*D43</f>
        <v>6.39</v>
      </c>
      <c r="J43" s="3">
        <v>800</v>
      </c>
      <c r="K43" s="7">
        <f>0.4*SQRT(29000/(1.1*50))</f>
        <v>9.1849679565927911</v>
      </c>
      <c r="L43" s="7" t="str">
        <f>IF(E43&lt;=K43,"OK","Not OK")</f>
        <v>OK</v>
      </c>
      <c r="M43" s="7">
        <f>2.57*SQRT(29000/(1.1*50))</f>
        <v>59.013419121108683</v>
      </c>
      <c r="N43" t="str">
        <f>IF(F43&lt;=M43,"OK","Not OK")</f>
        <v>OK</v>
      </c>
    </row>
    <row r="44" spans="1:14" x14ac:dyDescent="0.3">
      <c r="A44" s="2" t="s">
        <v>60</v>
      </c>
      <c r="B44" s="7">
        <v>16.2</v>
      </c>
      <c r="C44" s="7">
        <v>18.100000000000001</v>
      </c>
      <c r="D44" s="6">
        <v>0.39</v>
      </c>
      <c r="E44" s="5">
        <v>5.98</v>
      </c>
      <c r="F44" s="7">
        <v>41.1</v>
      </c>
      <c r="G44" s="8">
        <v>112</v>
      </c>
      <c r="H44" s="5">
        <v>1.67</v>
      </c>
      <c r="I44" s="3">
        <f>C44*D44</f>
        <v>7.0590000000000011</v>
      </c>
      <c r="J44" s="3">
        <v>890</v>
      </c>
      <c r="K44" s="7">
        <f>0.4*SQRT(29000/(1.1*50))</f>
        <v>9.1849679565927911</v>
      </c>
      <c r="L44" s="7" t="str">
        <f>IF(E44&lt;=K44,"OK","Not OK")</f>
        <v>OK</v>
      </c>
      <c r="M44" s="7">
        <f>2.57*SQRT(29000/(1.1*50))</f>
        <v>59.013419121108683</v>
      </c>
      <c r="N44" t="str">
        <f>IF(F44&lt;=M44,"OK","Not OK")</f>
        <v>OK</v>
      </c>
    </row>
    <row r="45" spans="1:14" x14ac:dyDescent="0.3">
      <c r="A45" s="2" t="s">
        <v>61</v>
      </c>
      <c r="B45" s="7">
        <v>17.600000000000001</v>
      </c>
      <c r="C45" s="7">
        <v>18.2</v>
      </c>
      <c r="D45" s="6">
        <v>0.41499999999999998</v>
      </c>
      <c r="E45" s="5">
        <v>5.44</v>
      </c>
      <c r="F45" s="7">
        <v>38.700000000000003</v>
      </c>
      <c r="G45" s="8">
        <v>123</v>
      </c>
      <c r="H45" s="5">
        <v>1.68</v>
      </c>
      <c r="I45" s="3">
        <f>C45*D45</f>
        <v>7.552999999999999</v>
      </c>
      <c r="J45" s="3">
        <v>984</v>
      </c>
      <c r="K45" s="7">
        <f>0.4*SQRT(29000/(1.1*50))</f>
        <v>9.1849679565927911</v>
      </c>
      <c r="L45" s="7" t="str">
        <f>IF(E45&lt;=K45,"OK","Not OK")</f>
        <v>OK</v>
      </c>
      <c r="M45" s="7">
        <f>2.57*SQRT(29000/(1.1*50))</f>
        <v>59.013419121108683</v>
      </c>
      <c r="N45" t="str">
        <f>IF(F45&lt;=M45,"OK","Not OK")</f>
        <v>OK</v>
      </c>
    </row>
    <row r="46" spans="1:14" x14ac:dyDescent="0.3">
      <c r="A46" s="2" t="s">
        <v>62</v>
      </c>
      <c r="B46" s="7">
        <v>19.100000000000001</v>
      </c>
      <c r="C46" s="7">
        <v>18.399999999999999</v>
      </c>
      <c r="D46" s="6">
        <v>0.45</v>
      </c>
      <c r="E46" s="5">
        <v>5.0599999999999996</v>
      </c>
      <c r="F46" s="7">
        <v>35.700000000000003</v>
      </c>
      <c r="G46" s="8">
        <v>133</v>
      </c>
      <c r="H46" s="5">
        <v>1.69</v>
      </c>
      <c r="I46" s="3">
        <f>C46*D46</f>
        <v>8.2799999999999994</v>
      </c>
      <c r="J46" s="3">
        <v>1070</v>
      </c>
      <c r="K46" s="7">
        <f>0.4*SQRT(29000/(1.1*50))</f>
        <v>9.1849679565927911</v>
      </c>
      <c r="L46" s="7" t="str">
        <f>IF(E46&lt;=K46,"OK","Not OK")</f>
        <v>OK</v>
      </c>
      <c r="M46" s="7">
        <f>2.57*SQRT(29000/(1.1*50))</f>
        <v>59.013419121108683</v>
      </c>
      <c r="N46" t="str">
        <f>IF(F46&lt;=M46,"OK","Not OK")</f>
        <v>OK</v>
      </c>
    </row>
    <row r="47" spans="1:14" x14ac:dyDescent="0.3">
      <c r="A47" s="2" t="s">
        <v>63</v>
      </c>
      <c r="B47" s="7">
        <v>20.9</v>
      </c>
      <c r="C47" s="7">
        <v>18.5</v>
      </c>
      <c r="D47" s="6">
        <v>0.495</v>
      </c>
      <c r="E47" s="5">
        <v>4.71</v>
      </c>
      <c r="F47" s="7">
        <v>32.4</v>
      </c>
      <c r="G47" s="8">
        <v>146</v>
      </c>
      <c r="H47" s="5">
        <v>1.7</v>
      </c>
      <c r="I47" s="3">
        <f>C47*D47</f>
        <v>9.1575000000000006</v>
      </c>
      <c r="J47" s="3">
        <v>1170</v>
      </c>
      <c r="K47" s="7">
        <f>0.4*SQRT(29000/(1.1*50))</f>
        <v>9.1849679565927911</v>
      </c>
      <c r="L47" s="7" t="str">
        <f>IF(E47&lt;=K47,"OK","Not OK")</f>
        <v>OK</v>
      </c>
      <c r="M47" s="7">
        <f>2.57*SQRT(29000/(1.1*50))</f>
        <v>59.013419121108683</v>
      </c>
      <c r="N47" t="str">
        <f>IF(F47&lt;=M47,"OK","Not OK")</f>
        <v>OK</v>
      </c>
    </row>
    <row r="48" spans="1:14" x14ac:dyDescent="0.3">
      <c r="A48" s="2" t="s">
        <v>64</v>
      </c>
      <c r="B48" s="7">
        <v>13</v>
      </c>
      <c r="C48" s="7">
        <v>20.7</v>
      </c>
      <c r="D48" s="6">
        <v>0.35</v>
      </c>
      <c r="E48" s="5">
        <v>7.22</v>
      </c>
      <c r="F48" s="7">
        <v>53.6</v>
      </c>
      <c r="G48" s="7">
        <v>95.4</v>
      </c>
      <c r="H48" s="5">
        <v>1.26</v>
      </c>
      <c r="I48" s="3">
        <f>C48*D48</f>
        <v>7.2449999999999992</v>
      </c>
      <c r="J48" s="3">
        <v>843</v>
      </c>
      <c r="K48" s="7">
        <f>0.4*SQRT(29000/(1.1*50))</f>
        <v>9.1849679565927911</v>
      </c>
      <c r="L48" s="7" t="str">
        <f>IF(E48&lt;=K48,"OK","Not OK")</f>
        <v>OK</v>
      </c>
      <c r="M48" s="7">
        <f>2.57*SQRT(29000/(1.1*50))</f>
        <v>59.013419121108683</v>
      </c>
      <c r="N48" t="str">
        <f>IF(F48&lt;=M48,"OK","Not OK")</f>
        <v>OK</v>
      </c>
    </row>
    <row r="49" spans="1:14" x14ac:dyDescent="0.3">
      <c r="A49" s="2" t="s">
        <v>65</v>
      </c>
      <c r="B49" s="7">
        <v>14.7</v>
      </c>
      <c r="C49" s="7">
        <v>20.8</v>
      </c>
      <c r="D49" s="6">
        <v>0.38</v>
      </c>
      <c r="E49" s="5">
        <v>6.1</v>
      </c>
      <c r="F49" s="7">
        <v>49.4</v>
      </c>
      <c r="G49" s="8">
        <v>110</v>
      </c>
      <c r="H49" s="5">
        <v>1.3</v>
      </c>
      <c r="I49" s="3">
        <f>C49*D49</f>
        <v>7.9040000000000008</v>
      </c>
      <c r="J49" s="3">
        <v>984</v>
      </c>
      <c r="K49" s="7">
        <f>0.4*SQRT(29000/(1.1*50))</f>
        <v>9.1849679565927911</v>
      </c>
      <c r="L49" s="7" t="str">
        <f>IF(E49&lt;=K49,"OK","Not OK")</f>
        <v>OK</v>
      </c>
      <c r="M49" s="7">
        <f>2.57*SQRT(29000/(1.1*50))</f>
        <v>59.013419121108683</v>
      </c>
      <c r="N49" t="str">
        <f>IF(F49&lt;=M49,"OK","Not OK")</f>
        <v>OK</v>
      </c>
    </row>
    <row r="50" spans="1:14" x14ac:dyDescent="0.3">
      <c r="A50" s="2" t="s">
        <v>66</v>
      </c>
      <c r="B50" s="7">
        <v>16.7</v>
      </c>
      <c r="C50" s="7">
        <v>21.1</v>
      </c>
      <c r="D50" s="6">
        <v>0.40500000000000003</v>
      </c>
      <c r="E50" s="5">
        <v>5.04</v>
      </c>
      <c r="F50" s="7">
        <v>46.3</v>
      </c>
      <c r="G50" s="8">
        <v>129</v>
      </c>
      <c r="H50" s="5">
        <v>1.35</v>
      </c>
      <c r="I50" s="3">
        <f>C50*D50</f>
        <v>8.5455000000000005</v>
      </c>
      <c r="J50" s="3">
        <v>1170</v>
      </c>
      <c r="K50" s="7">
        <f>0.4*SQRT(29000/(1.1*50))</f>
        <v>9.1849679565927911</v>
      </c>
      <c r="L50" s="7" t="str">
        <f>IF(E50&lt;=K50,"OK","Not OK")</f>
        <v>OK</v>
      </c>
      <c r="M50" s="7">
        <f>2.57*SQRT(29000/(1.1*50))</f>
        <v>59.013419121108683</v>
      </c>
      <c r="N50" t="str">
        <f>IF(F50&lt;=M50,"OK","Not OK")</f>
        <v>OK</v>
      </c>
    </row>
    <row r="51" spans="1:14" x14ac:dyDescent="0.3">
      <c r="A51" s="2" t="s">
        <v>67</v>
      </c>
      <c r="B51" s="7">
        <v>16.2</v>
      </c>
      <c r="C51" s="7">
        <v>20.8</v>
      </c>
      <c r="D51" s="6">
        <v>0.375</v>
      </c>
      <c r="E51" s="5">
        <v>7.87</v>
      </c>
      <c r="F51" s="7">
        <v>50</v>
      </c>
      <c r="G51" s="8">
        <v>126</v>
      </c>
      <c r="H51" s="5">
        <v>1.73</v>
      </c>
      <c r="I51" s="3">
        <f>C51*D51</f>
        <v>7.8000000000000007</v>
      </c>
      <c r="J51" s="3">
        <v>1140</v>
      </c>
      <c r="K51" s="7">
        <f>0.4*SQRT(29000/(1.1*50))</f>
        <v>9.1849679565927911</v>
      </c>
      <c r="L51" s="7" t="str">
        <f>IF(E51&lt;=K51,"OK","Not OK")</f>
        <v>OK</v>
      </c>
      <c r="M51" s="7">
        <f>2.57*SQRT(29000/(1.1*50))</f>
        <v>59.013419121108683</v>
      </c>
      <c r="N51" t="str">
        <f>IF(F51&lt;=M51,"OK","Not OK")</f>
        <v>OK</v>
      </c>
    </row>
    <row r="52" spans="1:14" x14ac:dyDescent="0.3">
      <c r="A52" s="2" t="s">
        <v>68</v>
      </c>
      <c r="B52" s="7">
        <v>18.3</v>
      </c>
      <c r="C52" s="7">
        <v>21</v>
      </c>
      <c r="D52" s="6">
        <v>0.4</v>
      </c>
      <c r="E52" s="5">
        <v>6.7</v>
      </c>
      <c r="F52" s="7">
        <v>46.9</v>
      </c>
      <c r="G52" s="8">
        <v>144</v>
      </c>
      <c r="H52" s="5">
        <v>1.77</v>
      </c>
      <c r="I52" s="3">
        <f>C52*D52</f>
        <v>8.4</v>
      </c>
      <c r="J52" s="3">
        <v>1330</v>
      </c>
      <c r="K52" s="7">
        <f>0.4*SQRT(29000/(1.1*50))</f>
        <v>9.1849679565927911</v>
      </c>
      <c r="L52" s="7" t="str">
        <f>IF(E52&lt;=K52,"OK","Not OK")</f>
        <v>OK</v>
      </c>
      <c r="M52" s="7">
        <f>2.57*SQRT(29000/(1.1*50))</f>
        <v>59.013419121108683</v>
      </c>
      <c r="N52" t="str">
        <f>IF(F52&lt;=M52,"OK","Not OK")</f>
        <v>OK</v>
      </c>
    </row>
    <row r="53" spans="1:14" x14ac:dyDescent="0.3">
      <c r="A53" s="2" t="s">
        <v>69</v>
      </c>
      <c r="B53" s="7">
        <v>20</v>
      </c>
      <c r="C53" s="7">
        <v>21.1</v>
      </c>
      <c r="D53" s="6">
        <v>0.43</v>
      </c>
      <c r="E53" s="5">
        <v>6.04</v>
      </c>
      <c r="F53" s="7">
        <v>43.6</v>
      </c>
      <c r="G53" s="8">
        <v>160</v>
      </c>
      <c r="H53" s="5">
        <v>1.8</v>
      </c>
      <c r="I53" s="3">
        <f>C53*D53</f>
        <v>9.0730000000000004</v>
      </c>
      <c r="J53" s="3">
        <v>1480</v>
      </c>
      <c r="K53" s="7">
        <f>0.4*SQRT(29000/(1.1*50))</f>
        <v>9.1849679565927911</v>
      </c>
      <c r="L53" s="7" t="str">
        <f>IF(E53&lt;=K53,"OK","Not OK")</f>
        <v>OK</v>
      </c>
      <c r="M53" s="7">
        <f>2.57*SQRT(29000/(1.1*50))</f>
        <v>59.013419121108683</v>
      </c>
      <c r="N53" t="str">
        <f>IF(F53&lt;=M53,"OK","Not OK")</f>
        <v>OK</v>
      </c>
    </row>
    <row r="54" spans="1:14" x14ac:dyDescent="0.3">
      <c r="A54" s="2" t="s">
        <v>70</v>
      </c>
      <c r="B54" s="7">
        <v>21.5</v>
      </c>
      <c r="C54" s="7">
        <v>21.2</v>
      </c>
      <c r="D54" s="6">
        <v>0.45500000000000002</v>
      </c>
      <c r="E54" s="5">
        <v>5.6</v>
      </c>
      <c r="F54" s="7">
        <v>41.2</v>
      </c>
      <c r="G54" s="8">
        <v>172</v>
      </c>
      <c r="H54" s="5">
        <v>1.81</v>
      </c>
      <c r="I54" s="3">
        <f>C54*D54</f>
        <v>9.6460000000000008</v>
      </c>
      <c r="J54" s="3">
        <v>1600</v>
      </c>
      <c r="K54" s="7">
        <f>0.4*SQRT(29000/(1.1*50))</f>
        <v>9.1849679565927911</v>
      </c>
      <c r="L54" s="7" t="str">
        <f>IF(E54&lt;=K54,"OK","Not OK")</f>
        <v>OK</v>
      </c>
      <c r="M54" s="7">
        <f>2.57*SQRT(29000/(1.1*50))</f>
        <v>59.013419121108683</v>
      </c>
      <c r="N54" t="str">
        <f>IF(F54&lt;=M54,"OK","Not OK")</f>
        <v>OK</v>
      </c>
    </row>
    <row r="55" spans="1:14" x14ac:dyDescent="0.3">
      <c r="A55" s="2" t="s">
        <v>7</v>
      </c>
      <c r="B55" s="7">
        <v>24.4</v>
      </c>
      <c r="C55" s="7">
        <v>21.4</v>
      </c>
      <c r="D55" s="6">
        <v>0.51500000000000001</v>
      </c>
      <c r="E55" s="5">
        <v>5</v>
      </c>
      <c r="F55" s="7">
        <v>36.4</v>
      </c>
      <c r="G55" s="8">
        <v>196</v>
      </c>
      <c r="H55" s="5">
        <v>1.83</v>
      </c>
      <c r="I55" s="3">
        <f>C55*D55</f>
        <v>11.020999999999999</v>
      </c>
      <c r="J55" s="3">
        <v>1830</v>
      </c>
      <c r="K55" s="7">
        <f>0.4*SQRT(29000/(1.1*50))</f>
        <v>9.1849679565927911</v>
      </c>
      <c r="L55" s="7" t="str">
        <f>IF(E55&lt;=K55,"OK","Not OK")</f>
        <v>OK</v>
      </c>
      <c r="M55" s="7">
        <f>2.57*SQRT(29000/(1.1*50))</f>
        <v>59.013419121108683</v>
      </c>
      <c r="N55" t="str">
        <f>IF(F55&lt;=M55,"OK","Not OK")</f>
        <v>OK</v>
      </c>
    </row>
    <row r="56" spans="1:14" x14ac:dyDescent="0.3">
      <c r="A56" s="2" t="s">
        <v>71</v>
      </c>
      <c r="B56" s="7">
        <v>27.3</v>
      </c>
      <c r="C56" s="7">
        <v>21.6</v>
      </c>
      <c r="D56" s="6">
        <v>0.57999999999999996</v>
      </c>
      <c r="E56" s="5">
        <v>4.53</v>
      </c>
      <c r="F56" s="7">
        <v>32.299999999999997</v>
      </c>
      <c r="G56" s="8">
        <v>221</v>
      </c>
      <c r="H56" s="5">
        <v>1.84</v>
      </c>
      <c r="I56" s="3">
        <f>C56*D56</f>
        <v>12.528</v>
      </c>
      <c r="J56" s="3">
        <v>2070</v>
      </c>
      <c r="K56" s="7">
        <f>0.4*SQRT(29000/(1.1*50))</f>
        <v>9.1849679565927911</v>
      </c>
      <c r="L56" s="7" t="str">
        <f>IF(E56&lt;=K56,"OK","Not OK")</f>
        <v>OK</v>
      </c>
      <c r="M56" s="7">
        <f>2.57*SQRT(29000/(1.1*50))</f>
        <v>59.013419121108683</v>
      </c>
      <c r="N56" t="str">
        <f>IF(F56&lt;=M56,"OK","Not OK")</f>
        <v>OK</v>
      </c>
    </row>
    <row r="57" spans="1:14" x14ac:dyDescent="0.3">
      <c r="A57" s="2" t="s">
        <v>72</v>
      </c>
      <c r="B57" s="7">
        <v>16.2</v>
      </c>
      <c r="C57" s="7">
        <v>23.6</v>
      </c>
      <c r="D57" s="6">
        <v>0.39500000000000002</v>
      </c>
      <c r="E57" s="5">
        <v>6.94</v>
      </c>
      <c r="F57" s="7">
        <v>54.6</v>
      </c>
      <c r="G57" s="8">
        <v>134</v>
      </c>
      <c r="H57" s="5">
        <v>1.34</v>
      </c>
      <c r="I57" s="3">
        <f>C57*D57</f>
        <v>9.322000000000001</v>
      </c>
      <c r="J57" s="3">
        <v>1360</v>
      </c>
      <c r="K57" s="7">
        <f>0.4*SQRT(29000/(1.1*50))</f>
        <v>9.1849679565927911</v>
      </c>
      <c r="L57" s="7" t="str">
        <f>IF(E57&lt;=K57,"OK","Not OK")</f>
        <v>OK</v>
      </c>
      <c r="M57" s="7">
        <f>2.57*SQRT(29000/(1.1*50))</f>
        <v>59.013419121108683</v>
      </c>
      <c r="N57" t="str">
        <f>IF(F57&lt;=M57,"OK","Not OK")</f>
        <v>OK</v>
      </c>
    </row>
    <row r="58" spans="1:14" x14ac:dyDescent="0.3">
      <c r="A58" s="2" t="s">
        <v>73</v>
      </c>
      <c r="B58" s="7">
        <v>18.2</v>
      </c>
      <c r="C58" s="7">
        <v>23.7</v>
      </c>
      <c r="D58" s="6">
        <v>0.43</v>
      </c>
      <c r="E58" s="5">
        <v>5.97</v>
      </c>
      <c r="F58" s="7">
        <v>50.1</v>
      </c>
      <c r="G58" s="8">
        <v>153</v>
      </c>
      <c r="H58" s="5">
        <v>1.38</v>
      </c>
      <c r="I58" s="3">
        <f>C58*D58</f>
        <v>10.190999999999999</v>
      </c>
      <c r="J58" s="3">
        <v>1560</v>
      </c>
      <c r="K58" s="7">
        <f>0.4*SQRT(29000/(1.1*50))</f>
        <v>9.1849679565927911</v>
      </c>
      <c r="L58" s="7" t="str">
        <f>IF(E58&lt;=K58,"OK","Not OK")</f>
        <v>OK</v>
      </c>
      <c r="M58" s="7">
        <f>2.57*SQRT(29000/(1.1*50))</f>
        <v>59.013419121108683</v>
      </c>
      <c r="N58" t="str">
        <f>IF(F58&lt;=M58,"OK","Not OK")</f>
        <v>OK</v>
      </c>
    </row>
    <row r="59" spans="1:14" x14ac:dyDescent="0.3">
      <c r="A59" s="2" t="s">
        <v>74</v>
      </c>
      <c r="B59" s="7">
        <v>20.100000000000001</v>
      </c>
      <c r="C59" s="7">
        <v>23.7</v>
      </c>
      <c r="D59" s="6">
        <v>0.41499999999999998</v>
      </c>
      <c r="E59" s="5">
        <v>7.66</v>
      </c>
      <c r="F59" s="9">
        <v>52</v>
      </c>
      <c r="G59" s="10">
        <v>177</v>
      </c>
      <c r="H59" s="11">
        <v>1.87</v>
      </c>
      <c r="I59" s="3">
        <f>C59*D59</f>
        <v>9.8354999999999997</v>
      </c>
      <c r="J59" s="3">
        <v>1830</v>
      </c>
      <c r="K59" s="7">
        <f>0.4*SQRT(29000/(1.1*50))</f>
        <v>9.1849679565927911</v>
      </c>
      <c r="L59" s="7" t="str">
        <f>IF(E59&lt;=K59,"OK","Not OK")</f>
        <v>OK</v>
      </c>
      <c r="M59" s="7">
        <f>2.57*SQRT(29000/(1.1*50))</f>
        <v>59.013419121108683</v>
      </c>
      <c r="N59" t="str">
        <f>IF(F59&lt;=M59,"OK","Not OK")</f>
        <v>OK</v>
      </c>
    </row>
    <row r="60" spans="1:14" x14ac:dyDescent="0.3">
      <c r="A60" s="2" t="s">
        <v>75</v>
      </c>
      <c r="B60" s="7">
        <v>22.4</v>
      </c>
      <c r="C60" s="7">
        <v>23.9</v>
      </c>
      <c r="D60" s="6">
        <v>0.44</v>
      </c>
      <c r="E60" s="5">
        <v>6.61</v>
      </c>
      <c r="F60" s="9">
        <v>49</v>
      </c>
      <c r="G60" s="10">
        <v>200</v>
      </c>
      <c r="H60" s="11">
        <v>1.92</v>
      </c>
      <c r="I60" s="3">
        <f>C60*D60</f>
        <v>10.516</v>
      </c>
      <c r="J60" s="3">
        <v>2100</v>
      </c>
      <c r="K60" s="7">
        <f>0.4*SQRT(29000/(1.1*50))</f>
        <v>9.1849679565927911</v>
      </c>
      <c r="L60" s="7" t="str">
        <f>IF(E60&lt;=K60,"OK","Not OK")</f>
        <v>OK</v>
      </c>
      <c r="M60" s="7">
        <f>2.57*SQRT(29000/(1.1*50))</f>
        <v>59.013419121108683</v>
      </c>
      <c r="N60" t="str">
        <f>IF(F60&lt;=M60,"OK","Not OK")</f>
        <v>OK</v>
      </c>
    </row>
    <row r="61" spans="1:14" x14ac:dyDescent="0.3">
      <c r="A61" s="2" t="s">
        <v>76</v>
      </c>
      <c r="B61" s="7">
        <v>24.7</v>
      </c>
      <c r="C61" s="7">
        <v>24.1</v>
      </c>
      <c r="D61" s="6">
        <v>0.47</v>
      </c>
      <c r="E61" s="5">
        <v>5.86</v>
      </c>
      <c r="F61" s="9">
        <v>45.9</v>
      </c>
      <c r="G61" s="10">
        <v>224</v>
      </c>
      <c r="H61" s="11">
        <v>1.95</v>
      </c>
      <c r="I61" s="3">
        <f>C61*D61</f>
        <v>11.327</v>
      </c>
      <c r="J61" s="3">
        <v>2370</v>
      </c>
      <c r="K61" s="7">
        <f>0.4*SQRT(29000/(1.1*50))</f>
        <v>9.1849679565927911</v>
      </c>
      <c r="L61" s="7" t="str">
        <f>IF(E61&lt;=K61,"OK","Not OK")</f>
        <v>OK</v>
      </c>
      <c r="M61" s="7">
        <f>2.57*SQRT(29000/(1.1*50))</f>
        <v>59.013419121108683</v>
      </c>
      <c r="N61" t="str">
        <f>IF(F61&lt;=M61,"OK","Not OK")</f>
        <v>OK</v>
      </c>
    </row>
    <row r="62" spans="1:14" x14ac:dyDescent="0.3">
      <c r="A62" s="2" t="s">
        <v>77</v>
      </c>
      <c r="B62" s="7">
        <v>27.7</v>
      </c>
      <c r="C62" s="7">
        <v>24.3</v>
      </c>
      <c r="D62" s="6">
        <v>0.51500000000000001</v>
      </c>
      <c r="E62" s="5">
        <v>5.18</v>
      </c>
      <c r="F62" s="9">
        <v>41.9</v>
      </c>
      <c r="G62" s="10">
        <v>254</v>
      </c>
      <c r="H62" s="11">
        <v>1.98</v>
      </c>
      <c r="I62" s="3">
        <f>C62*D62</f>
        <v>12.5145</v>
      </c>
      <c r="J62" s="3">
        <v>2700</v>
      </c>
      <c r="K62" s="7">
        <f>0.4*SQRT(29000/(1.1*50))</f>
        <v>9.1849679565927911</v>
      </c>
      <c r="L62" s="7" t="str">
        <f>IF(E62&lt;=K62,"OK","Not OK")</f>
        <v>OK</v>
      </c>
      <c r="M62" s="7">
        <f>2.57*SQRT(29000/(1.1*50))</f>
        <v>59.013419121108683</v>
      </c>
      <c r="N62" t="str">
        <f>IF(F62&lt;=M62,"OK","Not OK")</f>
        <v>OK</v>
      </c>
    </row>
    <row r="63" spans="1:14" x14ac:dyDescent="0.3">
      <c r="A63" s="2" t="s">
        <v>78</v>
      </c>
      <c r="B63" s="7">
        <v>30.3</v>
      </c>
      <c r="C63" s="7">
        <v>24.5</v>
      </c>
      <c r="D63" s="6">
        <v>0.55000000000000004</v>
      </c>
      <c r="E63" s="5">
        <v>4.59</v>
      </c>
      <c r="F63" s="9">
        <v>39.200000000000003</v>
      </c>
      <c r="G63" s="10">
        <v>280</v>
      </c>
      <c r="H63" s="11">
        <v>1.99</v>
      </c>
      <c r="I63" s="3">
        <f>C63*D63</f>
        <v>13.475000000000001</v>
      </c>
      <c r="J63" s="3">
        <v>3000</v>
      </c>
      <c r="K63" s="7">
        <f>0.4*SQRT(29000/(1.1*50))</f>
        <v>9.1849679565927911</v>
      </c>
      <c r="L63" s="7" t="str">
        <f>IF(E63&lt;=K63,"OK","Not OK")</f>
        <v>OK</v>
      </c>
      <c r="M63" s="7">
        <f>2.57*SQRT(29000/(1.1*50))</f>
        <v>59.013419121108683</v>
      </c>
      <c r="N63" t="str">
        <f>IF(F63&lt;=M63,"OK","Not OK")</f>
        <v>OK</v>
      </c>
    </row>
  </sheetData>
  <mergeCells count="3">
    <mergeCell ref="K3:L3"/>
    <mergeCell ref="M3:N3"/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zoomScaleNormal="100" workbookViewId="0">
      <selection activeCell="D12" sqref="D12"/>
    </sheetView>
  </sheetViews>
  <sheetFormatPr defaultRowHeight="14.4" x14ac:dyDescent="0.3"/>
  <cols>
    <col min="1" max="1" width="10" customWidth="1"/>
    <col min="2" max="2" width="19.5546875" customWidth="1"/>
    <col min="3" max="3" width="12.88671875" customWidth="1"/>
    <col min="4" max="4" width="15.21875" customWidth="1"/>
    <col min="5" max="5" width="11.88671875" customWidth="1"/>
  </cols>
  <sheetData>
    <row r="1" spans="1:15" ht="15.6" x14ac:dyDescent="0.3">
      <c r="A1" s="14" t="s">
        <v>86</v>
      </c>
      <c r="B1" s="14"/>
      <c r="C1" s="14"/>
      <c r="D1" s="14"/>
      <c r="E1" s="14"/>
      <c r="F1" s="14"/>
      <c r="G1" s="14"/>
      <c r="H1" s="14"/>
    </row>
    <row r="2" spans="1:15" x14ac:dyDescent="0.3">
      <c r="A2" s="1" t="s">
        <v>4</v>
      </c>
      <c r="B2" s="1" t="s">
        <v>2</v>
      </c>
      <c r="C2" s="15" t="s">
        <v>3</v>
      </c>
      <c r="D2" s="15"/>
      <c r="E2" s="15" t="s">
        <v>1</v>
      </c>
      <c r="F2" s="15"/>
      <c r="G2" s="15" t="s">
        <v>0</v>
      </c>
      <c r="H2" s="15"/>
    </row>
    <row r="3" spans="1:15" x14ac:dyDescent="0.3">
      <c r="A3" s="2">
        <v>2</v>
      </c>
      <c r="B3" s="2" t="s">
        <v>80</v>
      </c>
      <c r="C3" s="13">
        <v>4.09</v>
      </c>
      <c r="D3" s="13"/>
      <c r="E3" s="13">
        <v>1.26</v>
      </c>
      <c r="F3" s="13"/>
      <c r="G3" s="13">
        <f>IF(A3&lt;&gt;1,SQRT(10^2+13^2)*12,SQRT(10^2+15^2)*12)</f>
        <v>196.81463360228071</v>
      </c>
      <c r="H3" s="13"/>
      <c r="I3" s="2"/>
      <c r="J3" s="2"/>
      <c r="K3" s="3"/>
      <c r="L3" s="3"/>
      <c r="M3" s="3"/>
      <c r="N3" s="3"/>
      <c r="O3" s="3"/>
    </row>
    <row r="4" spans="1:15" x14ac:dyDescent="0.3">
      <c r="A4" s="2">
        <v>1</v>
      </c>
      <c r="B4" s="2" t="s">
        <v>81</v>
      </c>
      <c r="C4" s="13">
        <v>6.18</v>
      </c>
      <c r="D4" s="13"/>
      <c r="E4" s="13">
        <v>1.87</v>
      </c>
      <c r="F4" s="13"/>
      <c r="G4" s="13">
        <f>IF(A4&lt;&gt;1,SQRT(10^2+13^2)*12,SQRT(10^2+15^2)*12)</f>
        <v>216.33307652783935</v>
      </c>
      <c r="H4" s="13"/>
      <c r="I4" s="2"/>
      <c r="J4" s="2"/>
      <c r="K4" s="3"/>
      <c r="L4" s="3"/>
      <c r="M4" s="3"/>
      <c r="N4" s="3"/>
      <c r="O4" s="3"/>
    </row>
    <row r="5" spans="1:15" ht="15.6" x14ac:dyDescent="0.3">
      <c r="A5" s="14" t="s">
        <v>87</v>
      </c>
      <c r="B5" s="14"/>
      <c r="C5" s="14"/>
      <c r="D5" s="14"/>
      <c r="E5" s="14"/>
      <c r="F5" s="14"/>
      <c r="G5" s="14"/>
      <c r="H5" s="14"/>
      <c r="I5" s="14"/>
      <c r="J5" s="14"/>
    </row>
    <row r="6" spans="1:15" x14ac:dyDescent="0.3">
      <c r="A6" s="1" t="s">
        <v>4</v>
      </c>
      <c r="B6" s="1" t="s">
        <v>2</v>
      </c>
      <c r="C6" s="15" t="s">
        <v>3</v>
      </c>
      <c r="D6" s="15"/>
      <c r="E6" s="15" t="s">
        <v>1</v>
      </c>
      <c r="F6" s="15"/>
      <c r="G6" s="15" t="s">
        <v>0</v>
      </c>
      <c r="H6" s="15"/>
      <c r="I6" s="1" t="s">
        <v>8</v>
      </c>
      <c r="J6" s="1" t="s">
        <v>9</v>
      </c>
    </row>
    <row r="7" spans="1:15" x14ac:dyDescent="0.3">
      <c r="A7" s="2">
        <v>2</v>
      </c>
      <c r="B7" s="2" t="s">
        <v>79</v>
      </c>
      <c r="C7" s="13">
        <v>17.100000000000001</v>
      </c>
      <c r="D7" s="13"/>
      <c r="E7" s="13">
        <v>2.1</v>
      </c>
      <c r="F7" s="13"/>
      <c r="G7" s="13">
        <f>IF(A7&lt;&gt;1,13*12,15*12)</f>
        <v>156</v>
      </c>
      <c r="H7" s="13"/>
      <c r="I7" s="3">
        <v>18.43</v>
      </c>
      <c r="J7" s="3">
        <v>0</v>
      </c>
    </row>
    <row r="8" spans="1:15" x14ac:dyDescent="0.3">
      <c r="A8" s="2">
        <v>1</v>
      </c>
      <c r="B8" s="2" t="s">
        <v>79</v>
      </c>
      <c r="C8" s="13">
        <v>17.100000000000001</v>
      </c>
      <c r="D8" s="13"/>
      <c r="E8" s="13">
        <v>2.1</v>
      </c>
      <c r="F8" s="13"/>
      <c r="G8" s="13">
        <f>IF(A8&lt;&gt;1,13*12,15*12)</f>
        <v>180</v>
      </c>
      <c r="H8" s="13"/>
      <c r="I8" s="3">
        <v>35.43</v>
      </c>
      <c r="J8" s="3">
        <v>7.5030000000000001</v>
      </c>
    </row>
  </sheetData>
  <mergeCells count="20">
    <mergeCell ref="A1:H1"/>
    <mergeCell ref="C2:D2"/>
    <mergeCell ref="E2:F2"/>
    <mergeCell ref="G2:H2"/>
    <mergeCell ref="C7:D7"/>
    <mergeCell ref="E7:F7"/>
    <mergeCell ref="A5:J5"/>
    <mergeCell ref="C6:D6"/>
    <mergeCell ref="E6:F6"/>
    <mergeCell ref="G6:H6"/>
    <mergeCell ref="C3:D3"/>
    <mergeCell ref="E3:F3"/>
    <mergeCell ref="G3:H3"/>
    <mergeCell ref="C4:D4"/>
    <mergeCell ref="E4:F4"/>
    <mergeCell ref="G4:H4"/>
    <mergeCell ref="G7:H7"/>
    <mergeCell ref="C8:D8"/>
    <mergeCell ref="E8:F8"/>
    <mergeCell ref="G8:H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58A9-AF47-44F1-8358-346E1F77BC21}">
  <dimension ref="A1:J12"/>
  <sheetViews>
    <sheetView workbookViewId="0">
      <selection activeCell="E17" sqref="E17"/>
    </sheetView>
  </sheetViews>
  <sheetFormatPr defaultRowHeight="14.4" x14ac:dyDescent="0.3"/>
  <cols>
    <col min="2" max="2" width="13.109375" bestFit="1" customWidth="1"/>
  </cols>
  <sheetData>
    <row r="1" spans="1:10" ht="15.6" x14ac:dyDescent="0.3">
      <c r="A1" s="14" t="s">
        <v>86</v>
      </c>
      <c r="B1" s="14"/>
      <c r="C1" s="14"/>
      <c r="D1" s="14"/>
      <c r="E1" s="14"/>
      <c r="F1" s="14"/>
      <c r="G1" s="14"/>
      <c r="H1" s="14"/>
    </row>
    <row r="2" spans="1:10" x14ac:dyDescent="0.3">
      <c r="A2" s="1"/>
      <c r="B2" s="1" t="s">
        <v>2</v>
      </c>
      <c r="C2" s="15" t="s">
        <v>3</v>
      </c>
      <c r="D2" s="15"/>
      <c r="E2" s="15" t="s">
        <v>1</v>
      </c>
      <c r="F2" s="15"/>
      <c r="G2" s="15" t="s">
        <v>0</v>
      </c>
      <c r="H2" s="15"/>
    </row>
    <row r="3" spans="1:10" x14ac:dyDescent="0.3">
      <c r="A3" s="2">
        <v>4</v>
      </c>
      <c r="B3" s="2" t="s">
        <v>82</v>
      </c>
      <c r="C3" s="13">
        <v>4.0999999999999996</v>
      </c>
      <c r="D3" s="13"/>
      <c r="E3" s="13">
        <v>1.49</v>
      </c>
      <c r="F3" s="13"/>
      <c r="G3" s="13">
        <f t="shared" ref="G3:G6" si="0">IF(A3&lt;&gt;1,SQRT(10^2+13^2)*12,SQRT(10^2+15^2)*12)</f>
        <v>196.81463360228071</v>
      </c>
      <c r="H3" s="13"/>
      <c r="I3" s="2"/>
      <c r="J3" s="2"/>
    </row>
    <row r="4" spans="1:10" x14ac:dyDescent="0.3">
      <c r="A4" s="2">
        <v>3</v>
      </c>
      <c r="B4" s="2" t="s">
        <v>81</v>
      </c>
      <c r="C4" s="13">
        <v>6.18</v>
      </c>
      <c r="D4" s="13"/>
      <c r="E4" s="13">
        <v>1.87</v>
      </c>
      <c r="F4" s="13"/>
      <c r="G4" s="13">
        <f t="shared" si="0"/>
        <v>196.81463360228071</v>
      </c>
      <c r="H4" s="13"/>
      <c r="I4" s="2"/>
      <c r="J4" s="2"/>
    </row>
    <row r="5" spans="1:10" x14ac:dyDescent="0.3">
      <c r="A5" s="2">
        <v>2</v>
      </c>
      <c r="B5" s="2" t="s">
        <v>81</v>
      </c>
      <c r="C5" s="13">
        <v>6.18</v>
      </c>
      <c r="D5" s="13"/>
      <c r="E5" s="13">
        <v>1.87</v>
      </c>
      <c r="F5" s="13"/>
      <c r="G5" s="13">
        <f t="shared" si="0"/>
        <v>196.81463360228071</v>
      </c>
      <c r="H5" s="13"/>
      <c r="I5" s="2"/>
      <c r="J5" s="2"/>
    </row>
    <row r="6" spans="1:10" x14ac:dyDescent="0.3">
      <c r="A6" s="2">
        <v>1</v>
      </c>
      <c r="B6" s="2" t="s">
        <v>83</v>
      </c>
      <c r="C6" s="13">
        <v>9.74</v>
      </c>
      <c r="D6" s="13"/>
      <c r="E6" s="13">
        <v>2.23</v>
      </c>
      <c r="F6" s="13"/>
      <c r="G6" s="13">
        <f t="shared" si="0"/>
        <v>216.33307652783935</v>
      </c>
      <c r="H6" s="13"/>
      <c r="I6" s="2"/>
      <c r="J6" s="2"/>
    </row>
    <row r="7" spans="1:10" ht="15.6" x14ac:dyDescent="0.3">
      <c r="A7" s="14" t="s">
        <v>87</v>
      </c>
      <c r="B7" s="14"/>
      <c r="C7" s="14"/>
      <c r="D7" s="14"/>
      <c r="E7" s="14"/>
      <c r="F7" s="14"/>
      <c r="G7" s="14"/>
      <c r="H7" s="14"/>
      <c r="I7" s="14"/>
      <c r="J7" s="14"/>
    </row>
    <row r="8" spans="1:10" x14ac:dyDescent="0.3">
      <c r="A8" s="1" t="s">
        <v>4</v>
      </c>
      <c r="B8" s="1" t="s">
        <v>2</v>
      </c>
      <c r="C8" s="15" t="s">
        <v>3</v>
      </c>
      <c r="D8" s="15"/>
      <c r="E8" s="15" t="s">
        <v>1</v>
      </c>
      <c r="F8" s="15"/>
      <c r="G8" s="15" t="s">
        <v>0</v>
      </c>
      <c r="H8" s="15"/>
      <c r="I8" s="1" t="s">
        <v>8</v>
      </c>
      <c r="J8" s="1" t="s">
        <v>9</v>
      </c>
    </row>
    <row r="9" spans="1:10" x14ac:dyDescent="0.3">
      <c r="A9" s="2">
        <v>4</v>
      </c>
      <c r="B9" s="2" t="s">
        <v>84</v>
      </c>
      <c r="C9" s="13">
        <v>20</v>
      </c>
      <c r="D9" s="13"/>
      <c r="E9" s="13">
        <v>2.59</v>
      </c>
      <c r="F9" s="13"/>
      <c r="G9" s="13">
        <f t="shared" ref="G9:G12" si="1">IF(A9&lt;&gt;1,13*12,15*12)</f>
        <v>156</v>
      </c>
      <c r="H9" s="13"/>
      <c r="I9" s="3">
        <v>19.221</v>
      </c>
      <c r="J9" s="3">
        <v>0.67700000000000005</v>
      </c>
    </row>
    <row r="10" spans="1:10" x14ac:dyDescent="0.3">
      <c r="A10" s="2">
        <v>3</v>
      </c>
      <c r="B10" s="2" t="s">
        <v>84</v>
      </c>
      <c r="C10" s="13">
        <v>20</v>
      </c>
      <c r="D10" s="13"/>
      <c r="E10" s="13">
        <v>2.59</v>
      </c>
      <c r="F10" s="13"/>
      <c r="G10" s="13">
        <f t="shared" si="1"/>
        <v>156</v>
      </c>
      <c r="H10" s="13"/>
      <c r="I10" s="3">
        <v>36.19</v>
      </c>
      <c r="J10" s="3">
        <v>7.6109999999999998</v>
      </c>
    </row>
    <row r="11" spans="1:10" x14ac:dyDescent="0.3">
      <c r="A11" s="2">
        <v>2</v>
      </c>
      <c r="B11" s="2" t="s">
        <v>85</v>
      </c>
      <c r="C11" s="13">
        <v>28.2</v>
      </c>
      <c r="D11" s="13"/>
      <c r="E11" s="13">
        <v>3.09</v>
      </c>
      <c r="F11" s="13"/>
      <c r="G11" s="13">
        <f t="shared" si="1"/>
        <v>156</v>
      </c>
      <c r="H11" s="13"/>
      <c r="I11" s="3">
        <v>61.356000000000002</v>
      </c>
      <c r="J11" s="3">
        <v>18.004999999999999</v>
      </c>
    </row>
    <row r="12" spans="1:10" x14ac:dyDescent="0.3">
      <c r="A12" s="2">
        <v>1</v>
      </c>
      <c r="B12" s="2" t="s">
        <v>85</v>
      </c>
      <c r="C12" s="13">
        <v>28.2</v>
      </c>
      <c r="D12" s="13"/>
      <c r="E12" s="13">
        <v>3.09</v>
      </c>
      <c r="F12" s="13"/>
      <c r="G12" s="13">
        <f t="shared" si="1"/>
        <v>180</v>
      </c>
      <c r="H12" s="13"/>
      <c r="I12" s="3">
        <v>78.471000000000004</v>
      </c>
      <c r="J12" s="3">
        <v>25.010999999999999</v>
      </c>
    </row>
  </sheetData>
  <mergeCells count="32">
    <mergeCell ref="C11:D11"/>
    <mergeCell ref="E11:F11"/>
    <mergeCell ref="G11:H11"/>
    <mergeCell ref="C12:D12"/>
    <mergeCell ref="E12:F12"/>
    <mergeCell ref="G12:H12"/>
    <mergeCell ref="C9:D9"/>
    <mergeCell ref="E9:F9"/>
    <mergeCell ref="G9:H9"/>
    <mergeCell ref="C10:D10"/>
    <mergeCell ref="E10:F10"/>
    <mergeCell ref="G10:H10"/>
    <mergeCell ref="C6:D6"/>
    <mergeCell ref="E6:F6"/>
    <mergeCell ref="G6:H6"/>
    <mergeCell ref="A7:J7"/>
    <mergeCell ref="C8:D8"/>
    <mergeCell ref="E8:F8"/>
    <mergeCell ref="G8:H8"/>
    <mergeCell ref="C4:D4"/>
    <mergeCell ref="E4:F4"/>
    <mergeCell ref="G4:H4"/>
    <mergeCell ref="C5:D5"/>
    <mergeCell ref="E5:F5"/>
    <mergeCell ref="G5:H5"/>
    <mergeCell ref="A1:H1"/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7900-769D-4B9E-B75D-FA833B34980C}">
  <dimension ref="A1:J20"/>
  <sheetViews>
    <sheetView workbookViewId="0">
      <selection activeCell="O7" sqref="O7"/>
    </sheetView>
  </sheetViews>
  <sheetFormatPr defaultRowHeight="14.4" x14ac:dyDescent="0.3"/>
  <sheetData>
    <row r="1" spans="1:10" ht="15.6" x14ac:dyDescent="0.3">
      <c r="A1" s="14" t="s">
        <v>86</v>
      </c>
      <c r="B1" s="14"/>
      <c r="C1" s="14"/>
      <c r="D1" s="14"/>
      <c r="E1" s="14"/>
      <c r="F1" s="14"/>
      <c r="G1" s="14"/>
      <c r="H1" s="14"/>
    </row>
    <row r="2" spans="1:10" x14ac:dyDescent="0.3">
      <c r="A2" s="1" t="s">
        <v>4</v>
      </c>
      <c r="B2" s="1" t="s">
        <v>2</v>
      </c>
      <c r="C2" s="15" t="s">
        <v>3</v>
      </c>
      <c r="D2" s="15"/>
      <c r="E2" s="15" t="s">
        <v>1</v>
      </c>
      <c r="F2" s="15"/>
      <c r="G2" s="15" t="s">
        <v>0</v>
      </c>
      <c r="H2" s="15"/>
    </row>
    <row r="3" spans="1:10" x14ac:dyDescent="0.3">
      <c r="A3" s="2">
        <v>8</v>
      </c>
      <c r="B3" s="2" t="s">
        <v>88</v>
      </c>
      <c r="C3" s="13">
        <v>4.78</v>
      </c>
      <c r="D3" s="13"/>
      <c r="E3" s="13">
        <v>1.46</v>
      </c>
      <c r="F3" s="13"/>
      <c r="G3" s="13">
        <f t="shared" ref="G3:G10" si="0">IF(A3&lt;&gt;1,SQRT(10^2+13^2)*12,SQRT(10^2+15^2)*12)</f>
        <v>196.81463360228071</v>
      </c>
      <c r="H3" s="13"/>
      <c r="I3" s="2"/>
      <c r="J3" s="2"/>
    </row>
    <row r="4" spans="1:10" x14ac:dyDescent="0.3">
      <c r="A4" s="2">
        <v>7</v>
      </c>
      <c r="B4" s="2" t="s">
        <v>89</v>
      </c>
      <c r="C4" s="13">
        <v>6.95</v>
      </c>
      <c r="D4" s="13"/>
      <c r="E4" s="13">
        <v>1.61</v>
      </c>
      <c r="F4" s="13"/>
      <c r="G4" s="13">
        <f t="shared" si="0"/>
        <v>196.81463360228071</v>
      </c>
      <c r="H4" s="13"/>
      <c r="I4" s="2"/>
      <c r="J4" s="2"/>
    </row>
    <row r="5" spans="1:10" x14ac:dyDescent="0.3">
      <c r="A5" s="2">
        <v>6</v>
      </c>
      <c r="B5" s="2" t="s">
        <v>89</v>
      </c>
      <c r="C5" s="13">
        <v>6.95</v>
      </c>
      <c r="D5" s="13"/>
      <c r="E5" s="13">
        <v>1.61</v>
      </c>
      <c r="F5" s="13"/>
      <c r="G5" s="13">
        <f t="shared" si="0"/>
        <v>196.81463360228071</v>
      </c>
      <c r="H5" s="13"/>
      <c r="I5" s="2"/>
      <c r="J5" s="2"/>
    </row>
    <row r="6" spans="1:10" x14ac:dyDescent="0.3">
      <c r="A6" s="2">
        <v>5</v>
      </c>
      <c r="B6" s="2" t="s">
        <v>90</v>
      </c>
      <c r="C6" s="13">
        <v>7.88</v>
      </c>
      <c r="D6" s="13"/>
      <c r="E6" s="13">
        <v>1.82</v>
      </c>
      <c r="F6" s="13"/>
      <c r="G6" s="13">
        <f t="shared" si="0"/>
        <v>196.81463360228071</v>
      </c>
      <c r="H6" s="13"/>
      <c r="I6" s="2"/>
      <c r="J6" s="2"/>
    </row>
    <row r="7" spans="1:10" x14ac:dyDescent="0.3">
      <c r="A7" s="2">
        <v>4</v>
      </c>
      <c r="B7" s="2" t="s">
        <v>90</v>
      </c>
      <c r="C7" s="13">
        <v>7.88</v>
      </c>
      <c r="D7" s="13"/>
      <c r="E7" s="13">
        <v>1.82</v>
      </c>
      <c r="F7" s="13"/>
      <c r="G7" s="13">
        <f t="shared" si="0"/>
        <v>196.81463360228071</v>
      </c>
      <c r="H7" s="13"/>
      <c r="I7" s="2"/>
      <c r="J7" s="2"/>
    </row>
    <row r="8" spans="1:10" x14ac:dyDescent="0.3">
      <c r="A8" s="2">
        <v>3</v>
      </c>
      <c r="B8" s="2" t="s">
        <v>83</v>
      </c>
      <c r="C8" s="13">
        <v>9.74</v>
      </c>
      <c r="D8" s="13"/>
      <c r="E8" s="13">
        <v>2.23</v>
      </c>
      <c r="F8" s="13"/>
      <c r="G8" s="13">
        <f t="shared" si="0"/>
        <v>196.81463360228071</v>
      </c>
      <c r="H8" s="13"/>
      <c r="I8" s="2"/>
      <c r="J8" s="2"/>
    </row>
    <row r="9" spans="1:10" x14ac:dyDescent="0.3">
      <c r="A9" s="2">
        <v>2</v>
      </c>
      <c r="B9" s="2" t="s">
        <v>83</v>
      </c>
      <c r="C9" s="13">
        <v>9.74</v>
      </c>
      <c r="D9" s="13"/>
      <c r="E9" s="13">
        <v>2.23</v>
      </c>
      <c r="F9" s="13"/>
      <c r="G9" s="13">
        <f t="shared" si="0"/>
        <v>196.81463360228071</v>
      </c>
      <c r="H9" s="13"/>
      <c r="I9" s="2"/>
      <c r="J9" s="2"/>
    </row>
    <row r="10" spans="1:10" x14ac:dyDescent="0.3">
      <c r="A10" s="2">
        <v>1</v>
      </c>
      <c r="B10" s="2" t="s">
        <v>91</v>
      </c>
      <c r="C10" s="13">
        <v>11.7</v>
      </c>
      <c r="D10" s="13"/>
      <c r="E10" s="13">
        <v>2.17</v>
      </c>
      <c r="F10" s="13"/>
      <c r="G10" s="13">
        <f t="shared" si="0"/>
        <v>216.33307652783935</v>
      </c>
      <c r="H10" s="13"/>
      <c r="I10" s="2"/>
      <c r="J10" s="2"/>
    </row>
    <row r="11" spans="1:10" ht="15.6" x14ac:dyDescent="0.3">
      <c r="A11" s="14" t="s">
        <v>87</v>
      </c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3">
      <c r="A12" s="1" t="s">
        <v>4</v>
      </c>
      <c r="B12" s="1" t="s">
        <v>2</v>
      </c>
      <c r="C12" s="15" t="s">
        <v>3</v>
      </c>
      <c r="D12" s="15"/>
      <c r="E12" s="15" t="s">
        <v>1</v>
      </c>
      <c r="F12" s="15"/>
      <c r="G12" s="15" t="s">
        <v>0</v>
      </c>
      <c r="H12" s="15"/>
      <c r="I12" s="1" t="s">
        <v>8</v>
      </c>
      <c r="J12" s="1" t="s">
        <v>9</v>
      </c>
    </row>
    <row r="13" spans="1:10" x14ac:dyDescent="0.3">
      <c r="A13" s="2">
        <v>8</v>
      </c>
      <c r="B13" s="2" t="s">
        <v>92</v>
      </c>
      <c r="C13" s="13">
        <v>19.7</v>
      </c>
      <c r="D13" s="13"/>
      <c r="E13" s="13">
        <v>2.12</v>
      </c>
      <c r="F13" s="13"/>
      <c r="G13" s="13">
        <f t="shared" ref="G13:G20" si="1">IF(A13&lt;&gt;1,13*12,15*12)</f>
        <v>156</v>
      </c>
      <c r="H13" s="13"/>
      <c r="I13" s="3">
        <v>18.783000000000001</v>
      </c>
      <c r="J13" s="3">
        <v>0</v>
      </c>
    </row>
    <row r="14" spans="1:10" x14ac:dyDescent="0.3">
      <c r="A14" s="2">
        <v>7</v>
      </c>
      <c r="B14" s="2" t="s">
        <v>92</v>
      </c>
      <c r="C14" s="13">
        <v>19.7</v>
      </c>
      <c r="D14" s="13"/>
      <c r="E14" s="13">
        <v>2.12</v>
      </c>
      <c r="F14" s="13"/>
      <c r="G14" s="13">
        <f t="shared" si="1"/>
        <v>156</v>
      </c>
      <c r="H14" s="13"/>
      <c r="I14" s="3">
        <v>35.872999999999998</v>
      </c>
      <c r="J14" s="3">
        <v>7.58</v>
      </c>
    </row>
    <row r="15" spans="1:10" x14ac:dyDescent="0.3">
      <c r="A15" s="2">
        <v>6</v>
      </c>
      <c r="B15" s="2" t="s">
        <v>93</v>
      </c>
      <c r="C15" s="13">
        <v>25.9</v>
      </c>
      <c r="D15" s="13"/>
      <c r="E15" s="13">
        <v>2.63</v>
      </c>
      <c r="F15" s="13"/>
      <c r="G15" s="13">
        <f t="shared" si="1"/>
        <v>156</v>
      </c>
      <c r="H15" s="13"/>
      <c r="I15" s="3">
        <v>62.125999999999998</v>
      </c>
      <c r="J15" s="3">
        <v>18.286999999999999</v>
      </c>
    </row>
    <row r="16" spans="1:10" x14ac:dyDescent="0.3">
      <c r="A16" s="2">
        <v>5</v>
      </c>
      <c r="B16" s="2" t="s">
        <v>93</v>
      </c>
      <c r="C16" s="13">
        <v>25.9</v>
      </c>
      <c r="D16" s="13"/>
      <c r="E16" s="13">
        <v>2.63</v>
      </c>
      <c r="F16" s="13"/>
      <c r="G16" s="13">
        <f t="shared" si="1"/>
        <v>156</v>
      </c>
      <c r="H16" s="13"/>
      <c r="I16" s="3">
        <v>79.281999999999996</v>
      </c>
      <c r="J16" s="3">
        <v>25.224</v>
      </c>
    </row>
    <row r="17" spans="1:10" x14ac:dyDescent="0.3">
      <c r="A17" s="2">
        <v>4</v>
      </c>
      <c r="B17" s="2" t="s">
        <v>94</v>
      </c>
      <c r="C17" s="13">
        <v>39.9</v>
      </c>
      <c r="D17" s="13"/>
      <c r="E17" s="13">
        <v>3.16</v>
      </c>
      <c r="F17" s="13"/>
      <c r="G17" s="13">
        <f t="shared" si="1"/>
        <v>156</v>
      </c>
      <c r="H17" s="13"/>
      <c r="I17" s="3">
        <v>108.658</v>
      </c>
      <c r="J17" s="3">
        <v>36.979999999999997</v>
      </c>
    </row>
    <row r="18" spans="1:10" x14ac:dyDescent="0.3">
      <c r="A18" s="2">
        <v>3</v>
      </c>
      <c r="B18" s="2" t="s">
        <v>94</v>
      </c>
      <c r="C18" s="13">
        <v>39.9</v>
      </c>
      <c r="D18" s="13"/>
      <c r="E18" s="13">
        <v>3.16</v>
      </c>
      <c r="F18" s="13"/>
      <c r="G18" s="13">
        <f t="shared" si="1"/>
        <v>156</v>
      </c>
      <c r="H18" s="13"/>
      <c r="I18" s="3">
        <v>126.238</v>
      </c>
      <c r="J18" s="3">
        <v>44.093000000000004</v>
      </c>
    </row>
    <row r="19" spans="1:10" x14ac:dyDescent="0.3">
      <c r="A19" s="2">
        <v>2</v>
      </c>
      <c r="B19" s="2" t="s">
        <v>95</v>
      </c>
      <c r="C19" s="13">
        <v>62</v>
      </c>
      <c r="D19" s="13"/>
      <c r="E19" s="13">
        <v>4.07</v>
      </c>
      <c r="F19" s="13"/>
      <c r="G19" s="13">
        <f t="shared" si="1"/>
        <v>156</v>
      </c>
      <c r="H19" s="13"/>
      <c r="I19" s="3">
        <v>156.376</v>
      </c>
      <c r="J19" s="3">
        <v>56.247999999999998</v>
      </c>
    </row>
    <row r="20" spans="1:10" x14ac:dyDescent="0.3">
      <c r="A20" s="2">
        <v>1</v>
      </c>
      <c r="B20" s="2" t="s">
        <v>95</v>
      </c>
      <c r="C20" s="13">
        <v>62</v>
      </c>
      <c r="D20" s="13"/>
      <c r="E20" s="13">
        <v>4.07</v>
      </c>
      <c r="F20" s="13"/>
      <c r="G20" s="13">
        <f t="shared" si="1"/>
        <v>180</v>
      </c>
      <c r="H20" s="13"/>
      <c r="I20" s="3">
        <v>174.04</v>
      </c>
      <c r="J20" s="3">
        <v>63.436</v>
      </c>
    </row>
  </sheetData>
  <mergeCells count="56"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0:D10"/>
    <mergeCell ref="E10:F10"/>
    <mergeCell ref="G10:H10"/>
    <mergeCell ref="A11:J11"/>
    <mergeCell ref="C12:D12"/>
    <mergeCell ref="E12:F12"/>
    <mergeCell ref="G12:H12"/>
    <mergeCell ref="C8:D8"/>
    <mergeCell ref="E8:F8"/>
    <mergeCell ref="G8:H8"/>
    <mergeCell ref="C9:D9"/>
    <mergeCell ref="E9:F9"/>
    <mergeCell ref="G9:H9"/>
    <mergeCell ref="C6:D6"/>
    <mergeCell ref="E6:F6"/>
    <mergeCell ref="G6:H6"/>
    <mergeCell ref="C7:D7"/>
    <mergeCell ref="E7:F7"/>
    <mergeCell ref="G7:H7"/>
    <mergeCell ref="C4:D4"/>
    <mergeCell ref="E4:F4"/>
    <mergeCell ref="G4:H4"/>
    <mergeCell ref="C5:D5"/>
    <mergeCell ref="E5:F5"/>
    <mergeCell ref="G5:H5"/>
    <mergeCell ref="A1:H1"/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7B1D-5FE5-46A2-ADC5-65BDCFFC9FAA}">
  <dimension ref="A1:J28"/>
  <sheetViews>
    <sheetView workbookViewId="0">
      <selection activeCell="O16" sqref="O16"/>
    </sheetView>
  </sheetViews>
  <sheetFormatPr defaultRowHeight="14.4" x14ac:dyDescent="0.3"/>
  <cols>
    <col min="2" max="2" width="16.21875" bestFit="1" customWidth="1"/>
  </cols>
  <sheetData>
    <row r="1" spans="1:10" ht="15.6" x14ac:dyDescent="0.3">
      <c r="A1" s="14" t="s">
        <v>86</v>
      </c>
      <c r="B1" s="14"/>
      <c r="C1" s="14"/>
      <c r="D1" s="14"/>
      <c r="E1" s="14"/>
      <c r="F1" s="14"/>
      <c r="G1" s="14"/>
      <c r="H1" s="14"/>
    </row>
    <row r="2" spans="1:10" x14ac:dyDescent="0.3">
      <c r="A2" s="1" t="s">
        <v>4</v>
      </c>
      <c r="B2" s="1" t="s">
        <v>2</v>
      </c>
      <c r="C2" s="15" t="s">
        <v>3</v>
      </c>
      <c r="D2" s="15"/>
      <c r="E2" s="15" t="s">
        <v>1</v>
      </c>
      <c r="F2" s="15"/>
      <c r="G2" s="15" t="s">
        <v>0</v>
      </c>
      <c r="H2" s="15"/>
    </row>
    <row r="3" spans="1:10" x14ac:dyDescent="0.3">
      <c r="A3" s="2">
        <v>12</v>
      </c>
      <c r="B3" s="2" t="s">
        <v>82</v>
      </c>
      <c r="C3" s="13">
        <v>4.0999999999999996</v>
      </c>
      <c r="D3" s="13"/>
      <c r="E3" s="13">
        <v>1.49</v>
      </c>
      <c r="F3" s="13"/>
      <c r="G3" s="13">
        <f>IF(A3&lt;&gt;1,SQRT(10^2+13^2)*12,SQRT(10^2+15^2)*12)</f>
        <v>196.81463360228071</v>
      </c>
      <c r="H3" s="13"/>
    </row>
    <row r="4" spans="1:10" x14ac:dyDescent="0.3">
      <c r="A4" s="2">
        <v>11</v>
      </c>
      <c r="B4" s="2" t="s">
        <v>96</v>
      </c>
      <c r="C4" s="13">
        <v>5.48</v>
      </c>
      <c r="D4" s="13"/>
      <c r="E4" s="13">
        <v>1.67</v>
      </c>
      <c r="F4" s="13"/>
      <c r="G4" s="13">
        <f t="shared" ref="G4:G14" si="0">IF(A4&lt;&gt;1,SQRT(10^2+13^2)*12,SQRT(10^2+15^2)*12)</f>
        <v>196.81463360228071</v>
      </c>
      <c r="H4" s="13"/>
    </row>
    <row r="5" spans="1:10" x14ac:dyDescent="0.3">
      <c r="A5" s="2">
        <v>10</v>
      </c>
      <c r="B5" s="2" t="s">
        <v>81</v>
      </c>
      <c r="C5" s="13">
        <v>6.18</v>
      </c>
      <c r="D5" s="13"/>
      <c r="E5" s="13">
        <v>1.87</v>
      </c>
      <c r="F5" s="13"/>
      <c r="G5" s="13">
        <f t="shared" si="0"/>
        <v>196.81463360228071</v>
      </c>
      <c r="H5" s="13"/>
    </row>
    <row r="6" spans="1:10" x14ac:dyDescent="0.3">
      <c r="A6" s="2">
        <v>9</v>
      </c>
      <c r="B6" s="2" t="s">
        <v>81</v>
      </c>
      <c r="C6" s="13">
        <v>6.18</v>
      </c>
      <c r="D6" s="13"/>
      <c r="E6" s="13">
        <v>1.87</v>
      </c>
      <c r="F6" s="13"/>
      <c r="G6" s="13">
        <f t="shared" si="0"/>
        <v>196.81463360228071</v>
      </c>
      <c r="H6" s="13"/>
      <c r="I6" s="2"/>
      <c r="J6" s="2"/>
    </row>
    <row r="7" spans="1:10" x14ac:dyDescent="0.3">
      <c r="A7" s="2">
        <v>8</v>
      </c>
      <c r="B7" s="2" t="s">
        <v>81</v>
      </c>
      <c r="C7" s="13">
        <v>6.18</v>
      </c>
      <c r="D7" s="13"/>
      <c r="E7" s="13">
        <v>1.87</v>
      </c>
      <c r="F7" s="13"/>
      <c r="G7" s="13">
        <f t="shared" si="0"/>
        <v>196.81463360228071</v>
      </c>
      <c r="H7" s="13"/>
      <c r="I7" s="2"/>
      <c r="J7" s="2"/>
    </row>
    <row r="8" spans="1:10" x14ac:dyDescent="0.3">
      <c r="A8" s="2">
        <v>7</v>
      </c>
      <c r="B8" s="2" t="s">
        <v>97</v>
      </c>
      <c r="C8" s="13">
        <v>6.88</v>
      </c>
      <c r="D8" s="13"/>
      <c r="E8" s="13">
        <v>2.08</v>
      </c>
      <c r="F8" s="13"/>
      <c r="G8" s="13">
        <f t="shared" si="0"/>
        <v>196.81463360228071</v>
      </c>
      <c r="H8" s="13"/>
      <c r="I8" s="2"/>
      <c r="J8" s="2"/>
    </row>
    <row r="9" spans="1:10" x14ac:dyDescent="0.3">
      <c r="A9" s="2">
        <v>6</v>
      </c>
      <c r="B9" s="2" t="s">
        <v>97</v>
      </c>
      <c r="C9" s="13">
        <v>6.88</v>
      </c>
      <c r="D9" s="13"/>
      <c r="E9" s="13">
        <v>2.08</v>
      </c>
      <c r="F9" s="13"/>
      <c r="G9" s="13">
        <f t="shared" si="0"/>
        <v>196.81463360228071</v>
      </c>
      <c r="H9" s="13"/>
      <c r="I9" s="2"/>
      <c r="J9" s="2"/>
    </row>
    <row r="10" spans="1:10" x14ac:dyDescent="0.3">
      <c r="A10" s="2">
        <v>5</v>
      </c>
      <c r="B10" s="2" t="s">
        <v>97</v>
      </c>
      <c r="C10" s="13">
        <v>6.88</v>
      </c>
      <c r="D10" s="13"/>
      <c r="E10" s="13">
        <v>2.08</v>
      </c>
      <c r="F10" s="13"/>
      <c r="G10" s="13">
        <f t="shared" si="0"/>
        <v>196.81463360228071</v>
      </c>
      <c r="H10" s="13"/>
      <c r="I10" s="2"/>
      <c r="J10" s="2"/>
    </row>
    <row r="11" spans="1:10" x14ac:dyDescent="0.3">
      <c r="A11" s="2">
        <v>4</v>
      </c>
      <c r="B11" s="2" t="s">
        <v>97</v>
      </c>
      <c r="C11" s="13">
        <v>6.88</v>
      </c>
      <c r="D11" s="13"/>
      <c r="E11" s="13">
        <v>2.08</v>
      </c>
      <c r="F11" s="13"/>
      <c r="G11" s="13">
        <f t="shared" si="0"/>
        <v>196.81463360228071</v>
      </c>
      <c r="H11" s="13"/>
      <c r="I11" s="2"/>
      <c r="J11" s="2"/>
    </row>
    <row r="12" spans="1:10" x14ac:dyDescent="0.3">
      <c r="A12" s="2">
        <v>3</v>
      </c>
      <c r="B12" s="2" t="s">
        <v>83</v>
      </c>
      <c r="C12" s="13">
        <v>9.74</v>
      </c>
      <c r="D12" s="13"/>
      <c r="E12" s="13">
        <v>2.23</v>
      </c>
      <c r="F12" s="13"/>
      <c r="G12" s="13">
        <f t="shared" si="0"/>
        <v>196.81463360228071</v>
      </c>
      <c r="H12" s="13"/>
      <c r="I12" s="2"/>
      <c r="J12" s="2"/>
    </row>
    <row r="13" spans="1:10" x14ac:dyDescent="0.3">
      <c r="A13" s="2">
        <v>2</v>
      </c>
      <c r="B13" s="2" t="s">
        <v>83</v>
      </c>
      <c r="C13" s="13">
        <v>9.74</v>
      </c>
      <c r="D13" s="13"/>
      <c r="E13" s="13">
        <v>2.23</v>
      </c>
      <c r="F13" s="13"/>
      <c r="G13" s="13">
        <f t="shared" si="0"/>
        <v>196.81463360228071</v>
      </c>
      <c r="H13" s="13"/>
      <c r="I13" s="2"/>
      <c r="J13" s="2"/>
    </row>
    <row r="14" spans="1:10" x14ac:dyDescent="0.3">
      <c r="A14" s="2">
        <v>1</v>
      </c>
      <c r="B14" s="2" t="s">
        <v>91</v>
      </c>
      <c r="C14" s="13">
        <v>11.7</v>
      </c>
      <c r="D14" s="13"/>
      <c r="E14" s="13">
        <v>2.17</v>
      </c>
      <c r="F14" s="13"/>
      <c r="G14" s="13">
        <f t="shared" si="0"/>
        <v>216.33307652783935</v>
      </c>
      <c r="H14" s="13"/>
      <c r="I14" s="2"/>
      <c r="J14" s="2"/>
    </row>
    <row r="15" spans="1:10" ht="15.6" x14ac:dyDescent="0.3">
      <c r="A15" s="14" t="s">
        <v>87</v>
      </c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3">
      <c r="A16" s="1" t="s">
        <v>4</v>
      </c>
      <c r="B16" s="1" t="s">
        <v>2</v>
      </c>
      <c r="C16" s="15" t="s">
        <v>3</v>
      </c>
      <c r="D16" s="15"/>
      <c r="E16" s="15" t="s">
        <v>1</v>
      </c>
      <c r="F16" s="15"/>
      <c r="G16" s="15" t="s">
        <v>0</v>
      </c>
      <c r="H16" s="15"/>
      <c r="I16" s="1" t="s">
        <v>8</v>
      </c>
      <c r="J16" s="1" t="s">
        <v>9</v>
      </c>
    </row>
    <row r="17" spans="1:10" x14ac:dyDescent="0.3">
      <c r="A17" s="2">
        <v>12</v>
      </c>
      <c r="B17" s="2" t="s">
        <v>92</v>
      </c>
      <c r="C17" s="13">
        <v>19.7</v>
      </c>
      <c r="D17" s="13"/>
      <c r="E17" s="13">
        <v>2.12</v>
      </c>
      <c r="F17" s="13"/>
      <c r="G17" s="13">
        <f>IF(A17&lt;&gt;1,13*12,15*12)</f>
        <v>156</v>
      </c>
      <c r="H17" s="13"/>
      <c r="I17" s="3">
        <v>19.594999999999999</v>
      </c>
      <c r="J17" s="3">
        <v>0</v>
      </c>
    </row>
    <row r="18" spans="1:10" x14ac:dyDescent="0.3">
      <c r="A18" s="2">
        <v>11</v>
      </c>
      <c r="B18" s="2" t="s">
        <v>92</v>
      </c>
      <c r="C18" s="13">
        <v>19.7</v>
      </c>
      <c r="D18" s="13"/>
      <c r="E18" s="13">
        <v>2.12</v>
      </c>
      <c r="F18" s="13"/>
      <c r="G18" s="13">
        <f t="shared" ref="G18:G28" si="1">IF(A18&lt;&gt;1,13*12,15*12)</f>
        <v>156</v>
      </c>
      <c r="H18" s="13"/>
      <c r="I18" s="3">
        <v>36.776000000000003</v>
      </c>
      <c r="J18" s="3">
        <v>7.7480000000000002</v>
      </c>
    </row>
    <row r="19" spans="1:10" x14ac:dyDescent="0.3">
      <c r="A19" s="2">
        <v>10</v>
      </c>
      <c r="B19" s="2" t="s">
        <v>98</v>
      </c>
      <c r="C19" s="13">
        <v>22.6</v>
      </c>
      <c r="D19" s="13"/>
      <c r="E19" s="13">
        <v>2.6</v>
      </c>
      <c r="F19" s="13"/>
      <c r="G19" s="13">
        <f t="shared" si="1"/>
        <v>156</v>
      </c>
      <c r="H19" s="13"/>
      <c r="I19" s="3">
        <v>62.921999999999997</v>
      </c>
      <c r="J19" s="3">
        <v>18.562999999999999</v>
      </c>
    </row>
    <row r="20" spans="1:10" x14ac:dyDescent="0.3">
      <c r="A20" s="2">
        <v>9</v>
      </c>
      <c r="B20" s="2" t="s">
        <v>98</v>
      </c>
      <c r="C20" s="13">
        <v>22.6</v>
      </c>
      <c r="D20" s="13"/>
      <c r="E20" s="13">
        <v>2.6</v>
      </c>
      <c r="F20" s="13"/>
      <c r="G20" s="13">
        <f t="shared" si="1"/>
        <v>156</v>
      </c>
      <c r="H20" s="13"/>
      <c r="I20" s="3">
        <v>80.159000000000006</v>
      </c>
      <c r="J20" s="3">
        <v>25.486999999999998</v>
      </c>
    </row>
    <row r="21" spans="1:10" x14ac:dyDescent="0.3">
      <c r="A21" s="2">
        <v>8</v>
      </c>
      <c r="B21" s="2" t="s">
        <v>99</v>
      </c>
      <c r="C21" s="13">
        <v>35.299999999999997</v>
      </c>
      <c r="D21" s="13"/>
      <c r="E21" s="13">
        <v>3.13</v>
      </c>
      <c r="F21" s="13"/>
      <c r="G21" s="13">
        <f t="shared" si="1"/>
        <v>156</v>
      </c>
      <c r="H21" s="13"/>
      <c r="I21" s="3">
        <v>111.13</v>
      </c>
      <c r="J21" s="3">
        <v>37.802</v>
      </c>
    </row>
    <row r="22" spans="1:10" x14ac:dyDescent="0.3">
      <c r="A22" s="2">
        <v>7</v>
      </c>
      <c r="B22" s="2" t="s">
        <v>99</v>
      </c>
      <c r="C22" s="13">
        <v>35.299999999999997</v>
      </c>
      <c r="D22" s="13"/>
      <c r="E22" s="13">
        <v>3.13</v>
      </c>
      <c r="F22" s="13"/>
      <c r="G22" s="13">
        <f t="shared" si="1"/>
        <v>156</v>
      </c>
      <c r="H22" s="13"/>
      <c r="I22" s="3">
        <v>129.03899999999999</v>
      </c>
      <c r="J22" s="3">
        <v>44.953000000000003</v>
      </c>
    </row>
    <row r="23" spans="1:10" x14ac:dyDescent="0.3">
      <c r="A23" s="2">
        <v>6</v>
      </c>
      <c r="B23" s="2" t="s">
        <v>100</v>
      </c>
      <c r="C23" s="13">
        <v>50</v>
      </c>
      <c r="D23" s="13"/>
      <c r="E23" s="13">
        <v>3.22</v>
      </c>
      <c r="F23" s="13"/>
      <c r="G23" s="13">
        <f t="shared" si="1"/>
        <v>156</v>
      </c>
      <c r="H23" s="13"/>
      <c r="I23" s="3">
        <v>161.46600000000001</v>
      </c>
      <c r="J23" s="3">
        <v>57.960999999999999</v>
      </c>
    </row>
    <row r="24" spans="1:10" x14ac:dyDescent="0.3">
      <c r="A24" s="2">
        <v>5</v>
      </c>
      <c r="B24" s="2" t="s">
        <v>100</v>
      </c>
      <c r="C24" s="13">
        <v>50</v>
      </c>
      <c r="D24" s="13"/>
      <c r="E24" s="13">
        <v>3.22</v>
      </c>
      <c r="F24" s="13"/>
      <c r="G24" s="13">
        <f t="shared" si="1"/>
        <v>156</v>
      </c>
      <c r="H24" s="13"/>
      <c r="I24" s="3">
        <v>179.477</v>
      </c>
      <c r="J24" s="3">
        <v>65.16</v>
      </c>
    </row>
    <row r="25" spans="1:10" x14ac:dyDescent="0.3">
      <c r="A25" s="2">
        <v>4</v>
      </c>
      <c r="B25" s="2" t="s">
        <v>95</v>
      </c>
      <c r="C25" s="13">
        <v>62</v>
      </c>
      <c r="D25" s="13"/>
      <c r="E25" s="13">
        <v>4.07</v>
      </c>
      <c r="F25" s="13"/>
      <c r="G25" s="13">
        <f t="shared" si="1"/>
        <v>156</v>
      </c>
      <c r="H25" s="13"/>
      <c r="I25" s="3">
        <v>209.32400000000001</v>
      </c>
      <c r="J25" s="3">
        <v>77.242999999999995</v>
      </c>
    </row>
    <row r="26" spans="1:10" x14ac:dyDescent="0.3">
      <c r="A26" s="2">
        <v>3</v>
      </c>
      <c r="B26" s="2" t="s">
        <v>95</v>
      </c>
      <c r="C26" s="13">
        <v>62</v>
      </c>
      <c r="D26" s="13"/>
      <c r="E26" s="13">
        <v>4.07</v>
      </c>
      <c r="F26" s="13"/>
      <c r="G26" s="13">
        <f t="shared" si="1"/>
        <v>156</v>
      </c>
      <c r="H26" s="13"/>
      <c r="I26" s="3">
        <v>227.405</v>
      </c>
      <c r="J26" s="3">
        <v>84.51</v>
      </c>
    </row>
    <row r="27" spans="1:10" x14ac:dyDescent="0.3">
      <c r="A27" s="2">
        <v>2</v>
      </c>
      <c r="B27" s="2" t="s">
        <v>101</v>
      </c>
      <c r="C27" s="13">
        <v>91.4</v>
      </c>
      <c r="D27" s="13"/>
      <c r="E27" s="13">
        <v>4.2</v>
      </c>
      <c r="F27" s="13"/>
      <c r="G27" s="13">
        <f t="shared" si="1"/>
        <v>156</v>
      </c>
      <c r="H27" s="13"/>
      <c r="I27" s="3">
        <v>257.93200000000002</v>
      </c>
      <c r="J27" s="3">
        <v>96.903999999999996</v>
      </c>
    </row>
    <row r="28" spans="1:10" x14ac:dyDescent="0.3">
      <c r="A28" s="2">
        <v>1</v>
      </c>
      <c r="B28" s="2" t="s">
        <v>101</v>
      </c>
      <c r="C28" s="13">
        <v>91.4</v>
      </c>
      <c r="D28" s="13"/>
      <c r="E28" s="13">
        <v>4.2</v>
      </c>
      <c r="F28" s="13"/>
      <c r="G28" s="13">
        <f t="shared" si="1"/>
        <v>180</v>
      </c>
      <c r="H28" s="13"/>
      <c r="I28" s="3">
        <v>275.572</v>
      </c>
      <c r="J28" s="3">
        <v>104.06699999999999</v>
      </c>
    </row>
  </sheetData>
  <mergeCells count="80"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4:D14"/>
    <mergeCell ref="E14:F14"/>
    <mergeCell ref="G14:H14"/>
    <mergeCell ref="A15:J15"/>
    <mergeCell ref="C16:D16"/>
    <mergeCell ref="E16:F16"/>
    <mergeCell ref="G16:H16"/>
    <mergeCell ref="C12:D12"/>
    <mergeCell ref="E12:F12"/>
    <mergeCell ref="G12:H12"/>
    <mergeCell ref="C13:D13"/>
    <mergeCell ref="E13:F13"/>
    <mergeCell ref="G13:H13"/>
    <mergeCell ref="C10:D10"/>
    <mergeCell ref="E10:F10"/>
    <mergeCell ref="G10:H10"/>
    <mergeCell ref="C11:D11"/>
    <mergeCell ref="E11:F11"/>
    <mergeCell ref="G11:H11"/>
    <mergeCell ref="C8:D8"/>
    <mergeCell ref="E8:F8"/>
    <mergeCell ref="G8:H8"/>
    <mergeCell ref="C9:D9"/>
    <mergeCell ref="E9:F9"/>
    <mergeCell ref="G9:H9"/>
    <mergeCell ref="C6:D6"/>
    <mergeCell ref="E6:F6"/>
    <mergeCell ref="G6:H6"/>
    <mergeCell ref="C7:D7"/>
    <mergeCell ref="E7:F7"/>
    <mergeCell ref="G7:H7"/>
    <mergeCell ref="C4:D4"/>
    <mergeCell ref="E4:F4"/>
    <mergeCell ref="G4:H4"/>
    <mergeCell ref="C5:D5"/>
    <mergeCell ref="E5:F5"/>
    <mergeCell ref="G5:H5"/>
    <mergeCell ref="A1:H1"/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3878-14B2-4128-AA26-430C39EF09A2}">
  <dimension ref="A1:J36"/>
  <sheetViews>
    <sheetView workbookViewId="0">
      <selection activeCell="M16" sqref="M16"/>
    </sheetView>
  </sheetViews>
  <sheetFormatPr defaultRowHeight="14.4" x14ac:dyDescent="0.3"/>
  <cols>
    <col min="2" max="2" width="15.44140625" bestFit="1" customWidth="1"/>
  </cols>
  <sheetData>
    <row r="1" spans="1:10" ht="15.6" x14ac:dyDescent="0.3">
      <c r="A1" s="14" t="s">
        <v>86</v>
      </c>
      <c r="B1" s="14"/>
      <c r="C1" s="14"/>
      <c r="D1" s="14"/>
      <c r="E1" s="14"/>
      <c r="F1" s="14"/>
      <c r="G1" s="14"/>
      <c r="H1" s="14"/>
    </row>
    <row r="2" spans="1:10" x14ac:dyDescent="0.3">
      <c r="A2" s="1" t="s">
        <v>4</v>
      </c>
      <c r="B2" s="1" t="s">
        <v>2</v>
      </c>
      <c r="C2" s="15" t="s">
        <v>3</v>
      </c>
      <c r="D2" s="15"/>
      <c r="E2" s="15" t="s">
        <v>1</v>
      </c>
      <c r="F2" s="15"/>
      <c r="G2" s="15" t="s">
        <v>0</v>
      </c>
      <c r="H2" s="15"/>
    </row>
    <row r="3" spans="1:10" x14ac:dyDescent="0.3">
      <c r="A3" s="2">
        <v>16</v>
      </c>
      <c r="B3" s="2" t="s">
        <v>102</v>
      </c>
      <c r="C3" s="13">
        <v>3.52</v>
      </c>
      <c r="D3" s="13"/>
      <c r="E3" s="13">
        <v>1.29</v>
      </c>
      <c r="F3" s="13"/>
      <c r="G3" s="13">
        <f>IF(A3&lt;&gt;1,SQRT(10^2+13^2)*12,SQRT(10^2+15^2)*12)</f>
        <v>196.81463360228071</v>
      </c>
      <c r="H3" s="13"/>
    </row>
    <row r="4" spans="1:10" x14ac:dyDescent="0.3">
      <c r="A4" s="2">
        <v>15</v>
      </c>
      <c r="B4" s="2" t="s">
        <v>103</v>
      </c>
      <c r="C4" s="13">
        <v>4.68</v>
      </c>
      <c r="D4" s="13"/>
      <c r="E4" s="13">
        <v>1.7</v>
      </c>
      <c r="F4" s="13"/>
      <c r="G4" s="13">
        <f t="shared" ref="G4:G18" si="0">IF(A4&lt;&gt;1,SQRT(10^2+13^2)*12,SQRT(10^2+15^2)*12)</f>
        <v>196.81463360228071</v>
      </c>
      <c r="H4" s="13"/>
    </row>
    <row r="5" spans="1:10" x14ac:dyDescent="0.3">
      <c r="A5" s="2">
        <v>14</v>
      </c>
      <c r="B5" s="2" t="s">
        <v>103</v>
      </c>
      <c r="C5" s="13">
        <v>4.68</v>
      </c>
      <c r="D5" s="13"/>
      <c r="E5" s="13">
        <v>1.7</v>
      </c>
      <c r="F5" s="13"/>
      <c r="G5" s="13">
        <f t="shared" si="0"/>
        <v>196.81463360228071</v>
      </c>
      <c r="H5" s="13"/>
    </row>
    <row r="6" spans="1:10" x14ac:dyDescent="0.3">
      <c r="A6" s="2">
        <v>13</v>
      </c>
      <c r="B6" s="2" t="s">
        <v>104</v>
      </c>
      <c r="C6" s="13">
        <v>6.18</v>
      </c>
      <c r="D6" s="13"/>
      <c r="E6" s="13">
        <v>1.87</v>
      </c>
      <c r="F6" s="13"/>
      <c r="G6" s="13">
        <f t="shared" si="0"/>
        <v>196.81463360228071</v>
      </c>
      <c r="H6" s="13"/>
      <c r="J6" s="2"/>
    </row>
    <row r="7" spans="1:10" x14ac:dyDescent="0.3">
      <c r="A7" s="2">
        <v>12</v>
      </c>
      <c r="B7" s="2" t="s">
        <v>104</v>
      </c>
      <c r="C7" s="13">
        <v>6.18</v>
      </c>
      <c r="D7" s="13"/>
      <c r="E7" s="13">
        <v>1.87</v>
      </c>
      <c r="F7" s="13"/>
      <c r="G7" s="13">
        <f t="shared" si="0"/>
        <v>196.81463360228071</v>
      </c>
      <c r="H7" s="13"/>
      <c r="J7" s="2"/>
    </row>
    <row r="8" spans="1:10" x14ac:dyDescent="0.3">
      <c r="A8" s="2">
        <v>11</v>
      </c>
      <c r="B8" s="2" t="s">
        <v>104</v>
      </c>
      <c r="C8" s="13">
        <v>6.18</v>
      </c>
      <c r="D8" s="13"/>
      <c r="E8" s="13">
        <v>1.87</v>
      </c>
      <c r="F8" s="13"/>
      <c r="G8" s="13">
        <f t="shared" si="0"/>
        <v>196.81463360228071</v>
      </c>
      <c r="H8" s="13"/>
      <c r="J8" s="2"/>
    </row>
    <row r="9" spans="1:10" x14ac:dyDescent="0.3">
      <c r="A9" s="2">
        <v>10</v>
      </c>
      <c r="B9" s="2" t="s">
        <v>104</v>
      </c>
      <c r="C9" s="13">
        <v>6.18</v>
      </c>
      <c r="D9" s="13"/>
      <c r="E9" s="13">
        <v>1.87</v>
      </c>
      <c r="F9" s="13"/>
      <c r="G9" s="13">
        <f t="shared" si="0"/>
        <v>196.81463360228071</v>
      </c>
      <c r="H9" s="13"/>
      <c r="J9" s="2"/>
    </row>
    <row r="10" spans="1:10" x14ac:dyDescent="0.3">
      <c r="A10" s="2">
        <v>9</v>
      </c>
      <c r="B10" s="2" t="s">
        <v>105</v>
      </c>
      <c r="C10" s="13">
        <v>6.88</v>
      </c>
      <c r="D10" s="13"/>
      <c r="E10" s="13">
        <v>2.08</v>
      </c>
      <c r="F10" s="13"/>
      <c r="G10" s="13">
        <f t="shared" si="0"/>
        <v>196.81463360228071</v>
      </c>
      <c r="H10" s="13"/>
      <c r="J10" s="2"/>
    </row>
    <row r="11" spans="1:10" x14ac:dyDescent="0.3">
      <c r="A11" s="2">
        <v>8</v>
      </c>
      <c r="B11" s="2" t="s">
        <v>105</v>
      </c>
      <c r="C11" s="13">
        <v>6.88</v>
      </c>
      <c r="D11" s="13"/>
      <c r="E11" s="13">
        <v>2.08</v>
      </c>
      <c r="F11" s="13"/>
      <c r="G11" s="13">
        <f t="shared" si="0"/>
        <v>196.81463360228071</v>
      </c>
      <c r="H11" s="13"/>
      <c r="J11" s="2"/>
    </row>
    <row r="12" spans="1:10" x14ac:dyDescent="0.3">
      <c r="A12" s="2">
        <v>7</v>
      </c>
      <c r="B12" s="2" t="s">
        <v>105</v>
      </c>
      <c r="C12" s="13">
        <v>6.88</v>
      </c>
      <c r="D12" s="13"/>
      <c r="E12" s="13">
        <v>2.08</v>
      </c>
      <c r="F12" s="13"/>
      <c r="G12" s="13">
        <f t="shared" si="0"/>
        <v>196.81463360228071</v>
      </c>
      <c r="H12" s="13"/>
      <c r="J12" s="2"/>
    </row>
    <row r="13" spans="1:10" x14ac:dyDescent="0.3">
      <c r="A13" s="2">
        <v>6</v>
      </c>
      <c r="B13" s="2" t="s">
        <v>105</v>
      </c>
      <c r="C13" s="13">
        <v>6.88</v>
      </c>
      <c r="D13" s="13"/>
      <c r="E13" s="13">
        <v>2.08</v>
      </c>
      <c r="F13" s="13"/>
      <c r="G13" s="13">
        <f t="shared" si="0"/>
        <v>196.81463360228071</v>
      </c>
      <c r="H13" s="13"/>
      <c r="J13" s="2"/>
    </row>
    <row r="14" spans="1:10" x14ac:dyDescent="0.3">
      <c r="A14" s="2">
        <v>5</v>
      </c>
      <c r="B14" s="2" t="s">
        <v>106</v>
      </c>
      <c r="C14" s="13">
        <v>9.74</v>
      </c>
      <c r="D14" s="13"/>
      <c r="E14" s="13">
        <v>2.23</v>
      </c>
      <c r="F14" s="13"/>
      <c r="G14" s="13">
        <f t="shared" si="0"/>
        <v>196.81463360228071</v>
      </c>
      <c r="H14" s="13"/>
      <c r="J14" s="2"/>
    </row>
    <row r="15" spans="1:10" x14ac:dyDescent="0.3">
      <c r="A15" s="2">
        <v>4</v>
      </c>
      <c r="B15" s="2" t="s">
        <v>106</v>
      </c>
      <c r="C15" s="13">
        <v>9.74</v>
      </c>
      <c r="D15" s="13"/>
      <c r="E15" s="13">
        <v>2.23</v>
      </c>
      <c r="F15" s="13"/>
      <c r="G15" s="13">
        <f t="shared" si="0"/>
        <v>196.81463360228071</v>
      </c>
      <c r="H15" s="13"/>
      <c r="J15" s="2"/>
    </row>
    <row r="16" spans="1:10" x14ac:dyDescent="0.3">
      <c r="A16" s="2">
        <v>3</v>
      </c>
      <c r="B16" s="2" t="s">
        <v>106</v>
      </c>
      <c r="C16" s="13">
        <v>9.74</v>
      </c>
      <c r="D16" s="13"/>
      <c r="E16" s="13">
        <v>2.23</v>
      </c>
      <c r="F16" s="13"/>
      <c r="G16" s="13">
        <f t="shared" si="0"/>
        <v>196.81463360228071</v>
      </c>
      <c r="H16" s="13"/>
      <c r="J16" s="2"/>
    </row>
    <row r="17" spans="1:10" x14ac:dyDescent="0.3">
      <c r="A17" s="2">
        <v>2</v>
      </c>
      <c r="B17" s="2" t="s">
        <v>106</v>
      </c>
      <c r="C17" s="13">
        <v>9.74</v>
      </c>
      <c r="D17" s="13"/>
      <c r="E17" s="13">
        <v>2.23</v>
      </c>
      <c r="F17" s="13"/>
      <c r="G17" s="13">
        <f t="shared" si="0"/>
        <v>196.81463360228071</v>
      </c>
      <c r="H17" s="13"/>
      <c r="J17" s="2"/>
    </row>
    <row r="18" spans="1:10" x14ac:dyDescent="0.3">
      <c r="A18" s="2">
        <v>1</v>
      </c>
      <c r="B18" s="2" t="s">
        <v>107</v>
      </c>
      <c r="C18" s="13">
        <v>11.7</v>
      </c>
      <c r="D18" s="13"/>
      <c r="E18" s="13">
        <v>2.17</v>
      </c>
      <c r="F18" s="13"/>
      <c r="G18" s="13">
        <f t="shared" si="0"/>
        <v>216.33307652783935</v>
      </c>
      <c r="H18" s="13"/>
      <c r="J18" s="2"/>
    </row>
    <row r="19" spans="1:10" ht="15.6" x14ac:dyDescent="0.3">
      <c r="A19" s="14" t="s">
        <v>87</v>
      </c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3">
      <c r="A20" s="1" t="s">
        <v>4</v>
      </c>
      <c r="B20" s="1" t="s">
        <v>2</v>
      </c>
      <c r="C20" s="15" t="s">
        <v>3</v>
      </c>
      <c r="D20" s="15"/>
      <c r="E20" s="15" t="s">
        <v>1</v>
      </c>
      <c r="F20" s="15"/>
      <c r="G20" s="15" t="s">
        <v>0</v>
      </c>
      <c r="H20" s="15"/>
      <c r="I20" s="1" t="s">
        <v>8</v>
      </c>
      <c r="J20" s="1" t="s">
        <v>9</v>
      </c>
    </row>
    <row r="21" spans="1:10" x14ac:dyDescent="0.3">
      <c r="A21" s="2">
        <v>16</v>
      </c>
      <c r="B21" s="2" t="s">
        <v>108</v>
      </c>
      <c r="C21" s="13">
        <v>22.6</v>
      </c>
      <c r="D21" s="13"/>
      <c r="E21" s="13">
        <v>2.6</v>
      </c>
      <c r="F21" s="13"/>
      <c r="G21" s="13">
        <f>IF(A21&lt;&gt;1,13*12,15*12)</f>
        <v>156</v>
      </c>
      <c r="H21" s="13"/>
      <c r="I21" s="3">
        <v>20.602</v>
      </c>
      <c r="J21" s="3">
        <v>0</v>
      </c>
    </row>
    <row r="22" spans="1:10" x14ac:dyDescent="0.3">
      <c r="A22" s="2">
        <v>15</v>
      </c>
      <c r="B22" s="2" t="s">
        <v>108</v>
      </c>
      <c r="C22" s="13">
        <v>22.6</v>
      </c>
      <c r="D22" s="13"/>
      <c r="E22" s="13">
        <v>2.6</v>
      </c>
      <c r="F22" s="13"/>
      <c r="G22" s="13">
        <f t="shared" ref="G22:G36" si="1">IF(A22&lt;&gt;1,13*12,15*12)</f>
        <v>156</v>
      </c>
      <c r="H22" s="13"/>
      <c r="I22" s="3">
        <v>38.024000000000001</v>
      </c>
      <c r="J22" s="3">
        <v>7.9829999999999997</v>
      </c>
    </row>
    <row r="23" spans="1:10" x14ac:dyDescent="0.3">
      <c r="A23" s="2">
        <v>14</v>
      </c>
      <c r="B23" s="2" t="s">
        <v>108</v>
      </c>
      <c r="C23" s="13">
        <v>22.6</v>
      </c>
      <c r="D23" s="13"/>
      <c r="E23" s="13">
        <v>2.6</v>
      </c>
      <c r="F23" s="13"/>
      <c r="G23" s="13">
        <f t="shared" si="1"/>
        <v>156</v>
      </c>
      <c r="H23" s="13"/>
      <c r="I23" s="3">
        <v>64.271000000000001</v>
      </c>
      <c r="J23" s="3">
        <v>18.93</v>
      </c>
    </row>
    <row r="24" spans="1:10" x14ac:dyDescent="0.3">
      <c r="A24" s="2">
        <v>13</v>
      </c>
      <c r="B24" s="2" t="s">
        <v>108</v>
      </c>
      <c r="C24" s="13">
        <v>22.6</v>
      </c>
      <c r="D24" s="13"/>
      <c r="E24" s="13">
        <v>2.6</v>
      </c>
      <c r="F24" s="13"/>
      <c r="G24" s="13">
        <f t="shared" si="1"/>
        <v>156</v>
      </c>
      <c r="H24" s="13"/>
      <c r="I24" s="3">
        <v>81.790999999999997</v>
      </c>
      <c r="J24" s="3">
        <v>25.916</v>
      </c>
    </row>
    <row r="25" spans="1:10" x14ac:dyDescent="0.3">
      <c r="A25" s="2">
        <v>12</v>
      </c>
      <c r="B25" s="2" t="s">
        <v>109</v>
      </c>
      <c r="C25" s="13">
        <v>31.2</v>
      </c>
      <c r="D25" s="13"/>
      <c r="E25" s="13">
        <v>3.11</v>
      </c>
      <c r="F25" s="13"/>
      <c r="G25" s="13">
        <f t="shared" si="1"/>
        <v>156</v>
      </c>
      <c r="H25" s="13"/>
      <c r="I25" s="3">
        <v>111.72499999999999</v>
      </c>
      <c r="J25" s="3">
        <v>37.993000000000002</v>
      </c>
    </row>
    <row r="26" spans="1:10" x14ac:dyDescent="0.3">
      <c r="A26" s="2">
        <v>11</v>
      </c>
      <c r="B26" s="2" t="s">
        <v>109</v>
      </c>
      <c r="C26" s="13">
        <v>31.2</v>
      </c>
      <c r="D26" s="13"/>
      <c r="E26" s="13">
        <v>3.11</v>
      </c>
      <c r="F26" s="13"/>
      <c r="G26" s="13">
        <f t="shared" si="1"/>
        <v>156</v>
      </c>
      <c r="H26" s="13"/>
      <c r="I26" s="3">
        <v>129.989</v>
      </c>
      <c r="J26" s="3">
        <v>45.195</v>
      </c>
    </row>
    <row r="27" spans="1:10" x14ac:dyDescent="0.3">
      <c r="A27" s="2">
        <v>10</v>
      </c>
      <c r="B27" s="2" t="s">
        <v>110</v>
      </c>
      <c r="C27" s="13">
        <v>44.7</v>
      </c>
      <c r="D27" s="13"/>
      <c r="E27" s="13">
        <v>3.19</v>
      </c>
      <c r="F27" s="13"/>
      <c r="G27" s="13">
        <f t="shared" si="1"/>
        <v>156</v>
      </c>
      <c r="H27" s="13"/>
      <c r="I27" s="3">
        <v>162.554</v>
      </c>
      <c r="J27" s="3">
        <v>58.237000000000002</v>
      </c>
    </row>
    <row r="28" spans="1:10" x14ac:dyDescent="0.3">
      <c r="A28" s="2">
        <v>9</v>
      </c>
      <c r="B28" s="2" t="s">
        <v>110</v>
      </c>
      <c r="C28" s="13">
        <v>44.7</v>
      </c>
      <c r="D28" s="13"/>
      <c r="E28" s="13">
        <v>3.19</v>
      </c>
      <c r="F28" s="13"/>
      <c r="G28" s="13">
        <f t="shared" si="1"/>
        <v>156</v>
      </c>
      <c r="H28" s="13"/>
      <c r="I28" s="3">
        <v>181.13200000000001</v>
      </c>
      <c r="J28" s="3">
        <v>65.549000000000007</v>
      </c>
    </row>
    <row r="29" spans="1:10" x14ac:dyDescent="0.3">
      <c r="A29" s="2">
        <v>8</v>
      </c>
      <c r="B29" s="2" t="s">
        <v>111</v>
      </c>
      <c r="C29" s="13">
        <v>56.8</v>
      </c>
      <c r="D29" s="13"/>
      <c r="E29" s="13">
        <v>4.05</v>
      </c>
      <c r="F29" s="13"/>
      <c r="G29" s="13">
        <f t="shared" si="1"/>
        <v>156</v>
      </c>
      <c r="H29" s="13"/>
      <c r="I29" s="3">
        <v>214.07599999999999</v>
      </c>
      <c r="J29" s="3">
        <v>78.801000000000002</v>
      </c>
    </row>
    <row r="30" spans="1:10" x14ac:dyDescent="0.3">
      <c r="A30" s="2">
        <v>7</v>
      </c>
      <c r="B30" s="2" t="s">
        <v>111</v>
      </c>
      <c r="C30" s="13">
        <v>56.8</v>
      </c>
      <c r="D30" s="13"/>
      <c r="E30" s="13">
        <v>4.05</v>
      </c>
      <c r="F30" s="13"/>
      <c r="G30" s="13">
        <f t="shared" si="1"/>
        <v>156</v>
      </c>
      <c r="H30" s="13"/>
      <c r="I30" s="3">
        <v>232.84899999999999</v>
      </c>
      <c r="J30" s="3">
        <v>86.195999999999998</v>
      </c>
    </row>
    <row r="31" spans="1:10" x14ac:dyDescent="0.3">
      <c r="A31" s="2">
        <v>6</v>
      </c>
      <c r="B31" s="2" t="s">
        <v>112</v>
      </c>
      <c r="C31" s="13">
        <v>75.599999999999994</v>
      </c>
      <c r="D31" s="13"/>
      <c r="E31" s="13">
        <v>4.13</v>
      </c>
      <c r="F31" s="13"/>
      <c r="G31" s="13">
        <f t="shared" si="1"/>
        <v>156</v>
      </c>
      <c r="H31" s="13"/>
      <c r="I31" s="3">
        <v>264.988</v>
      </c>
      <c r="J31" s="3">
        <v>99.128</v>
      </c>
    </row>
    <row r="32" spans="1:10" x14ac:dyDescent="0.3">
      <c r="A32" s="2">
        <v>5</v>
      </c>
      <c r="B32" s="2" t="s">
        <v>112</v>
      </c>
      <c r="C32" s="13">
        <v>75.599999999999994</v>
      </c>
      <c r="D32" s="13"/>
      <c r="E32" s="13">
        <v>4.13</v>
      </c>
      <c r="F32" s="13"/>
      <c r="G32" s="13">
        <f t="shared" si="1"/>
        <v>156</v>
      </c>
      <c r="H32" s="13"/>
      <c r="I32" s="3">
        <v>283.76</v>
      </c>
      <c r="J32" s="3">
        <v>106.559</v>
      </c>
    </row>
    <row r="33" spans="1:10" x14ac:dyDescent="0.3">
      <c r="A33" s="2">
        <v>4</v>
      </c>
      <c r="B33" s="2" t="s">
        <v>113</v>
      </c>
      <c r="C33" s="13">
        <v>100.5</v>
      </c>
      <c r="D33" s="13"/>
      <c r="E33" s="13">
        <v>4.24</v>
      </c>
      <c r="F33" s="13"/>
      <c r="G33" s="13">
        <f t="shared" si="1"/>
        <v>156</v>
      </c>
      <c r="H33" s="13"/>
      <c r="I33" s="3">
        <v>317.08999999999997</v>
      </c>
      <c r="J33" s="3">
        <v>120.01900000000001</v>
      </c>
    </row>
    <row r="34" spans="1:10" x14ac:dyDescent="0.3">
      <c r="A34" s="2">
        <v>3</v>
      </c>
      <c r="B34" s="2" t="s">
        <v>113</v>
      </c>
      <c r="C34" s="13">
        <v>100.5</v>
      </c>
      <c r="D34" s="13"/>
      <c r="E34" s="13">
        <v>4.24</v>
      </c>
      <c r="F34" s="13"/>
      <c r="G34" s="13">
        <f t="shared" si="1"/>
        <v>156</v>
      </c>
      <c r="H34" s="13"/>
      <c r="I34" s="3">
        <v>335.572</v>
      </c>
      <c r="J34" s="3">
        <v>127.384</v>
      </c>
    </row>
    <row r="35" spans="1:10" x14ac:dyDescent="0.3">
      <c r="A35" s="2">
        <v>2</v>
      </c>
      <c r="B35" s="2" t="s">
        <v>114</v>
      </c>
      <c r="C35" s="13">
        <v>125</v>
      </c>
      <c r="D35" s="13"/>
      <c r="E35" s="13">
        <v>4.34</v>
      </c>
      <c r="F35" s="13"/>
      <c r="G35" s="13">
        <f t="shared" si="1"/>
        <v>156</v>
      </c>
      <c r="H35" s="13"/>
      <c r="I35" s="3">
        <v>366.84399999999999</v>
      </c>
      <c r="J35" s="3">
        <v>140.07400000000001</v>
      </c>
    </row>
    <row r="36" spans="1:10" x14ac:dyDescent="0.3">
      <c r="A36" s="2">
        <v>1</v>
      </c>
      <c r="B36" s="2" t="s">
        <v>114</v>
      </c>
      <c r="C36" s="13">
        <v>125</v>
      </c>
      <c r="D36" s="13"/>
      <c r="E36" s="13">
        <v>4.34</v>
      </c>
      <c r="F36" s="13"/>
      <c r="G36" s="13">
        <f t="shared" si="1"/>
        <v>180</v>
      </c>
      <c r="H36" s="13"/>
      <c r="I36" s="3">
        <v>384.45499999999998</v>
      </c>
      <c r="J36" s="3">
        <v>147.22300000000001</v>
      </c>
    </row>
  </sheetData>
  <mergeCells count="104">
    <mergeCell ref="C35:D35"/>
    <mergeCell ref="E35:F35"/>
    <mergeCell ref="G35:H35"/>
    <mergeCell ref="C36:D36"/>
    <mergeCell ref="E36:F36"/>
    <mergeCell ref="G36:H36"/>
    <mergeCell ref="C33:D33"/>
    <mergeCell ref="E33:F33"/>
    <mergeCell ref="G33:H33"/>
    <mergeCell ref="C34:D34"/>
    <mergeCell ref="E34:F34"/>
    <mergeCell ref="G34:H34"/>
    <mergeCell ref="C31:D31"/>
    <mergeCell ref="E31:F31"/>
    <mergeCell ref="G31:H31"/>
    <mergeCell ref="C32:D32"/>
    <mergeCell ref="E32:F32"/>
    <mergeCell ref="G32:H32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8:D18"/>
    <mergeCell ref="E18:F18"/>
    <mergeCell ref="G18:H18"/>
    <mergeCell ref="A19:J19"/>
    <mergeCell ref="C20:D20"/>
    <mergeCell ref="E20:F20"/>
    <mergeCell ref="G20:H20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C12:D12"/>
    <mergeCell ref="E12:F12"/>
    <mergeCell ref="G12:H12"/>
    <mergeCell ref="C13:D13"/>
    <mergeCell ref="E13:F13"/>
    <mergeCell ref="G13:H13"/>
    <mergeCell ref="C10:D10"/>
    <mergeCell ref="E10:F10"/>
    <mergeCell ref="G10:H10"/>
    <mergeCell ref="C11:D11"/>
    <mergeCell ref="E11:F11"/>
    <mergeCell ref="G11:H11"/>
    <mergeCell ref="C8:D8"/>
    <mergeCell ref="E8:F8"/>
    <mergeCell ref="G8:H8"/>
    <mergeCell ref="C9:D9"/>
    <mergeCell ref="E9:F9"/>
    <mergeCell ref="G9:H9"/>
    <mergeCell ref="C6:D6"/>
    <mergeCell ref="E6:F6"/>
    <mergeCell ref="G6:H6"/>
    <mergeCell ref="C7:D7"/>
    <mergeCell ref="E7:F7"/>
    <mergeCell ref="G7:H7"/>
    <mergeCell ref="C4:D4"/>
    <mergeCell ref="E4:F4"/>
    <mergeCell ref="G4:H4"/>
    <mergeCell ref="C5:D5"/>
    <mergeCell ref="E5:F5"/>
    <mergeCell ref="G5:H5"/>
    <mergeCell ref="A1:H1"/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2FE5-822E-4E66-8F0D-30780E641322}">
  <dimension ref="A1:J44"/>
  <sheetViews>
    <sheetView workbookViewId="0">
      <selection activeCell="K17" sqref="K17"/>
    </sheetView>
  </sheetViews>
  <sheetFormatPr defaultRowHeight="14.4" x14ac:dyDescent="0.3"/>
  <cols>
    <col min="2" max="2" width="15.44140625" bestFit="1" customWidth="1"/>
  </cols>
  <sheetData>
    <row r="1" spans="1:10" ht="15.6" x14ac:dyDescent="0.3">
      <c r="A1" s="14" t="s">
        <v>86</v>
      </c>
      <c r="B1" s="14"/>
      <c r="C1" s="14"/>
      <c r="D1" s="14"/>
      <c r="E1" s="14"/>
      <c r="F1" s="14"/>
      <c r="G1" s="14"/>
      <c r="H1" s="14"/>
    </row>
    <row r="2" spans="1:10" x14ac:dyDescent="0.3">
      <c r="A2" s="1" t="s">
        <v>4</v>
      </c>
      <c r="B2" s="1" t="s">
        <v>2</v>
      </c>
      <c r="C2" s="15" t="s">
        <v>3</v>
      </c>
      <c r="D2" s="15"/>
      <c r="E2" s="15" t="s">
        <v>1</v>
      </c>
      <c r="F2" s="15"/>
      <c r="G2" s="15" t="s">
        <v>0</v>
      </c>
      <c r="H2" s="15"/>
    </row>
    <row r="3" spans="1:10" x14ac:dyDescent="0.3">
      <c r="A3" s="2">
        <v>20</v>
      </c>
      <c r="B3" s="2" t="s">
        <v>102</v>
      </c>
      <c r="C3" s="13">
        <v>3.52</v>
      </c>
      <c r="D3" s="13"/>
      <c r="E3" s="13">
        <v>1.29</v>
      </c>
      <c r="F3" s="13"/>
      <c r="G3" s="13">
        <f>IF(A3&lt;&gt;1,SQRT(10^2+13^2)*12,SQRT(10^2+15^2)*12)</f>
        <v>196.81463360228071</v>
      </c>
      <c r="H3" s="13"/>
    </row>
    <row r="4" spans="1:10" x14ac:dyDescent="0.3">
      <c r="A4" s="2">
        <v>19</v>
      </c>
      <c r="B4" s="2" t="s">
        <v>103</v>
      </c>
      <c r="C4" s="13">
        <v>4.68</v>
      </c>
      <c r="D4" s="13"/>
      <c r="E4" s="13">
        <v>1.7</v>
      </c>
      <c r="F4" s="13"/>
      <c r="G4" s="13">
        <f t="shared" ref="G4:G22" si="0">IF(A4&lt;&gt;1,SQRT(10^2+13^2)*12,SQRT(10^2+15^2)*12)</f>
        <v>196.81463360228071</v>
      </c>
      <c r="H4" s="13"/>
    </row>
    <row r="5" spans="1:10" x14ac:dyDescent="0.3">
      <c r="A5" s="2">
        <v>18</v>
      </c>
      <c r="B5" s="2" t="s">
        <v>103</v>
      </c>
      <c r="C5" s="13">
        <v>4.68</v>
      </c>
      <c r="D5" s="13"/>
      <c r="E5" s="13">
        <v>1.7</v>
      </c>
      <c r="F5" s="13"/>
      <c r="G5" s="13">
        <f t="shared" si="0"/>
        <v>196.81463360228071</v>
      </c>
      <c r="H5" s="13"/>
    </row>
    <row r="6" spans="1:10" x14ac:dyDescent="0.3">
      <c r="A6" s="2">
        <v>17</v>
      </c>
      <c r="B6" s="2" t="s">
        <v>104</v>
      </c>
      <c r="C6" s="13">
        <v>6.18</v>
      </c>
      <c r="D6" s="13"/>
      <c r="E6" s="13">
        <v>1.87</v>
      </c>
      <c r="F6" s="13"/>
      <c r="G6" s="13">
        <f t="shared" si="0"/>
        <v>196.81463360228071</v>
      </c>
      <c r="H6" s="13"/>
    </row>
    <row r="7" spans="1:10" x14ac:dyDescent="0.3">
      <c r="A7" s="2">
        <v>16</v>
      </c>
      <c r="B7" s="2" t="s">
        <v>104</v>
      </c>
      <c r="C7" s="13">
        <v>6.18</v>
      </c>
      <c r="D7" s="13"/>
      <c r="E7" s="13">
        <v>1.87</v>
      </c>
      <c r="F7" s="13"/>
      <c r="G7" s="13">
        <f t="shared" si="0"/>
        <v>196.81463360228071</v>
      </c>
      <c r="H7" s="13"/>
    </row>
    <row r="8" spans="1:10" x14ac:dyDescent="0.3">
      <c r="A8" s="2">
        <v>15</v>
      </c>
      <c r="B8" s="2" t="s">
        <v>104</v>
      </c>
      <c r="C8" s="13">
        <v>6.18</v>
      </c>
      <c r="D8" s="13"/>
      <c r="E8" s="13">
        <v>1.87</v>
      </c>
      <c r="F8" s="13"/>
      <c r="G8" s="13">
        <f t="shared" si="0"/>
        <v>196.81463360228071</v>
      </c>
      <c r="H8" s="13"/>
    </row>
    <row r="9" spans="1:10" x14ac:dyDescent="0.3">
      <c r="A9" s="2">
        <v>14</v>
      </c>
      <c r="B9" s="2" t="s">
        <v>104</v>
      </c>
      <c r="C9" s="13">
        <v>6.18</v>
      </c>
      <c r="D9" s="13"/>
      <c r="E9" s="13">
        <v>1.87</v>
      </c>
      <c r="F9" s="13"/>
      <c r="G9" s="13">
        <f t="shared" si="0"/>
        <v>196.81463360228071</v>
      </c>
      <c r="H9" s="13"/>
    </row>
    <row r="10" spans="1:10" x14ac:dyDescent="0.3">
      <c r="A10" s="2">
        <v>13</v>
      </c>
      <c r="B10" s="2" t="s">
        <v>105</v>
      </c>
      <c r="C10" s="13">
        <v>6.88</v>
      </c>
      <c r="D10" s="13"/>
      <c r="E10" s="13">
        <v>2.08</v>
      </c>
      <c r="F10" s="13"/>
      <c r="G10" s="13">
        <f t="shared" si="0"/>
        <v>196.81463360228071</v>
      </c>
      <c r="H10" s="13"/>
      <c r="J10" s="2"/>
    </row>
    <row r="11" spans="1:10" x14ac:dyDescent="0.3">
      <c r="A11" s="2">
        <v>12</v>
      </c>
      <c r="B11" s="2" t="s">
        <v>105</v>
      </c>
      <c r="C11" s="13">
        <v>6.88</v>
      </c>
      <c r="D11" s="13"/>
      <c r="E11" s="13">
        <v>2.08</v>
      </c>
      <c r="F11" s="13"/>
      <c r="G11" s="13">
        <f t="shared" si="0"/>
        <v>196.81463360228071</v>
      </c>
      <c r="H11" s="13"/>
      <c r="J11" s="2"/>
    </row>
    <row r="12" spans="1:10" x14ac:dyDescent="0.3">
      <c r="A12" s="2">
        <v>11</v>
      </c>
      <c r="B12" s="2" t="s">
        <v>115</v>
      </c>
      <c r="C12" s="13">
        <v>7.88</v>
      </c>
      <c r="D12" s="13"/>
      <c r="E12" s="13">
        <v>1.82</v>
      </c>
      <c r="F12" s="13"/>
      <c r="G12" s="13">
        <f t="shared" si="0"/>
        <v>196.81463360228071</v>
      </c>
      <c r="H12" s="13"/>
      <c r="J12" s="2"/>
    </row>
    <row r="13" spans="1:10" x14ac:dyDescent="0.3">
      <c r="A13" s="2">
        <v>10</v>
      </c>
      <c r="B13" s="2" t="s">
        <v>115</v>
      </c>
      <c r="C13" s="13">
        <v>7.88</v>
      </c>
      <c r="D13" s="13"/>
      <c r="E13" s="13">
        <v>1.82</v>
      </c>
      <c r="F13" s="13"/>
      <c r="G13" s="13">
        <f t="shared" si="0"/>
        <v>196.81463360228071</v>
      </c>
      <c r="H13" s="13"/>
      <c r="J13" s="2"/>
    </row>
    <row r="14" spans="1:10" x14ac:dyDescent="0.3">
      <c r="A14" s="2">
        <v>9</v>
      </c>
      <c r="B14" s="2" t="s">
        <v>115</v>
      </c>
      <c r="C14" s="13">
        <v>7.88</v>
      </c>
      <c r="D14" s="13"/>
      <c r="E14" s="13">
        <v>1.82</v>
      </c>
      <c r="F14" s="13"/>
      <c r="G14" s="13">
        <f t="shared" si="0"/>
        <v>196.81463360228071</v>
      </c>
      <c r="H14" s="13"/>
      <c r="J14" s="2"/>
    </row>
    <row r="15" spans="1:10" x14ac:dyDescent="0.3">
      <c r="A15" s="2">
        <v>8</v>
      </c>
      <c r="B15" s="2" t="s">
        <v>115</v>
      </c>
      <c r="C15" s="13">
        <v>7.88</v>
      </c>
      <c r="D15" s="13"/>
      <c r="E15" s="13">
        <v>1.82</v>
      </c>
      <c r="F15" s="13"/>
      <c r="G15" s="13">
        <f t="shared" si="0"/>
        <v>196.81463360228071</v>
      </c>
      <c r="H15" s="13"/>
      <c r="J15" s="2"/>
    </row>
    <row r="16" spans="1:10" x14ac:dyDescent="0.3">
      <c r="A16" s="2">
        <v>7</v>
      </c>
      <c r="B16" s="2" t="s">
        <v>106</v>
      </c>
      <c r="C16" s="13">
        <v>9.74</v>
      </c>
      <c r="D16" s="13"/>
      <c r="E16" s="13">
        <v>2.23</v>
      </c>
      <c r="F16" s="13"/>
      <c r="G16" s="13">
        <f t="shared" si="0"/>
        <v>196.81463360228071</v>
      </c>
      <c r="H16" s="13"/>
      <c r="J16" s="2"/>
    </row>
    <row r="17" spans="1:10" x14ac:dyDescent="0.3">
      <c r="A17" s="2">
        <v>6</v>
      </c>
      <c r="B17" s="2" t="s">
        <v>106</v>
      </c>
      <c r="C17" s="13">
        <v>9.74</v>
      </c>
      <c r="D17" s="13"/>
      <c r="E17" s="13">
        <v>2.23</v>
      </c>
      <c r="F17" s="13"/>
      <c r="G17" s="13">
        <f t="shared" si="0"/>
        <v>196.81463360228071</v>
      </c>
      <c r="H17" s="13"/>
      <c r="J17" s="2"/>
    </row>
    <row r="18" spans="1:10" x14ac:dyDescent="0.3">
      <c r="A18" s="2">
        <v>5</v>
      </c>
      <c r="B18" s="2" t="s">
        <v>106</v>
      </c>
      <c r="C18" s="13">
        <v>9.74</v>
      </c>
      <c r="D18" s="13"/>
      <c r="E18" s="13">
        <v>2.23</v>
      </c>
      <c r="F18" s="13"/>
      <c r="G18" s="13">
        <f t="shared" si="0"/>
        <v>196.81463360228071</v>
      </c>
      <c r="H18" s="13"/>
      <c r="J18" s="2"/>
    </row>
    <row r="19" spans="1:10" x14ac:dyDescent="0.3">
      <c r="A19" s="2">
        <v>4</v>
      </c>
      <c r="B19" s="2" t="s">
        <v>106</v>
      </c>
      <c r="C19" s="13">
        <v>9.74</v>
      </c>
      <c r="D19" s="13"/>
      <c r="E19" s="13">
        <v>2.23</v>
      </c>
      <c r="F19" s="13"/>
      <c r="G19" s="13">
        <f t="shared" si="0"/>
        <v>196.81463360228071</v>
      </c>
      <c r="H19" s="13"/>
      <c r="J19" s="2"/>
    </row>
    <row r="20" spans="1:10" x14ac:dyDescent="0.3">
      <c r="A20" s="2">
        <v>3</v>
      </c>
      <c r="B20" s="2" t="s">
        <v>116</v>
      </c>
      <c r="C20" s="13">
        <v>11.6</v>
      </c>
      <c r="D20" s="13"/>
      <c r="E20" s="13">
        <v>2.63</v>
      </c>
      <c r="F20" s="13"/>
      <c r="G20" s="13">
        <f t="shared" si="0"/>
        <v>196.81463360228071</v>
      </c>
      <c r="H20" s="13"/>
      <c r="J20" s="2"/>
    </row>
    <row r="21" spans="1:10" x14ac:dyDescent="0.3">
      <c r="A21" s="2">
        <v>2</v>
      </c>
      <c r="B21" s="2" t="s">
        <v>116</v>
      </c>
      <c r="C21" s="13">
        <v>11.6</v>
      </c>
      <c r="D21" s="13"/>
      <c r="E21" s="13">
        <v>2.63</v>
      </c>
      <c r="F21" s="13"/>
      <c r="G21" s="13">
        <f t="shared" si="0"/>
        <v>196.81463360228071</v>
      </c>
      <c r="H21" s="13"/>
      <c r="J21" s="2"/>
    </row>
    <row r="22" spans="1:10" x14ac:dyDescent="0.3">
      <c r="A22" s="2">
        <v>1</v>
      </c>
      <c r="B22" s="2" t="s">
        <v>116</v>
      </c>
      <c r="C22" s="13">
        <v>11.6</v>
      </c>
      <c r="D22" s="13"/>
      <c r="E22" s="13">
        <v>2.63</v>
      </c>
      <c r="F22" s="13"/>
      <c r="G22" s="13">
        <f t="shared" si="0"/>
        <v>216.33307652783935</v>
      </c>
      <c r="H22" s="13"/>
      <c r="J22" s="2"/>
    </row>
    <row r="23" spans="1:10" ht="15.6" x14ac:dyDescent="0.3">
      <c r="A23" s="14" t="s">
        <v>87</v>
      </c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3">
      <c r="A24" s="1" t="s">
        <v>4</v>
      </c>
      <c r="B24" s="1" t="s">
        <v>2</v>
      </c>
      <c r="C24" s="15" t="s">
        <v>3</v>
      </c>
      <c r="D24" s="15"/>
      <c r="E24" s="15" t="s">
        <v>1</v>
      </c>
      <c r="F24" s="15"/>
      <c r="G24" s="15" t="s">
        <v>0</v>
      </c>
      <c r="H24" s="15"/>
      <c r="I24" s="1" t="s">
        <v>8</v>
      </c>
      <c r="J24" s="1" t="s">
        <v>9</v>
      </c>
    </row>
    <row r="25" spans="1:10" x14ac:dyDescent="0.3">
      <c r="A25" s="2">
        <v>20</v>
      </c>
      <c r="B25" s="2" t="s">
        <v>117</v>
      </c>
      <c r="C25" s="13">
        <v>19.7</v>
      </c>
      <c r="D25" s="13"/>
      <c r="E25" s="13">
        <v>2.12</v>
      </c>
      <c r="F25" s="13"/>
      <c r="G25" s="13">
        <v>156</v>
      </c>
      <c r="H25" s="13"/>
      <c r="I25" s="3">
        <v>20.2</v>
      </c>
      <c r="J25" s="3">
        <v>0</v>
      </c>
    </row>
    <row r="26" spans="1:10" x14ac:dyDescent="0.3">
      <c r="A26" s="2">
        <v>19</v>
      </c>
      <c r="B26" s="2" t="s">
        <v>117</v>
      </c>
      <c r="C26" s="13">
        <v>19.7</v>
      </c>
      <c r="D26" s="13"/>
      <c r="E26" s="13">
        <v>2.12</v>
      </c>
      <c r="F26" s="13"/>
      <c r="G26" s="13">
        <v>156</v>
      </c>
      <c r="H26" s="13"/>
      <c r="I26" s="3">
        <v>37.58</v>
      </c>
      <c r="J26" s="3">
        <v>7.94</v>
      </c>
    </row>
    <row r="27" spans="1:10" x14ac:dyDescent="0.3">
      <c r="A27" s="2">
        <v>18</v>
      </c>
      <c r="B27" s="2" t="s">
        <v>108</v>
      </c>
      <c r="C27" s="13">
        <v>22.6</v>
      </c>
      <c r="D27" s="13"/>
      <c r="E27" s="13">
        <v>2.6</v>
      </c>
      <c r="F27" s="13"/>
      <c r="G27" s="13">
        <v>156</v>
      </c>
      <c r="H27" s="13"/>
      <c r="I27" s="3">
        <v>64.56</v>
      </c>
      <c r="J27" s="3">
        <v>19.07</v>
      </c>
    </row>
    <row r="28" spans="1:10" x14ac:dyDescent="0.3">
      <c r="A28" s="2">
        <v>17</v>
      </c>
      <c r="B28" s="2" t="s">
        <v>108</v>
      </c>
      <c r="C28" s="13">
        <v>22.6</v>
      </c>
      <c r="D28" s="13"/>
      <c r="E28" s="13">
        <v>2.6</v>
      </c>
      <c r="F28" s="13"/>
      <c r="G28" s="13">
        <v>156</v>
      </c>
      <c r="H28" s="13"/>
      <c r="I28" s="3">
        <v>82.52</v>
      </c>
      <c r="J28" s="3">
        <v>26.14</v>
      </c>
    </row>
    <row r="29" spans="1:10" x14ac:dyDescent="0.3">
      <c r="A29" s="2">
        <v>16</v>
      </c>
      <c r="B29" s="2" t="s">
        <v>109</v>
      </c>
      <c r="C29" s="13">
        <v>31.2</v>
      </c>
      <c r="D29" s="13"/>
      <c r="E29" s="13">
        <v>3.11</v>
      </c>
      <c r="F29" s="13"/>
      <c r="G29" s="13">
        <v>156</v>
      </c>
      <c r="H29" s="13"/>
      <c r="I29" s="3">
        <v>112.96</v>
      </c>
      <c r="J29" s="3">
        <v>38.43</v>
      </c>
    </row>
    <row r="30" spans="1:10" x14ac:dyDescent="0.3">
      <c r="A30" s="2">
        <v>15</v>
      </c>
      <c r="B30" s="2" t="s">
        <v>109</v>
      </c>
      <c r="C30" s="13">
        <v>31.2</v>
      </c>
      <c r="D30" s="13"/>
      <c r="E30" s="13">
        <v>3.11</v>
      </c>
      <c r="F30" s="13"/>
      <c r="G30" s="13">
        <v>156</v>
      </c>
      <c r="H30" s="13"/>
      <c r="I30" s="3">
        <v>131.38999999999999</v>
      </c>
      <c r="J30" s="3">
        <v>45.66</v>
      </c>
    </row>
    <row r="31" spans="1:10" x14ac:dyDescent="0.3">
      <c r="A31" s="2">
        <v>14</v>
      </c>
      <c r="B31" s="2" t="s">
        <v>110</v>
      </c>
      <c r="C31" s="13">
        <v>44.7</v>
      </c>
      <c r="D31" s="13"/>
      <c r="E31" s="13">
        <v>3.19</v>
      </c>
      <c r="F31" s="13"/>
      <c r="G31" s="13">
        <v>156</v>
      </c>
      <c r="H31" s="13"/>
      <c r="I31" s="3">
        <v>164.64</v>
      </c>
      <c r="J31" s="3">
        <v>58.98</v>
      </c>
    </row>
    <row r="32" spans="1:10" x14ac:dyDescent="0.3">
      <c r="A32" s="2">
        <v>13</v>
      </c>
      <c r="B32" s="2" t="s">
        <v>110</v>
      </c>
      <c r="C32" s="13">
        <v>44.7</v>
      </c>
      <c r="D32" s="13"/>
      <c r="E32" s="13">
        <v>3.19</v>
      </c>
      <c r="F32" s="13"/>
      <c r="G32" s="13">
        <v>156</v>
      </c>
      <c r="H32" s="13"/>
      <c r="I32" s="3">
        <v>183.64</v>
      </c>
      <c r="J32" s="3">
        <v>66.38</v>
      </c>
    </row>
    <row r="33" spans="1:10" x14ac:dyDescent="0.3">
      <c r="A33" s="2">
        <v>12</v>
      </c>
      <c r="B33" s="2" t="s">
        <v>118</v>
      </c>
      <c r="C33" s="13">
        <v>61.8</v>
      </c>
      <c r="D33" s="13"/>
      <c r="E33" s="13">
        <v>3.28</v>
      </c>
      <c r="F33" s="13"/>
      <c r="G33" s="13">
        <v>156</v>
      </c>
      <c r="H33" s="13"/>
      <c r="I33" s="3">
        <v>217.32</v>
      </c>
      <c r="J33" s="3">
        <v>79.930000000000007</v>
      </c>
    </row>
    <row r="34" spans="1:10" x14ac:dyDescent="0.3">
      <c r="A34" s="2">
        <v>11</v>
      </c>
      <c r="B34" s="2" t="s">
        <v>118</v>
      </c>
      <c r="C34" s="13">
        <v>61.8</v>
      </c>
      <c r="D34" s="13"/>
      <c r="E34" s="13">
        <v>3.28</v>
      </c>
      <c r="F34" s="13"/>
      <c r="G34" s="13">
        <v>156</v>
      </c>
      <c r="H34" s="13"/>
      <c r="I34" s="3">
        <v>236.79</v>
      </c>
      <c r="J34" s="3">
        <v>87.49</v>
      </c>
    </row>
    <row r="35" spans="1:10" x14ac:dyDescent="0.3">
      <c r="A35" s="2">
        <v>10</v>
      </c>
      <c r="B35" s="2" t="s">
        <v>112</v>
      </c>
      <c r="C35" s="13">
        <v>75.599999999999994</v>
      </c>
      <c r="D35" s="13"/>
      <c r="E35" s="13">
        <v>4.13</v>
      </c>
      <c r="F35" s="13"/>
      <c r="G35" s="13">
        <v>156</v>
      </c>
      <c r="H35" s="13"/>
      <c r="I35" s="3">
        <v>270.85000000000002</v>
      </c>
      <c r="J35" s="3">
        <v>101.22</v>
      </c>
    </row>
    <row r="36" spans="1:10" x14ac:dyDescent="0.3">
      <c r="A36" s="2">
        <v>9</v>
      </c>
      <c r="B36" s="2" t="s">
        <v>112</v>
      </c>
      <c r="C36" s="13">
        <v>75.599999999999994</v>
      </c>
      <c r="D36" s="13"/>
      <c r="E36" s="13">
        <v>4.13</v>
      </c>
      <c r="F36" s="13"/>
      <c r="G36" s="13">
        <v>156</v>
      </c>
      <c r="H36" s="13"/>
      <c r="I36" s="3">
        <v>290.17599999999999</v>
      </c>
      <c r="J36" s="3">
        <v>108.73</v>
      </c>
    </row>
    <row r="37" spans="1:10" x14ac:dyDescent="0.3">
      <c r="A37" s="2">
        <v>8</v>
      </c>
      <c r="B37" s="2" t="s">
        <v>113</v>
      </c>
      <c r="C37" s="13">
        <v>100.5</v>
      </c>
      <c r="D37" s="13"/>
      <c r="E37" s="13">
        <v>4.24</v>
      </c>
      <c r="F37" s="13"/>
      <c r="G37" s="13">
        <v>156</v>
      </c>
      <c r="H37" s="13"/>
      <c r="I37" s="3">
        <v>323.38</v>
      </c>
      <c r="J37" s="3">
        <v>122.108</v>
      </c>
    </row>
    <row r="38" spans="1:10" x14ac:dyDescent="0.3">
      <c r="A38" s="2">
        <v>7</v>
      </c>
      <c r="B38" s="2" t="s">
        <v>113</v>
      </c>
      <c r="C38" s="13">
        <v>100.5</v>
      </c>
      <c r="D38" s="13"/>
      <c r="E38" s="13">
        <v>4.24</v>
      </c>
      <c r="F38" s="13"/>
      <c r="G38" s="13">
        <v>156</v>
      </c>
      <c r="H38" s="13"/>
      <c r="I38" s="3">
        <v>342.36</v>
      </c>
      <c r="J38" s="3">
        <v>129.55000000000001</v>
      </c>
    </row>
    <row r="39" spans="1:10" x14ac:dyDescent="0.3">
      <c r="A39" s="2">
        <v>6</v>
      </c>
      <c r="B39" s="2" t="s">
        <v>119</v>
      </c>
      <c r="C39" s="13">
        <v>117</v>
      </c>
      <c r="D39" s="13"/>
      <c r="E39" s="13">
        <v>4.3099999999999996</v>
      </c>
      <c r="F39" s="13"/>
      <c r="G39" s="13">
        <v>156</v>
      </c>
      <c r="H39" s="13"/>
      <c r="I39" s="3">
        <v>377.12</v>
      </c>
      <c r="J39" s="3">
        <v>143.59</v>
      </c>
    </row>
    <row r="40" spans="1:10" x14ac:dyDescent="0.3">
      <c r="A40" s="2">
        <v>5</v>
      </c>
      <c r="B40" s="2" t="s">
        <v>119</v>
      </c>
      <c r="C40" s="13">
        <v>117</v>
      </c>
      <c r="D40" s="13"/>
      <c r="E40" s="13">
        <v>4.3099999999999996</v>
      </c>
      <c r="F40" s="13"/>
      <c r="G40" s="13">
        <v>156</v>
      </c>
      <c r="H40" s="13"/>
      <c r="I40" s="3">
        <v>395.72</v>
      </c>
      <c r="J40" s="3">
        <v>150.94</v>
      </c>
    </row>
    <row r="41" spans="1:10" x14ac:dyDescent="0.3">
      <c r="A41" s="2">
        <v>4</v>
      </c>
      <c r="B41" s="2" t="s">
        <v>120</v>
      </c>
      <c r="C41" s="13">
        <v>134</v>
      </c>
      <c r="D41" s="13"/>
      <c r="E41" s="13">
        <v>4.38</v>
      </c>
      <c r="F41" s="13"/>
      <c r="G41" s="13">
        <v>156</v>
      </c>
      <c r="H41" s="13"/>
      <c r="I41" s="3">
        <v>428.15</v>
      </c>
      <c r="J41" s="3">
        <v>164.08</v>
      </c>
    </row>
    <row r="42" spans="1:10" x14ac:dyDescent="0.3">
      <c r="A42" s="2">
        <v>3</v>
      </c>
      <c r="B42" s="2" t="s">
        <v>120</v>
      </c>
      <c r="C42" s="13">
        <v>134</v>
      </c>
      <c r="D42" s="13"/>
      <c r="E42" s="13">
        <v>4.38</v>
      </c>
      <c r="F42" s="13"/>
      <c r="G42" s="13">
        <v>156</v>
      </c>
      <c r="H42" s="13"/>
      <c r="I42" s="3">
        <v>446.29</v>
      </c>
      <c r="J42" s="3">
        <v>171.32</v>
      </c>
    </row>
    <row r="43" spans="1:10" x14ac:dyDescent="0.3">
      <c r="A43" s="2">
        <v>2</v>
      </c>
      <c r="B43" s="2" t="s">
        <v>121</v>
      </c>
      <c r="C43" s="13">
        <v>162</v>
      </c>
      <c r="D43" s="13"/>
      <c r="E43" s="13">
        <v>4.49</v>
      </c>
      <c r="F43" s="13"/>
      <c r="G43" s="13">
        <v>156</v>
      </c>
      <c r="H43" s="13"/>
      <c r="I43" s="3">
        <v>478.24</v>
      </c>
      <c r="J43" s="3">
        <v>184.33</v>
      </c>
    </row>
    <row r="44" spans="1:10" x14ac:dyDescent="0.3">
      <c r="A44" s="2">
        <v>1</v>
      </c>
      <c r="B44" s="2" t="s">
        <v>121</v>
      </c>
      <c r="C44" s="13">
        <v>162</v>
      </c>
      <c r="D44" s="13"/>
      <c r="E44" s="13">
        <v>4.49</v>
      </c>
      <c r="F44" s="13"/>
      <c r="G44" s="13">
        <v>180</v>
      </c>
      <c r="H44" s="13"/>
      <c r="I44" s="3">
        <v>495.63</v>
      </c>
      <c r="J44" s="3">
        <v>191.39</v>
      </c>
    </row>
  </sheetData>
  <mergeCells count="128">
    <mergeCell ref="C43:D43"/>
    <mergeCell ref="E43:F43"/>
    <mergeCell ref="G43:H43"/>
    <mergeCell ref="C44:D44"/>
    <mergeCell ref="E44:F44"/>
    <mergeCell ref="G44:H44"/>
    <mergeCell ref="C41:D41"/>
    <mergeCell ref="E41:F41"/>
    <mergeCell ref="G41:H41"/>
    <mergeCell ref="C42:D42"/>
    <mergeCell ref="E42:F42"/>
    <mergeCell ref="G42:H42"/>
    <mergeCell ref="C39:D39"/>
    <mergeCell ref="E39:F39"/>
    <mergeCell ref="G39:H39"/>
    <mergeCell ref="C40:D40"/>
    <mergeCell ref="E40:F40"/>
    <mergeCell ref="G40:H40"/>
    <mergeCell ref="C37:D37"/>
    <mergeCell ref="E37:F37"/>
    <mergeCell ref="G37:H37"/>
    <mergeCell ref="C38:D38"/>
    <mergeCell ref="E38:F38"/>
    <mergeCell ref="G38:H38"/>
    <mergeCell ref="C35:D35"/>
    <mergeCell ref="E35:F35"/>
    <mergeCell ref="G35:H35"/>
    <mergeCell ref="C36:D36"/>
    <mergeCell ref="E36:F36"/>
    <mergeCell ref="G36:H36"/>
    <mergeCell ref="C33:D33"/>
    <mergeCell ref="E33:F33"/>
    <mergeCell ref="G33:H33"/>
    <mergeCell ref="C34:D34"/>
    <mergeCell ref="E34:F34"/>
    <mergeCell ref="G34:H34"/>
    <mergeCell ref="C31:D31"/>
    <mergeCell ref="E31:F31"/>
    <mergeCell ref="G31:H31"/>
    <mergeCell ref="C32:D32"/>
    <mergeCell ref="E32:F32"/>
    <mergeCell ref="G32:H32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2:D22"/>
    <mergeCell ref="E22:F22"/>
    <mergeCell ref="G22:H22"/>
    <mergeCell ref="A23:J23"/>
    <mergeCell ref="C24:D24"/>
    <mergeCell ref="E24:F24"/>
    <mergeCell ref="G24:H24"/>
    <mergeCell ref="C20:D20"/>
    <mergeCell ref="E20:F20"/>
    <mergeCell ref="G20:H20"/>
    <mergeCell ref="C21:D21"/>
    <mergeCell ref="E21:F21"/>
    <mergeCell ref="G21:H21"/>
    <mergeCell ref="C18:D18"/>
    <mergeCell ref="E18:F18"/>
    <mergeCell ref="G18:H18"/>
    <mergeCell ref="C19:D19"/>
    <mergeCell ref="E19:F19"/>
    <mergeCell ref="G19:H19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C12:D12"/>
    <mergeCell ref="E12:F12"/>
    <mergeCell ref="G12:H12"/>
    <mergeCell ref="C13:D13"/>
    <mergeCell ref="E13:F13"/>
    <mergeCell ref="G13:H13"/>
    <mergeCell ref="C10:D10"/>
    <mergeCell ref="E10:F10"/>
    <mergeCell ref="G10:H10"/>
    <mergeCell ref="C11:D11"/>
    <mergeCell ref="E11:F11"/>
    <mergeCell ref="G11:H11"/>
    <mergeCell ref="C8:D8"/>
    <mergeCell ref="E8:F8"/>
    <mergeCell ref="G8:H8"/>
    <mergeCell ref="C9:D9"/>
    <mergeCell ref="E9:F9"/>
    <mergeCell ref="G9:H9"/>
    <mergeCell ref="C6:D6"/>
    <mergeCell ref="E6:F6"/>
    <mergeCell ref="G6:H6"/>
    <mergeCell ref="C7:D7"/>
    <mergeCell ref="E7:F7"/>
    <mergeCell ref="G7:H7"/>
    <mergeCell ref="C4:D4"/>
    <mergeCell ref="E4:F4"/>
    <mergeCell ref="G4:H4"/>
    <mergeCell ref="C5:D5"/>
    <mergeCell ref="E5:F5"/>
    <mergeCell ref="G5:H5"/>
    <mergeCell ref="A1:H1"/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Beam Sections for Seismic Cntrl</vt:lpstr>
      <vt:lpstr>2-Story</vt:lpstr>
      <vt:lpstr>4-Story</vt:lpstr>
      <vt:lpstr>8-Story</vt:lpstr>
      <vt:lpstr>12-Story</vt:lpstr>
      <vt:lpstr>16-Story</vt:lpstr>
      <vt:lpstr>20-Story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</cp:lastModifiedBy>
  <dcterms:created xsi:type="dcterms:W3CDTF">2021-04-11T17:34:41Z</dcterms:created>
  <dcterms:modified xsi:type="dcterms:W3CDTF">2023-08-03T18:00:43Z</dcterms:modified>
</cp:coreProperties>
</file>