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ribaudo\OneDrive - Politecnico di Milano\Work\DEVELOP\2024 - ECMS - Bidoni\SecondRound\"/>
    </mc:Choice>
  </mc:AlternateContent>
  <xr:revisionPtr revIDLastSave="45" documentId="102_{263F0AF3-3961-40BD-ACCA-A593A7594273}" xr6:coauthVersionLast="36" xr6:coauthVersionMax="36" xr10:uidLastSave="{E967116B-B93F-466A-9AAC-8F2757434B60}"/>
  <bookViews>
    <workbookView xWindow="0" yWindow="0" windowWidth="20436" windowHeight="6216" activeTab="7" xr2:uid="{B2CE4C2B-CA71-4140-8440-642D3187A82F}"/>
  </bookViews>
  <sheets>
    <sheet name="Foglio2" sheetId="2" r:id="rId1"/>
    <sheet name="Grafico1" sheetId="4" r:id="rId2"/>
    <sheet name="Grafico2" sheetId="5" r:id="rId3"/>
    <sheet name="Grafico3" sheetId="6" r:id="rId4"/>
    <sheet name="Grafico4" sheetId="7" r:id="rId5"/>
    <sheet name="Grafico5" sheetId="8" r:id="rId6"/>
    <sheet name="Grafico6" sheetId="9" r:id="rId7"/>
    <sheet name="Foglio3" sheetId="3" r:id="rId8"/>
    <sheet name="Foglio1" sheetId="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Q3" i="3"/>
  <c r="R3" i="3"/>
  <c r="P4" i="3"/>
  <c r="Q4" i="3"/>
  <c r="R4" i="3"/>
  <c r="Q2" i="3"/>
  <c r="R2" i="3"/>
  <c r="P2" i="3"/>
  <c r="S3" i="1" l="1"/>
  <c r="W3" i="1" s="1"/>
  <c r="T3" i="1"/>
  <c r="U3" i="1"/>
  <c r="V3" i="1"/>
  <c r="S4" i="1"/>
  <c r="T4" i="1"/>
  <c r="U4" i="1"/>
  <c r="V4" i="1"/>
  <c r="W4" i="1"/>
  <c r="S5" i="1"/>
  <c r="T5" i="1"/>
  <c r="U5" i="1"/>
  <c r="V5" i="1"/>
  <c r="W5" i="1"/>
  <c r="S6" i="1"/>
  <c r="W6" i="1" s="1"/>
  <c r="T6" i="1"/>
  <c r="U6" i="1"/>
  <c r="V6" i="1"/>
  <c r="S7" i="1"/>
  <c r="T7" i="1"/>
  <c r="U7" i="1"/>
  <c r="W7" i="1" s="1"/>
  <c r="V7" i="1"/>
  <c r="S8" i="1"/>
  <c r="W8" i="1" s="1"/>
  <c r="T8" i="1"/>
  <c r="U8" i="1"/>
  <c r="V8" i="1"/>
  <c r="S9" i="1"/>
  <c r="W9" i="1" s="1"/>
  <c r="T9" i="1"/>
  <c r="U9" i="1"/>
  <c r="V9" i="1"/>
  <c r="S10" i="1"/>
  <c r="W10" i="1" s="1"/>
  <c r="T10" i="1"/>
  <c r="U10" i="1"/>
  <c r="V10" i="1"/>
  <c r="S11" i="1"/>
  <c r="T11" i="1"/>
  <c r="W11" i="1" s="1"/>
  <c r="U11" i="1"/>
  <c r="V11" i="1"/>
  <c r="S12" i="1"/>
  <c r="W12" i="1" s="1"/>
  <c r="T12" i="1"/>
  <c r="U12" i="1"/>
  <c r="V12" i="1"/>
  <c r="S13" i="1"/>
  <c r="T13" i="1"/>
  <c r="U13" i="1"/>
  <c r="V13" i="1"/>
  <c r="W13" i="1"/>
  <c r="S14" i="1"/>
  <c r="T14" i="1"/>
  <c r="W14" i="1" s="1"/>
  <c r="U14" i="1"/>
  <c r="V14" i="1"/>
  <c r="S15" i="1"/>
  <c r="W15" i="1" s="1"/>
  <c r="T15" i="1"/>
  <c r="U15" i="1"/>
  <c r="V15" i="1"/>
  <c r="S16" i="1"/>
  <c r="W16" i="1" s="1"/>
  <c r="T16" i="1"/>
  <c r="U16" i="1"/>
  <c r="V16" i="1"/>
  <c r="S17" i="1"/>
  <c r="T17" i="1"/>
  <c r="U17" i="1"/>
  <c r="V17" i="1"/>
  <c r="W17" i="1"/>
  <c r="S18" i="1"/>
  <c r="T18" i="1"/>
  <c r="U18" i="1"/>
  <c r="V18" i="1"/>
  <c r="W18" i="1"/>
  <c r="S19" i="1"/>
  <c r="W19" i="1" s="1"/>
  <c r="T19" i="1"/>
  <c r="U19" i="1"/>
  <c r="V19" i="1"/>
  <c r="S20" i="1"/>
  <c r="T20" i="1"/>
  <c r="U20" i="1"/>
  <c r="V20" i="1"/>
  <c r="W20" i="1"/>
  <c r="S21" i="1"/>
  <c r="T21" i="1"/>
  <c r="U21" i="1"/>
  <c r="V21" i="1"/>
  <c r="W21" i="1" s="1"/>
  <c r="S22" i="1"/>
  <c r="W22" i="1" s="1"/>
  <c r="T22" i="1"/>
  <c r="U22" i="1"/>
  <c r="V22" i="1"/>
  <c r="S23" i="1"/>
  <c r="T23" i="1"/>
  <c r="U23" i="1"/>
  <c r="W23" i="1" s="1"/>
  <c r="V23" i="1"/>
  <c r="W2" i="1"/>
  <c r="U2" i="1"/>
  <c r="T2" i="1"/>
  <c r="S2" i="1"/>
  <c r="V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J55" i="2" l="1"/>
  <c r="L52" i="2"/>
  <c r="L49" i="2"/>
  <c r="L46" i="2"/>
  <c r="L42" i="2"/>
  <c r="L39" i="2"/>
  <c r="L34" i="2"/>
  <c r="L31" i="2"/>
  <c r="L28" i="2"/>
  <c r="L25" i="2"/>
  <c r="L21" i="2"/>
  <c r="L18" i="2"/>
  <c r="L15" i="2"/>
  <c r="L11" i="2"/>
  <c r="L8" i="2"/>
  <c r="L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E2" i="2" s="1"/>
  <c r="I4" i="2"/>
  <c r="I2" i="2"/>
  <c r="J3" i="2" l="1"/>
  <c r="I3" i="2" s="1"/>
  <c r="F2" i="2"/>
  <c r="E3" i="2" s="1"/>
  <c r="I5" i="2"/>
  <c r="J4" i="2"/>
  <c r="O4" i="2" l="1"/>
  <c r="J2" i="2"/>
  <c r="O2" i="2" s="1"/>
  <c r="O3" i="2"/>
  <c r="J5" i="2"/>
  <c r="O5" i="2" s="1"/>
  <c r="F3" i="2"/>
  <c r="J8" i="2"/>
  <c r="I9" i="2"/>
  <c r="I6" i="2" l="1"/>
  <c r="I8" i="2"/>
  <c r="O8" i="2" s="1"/>
  <c r="E4" i="2"/>
  <c r="I11" i="2"/>
  <c r="J10" i="2" l="1"/>
  <c r="J9" i="2" s="1"/>
  <c r="O9" i="2" s="1"/>
  <c r="J7" i="2"/>
  <c r="I7" i="2" s="1"/>
  <c r="F4" i="2"/>
  <c r="J11" i="2"/>
  <c r="I12" i="2"/>
  <c r="O11" i="2" l="1"/>
  <c r="J6" i="2"/>
  <c r="O6" i="2" s="1"/>
  <c r="O7" i="2"/>
  <c r="J12" i="2"/>
  <c r="I13" i="2" s="1"/>
  <c r="I10" i="2"/>
  <c r="O10" i="2" s="1"/>
  <c r="E5" i="2"/>
  <c r="O12" i="2" l="1"/>
  <c r="F5" i="2"/>
  <c r="J15" i="2"/>
  <c r="I16" i="2"/>
  <c r="I15" i="2" l="1"/>
  <c r="O15" i="2" s="1"/>
  <c r="E6" i="2"/>
  <c r="I18" i="2"/>
  <c r="J17" i="2" l="1"/>
  <c r="J16" i="2" s="1"/>
  <c r="O16" i="2" s="1"/>
  <c r="J14" i="2"/>
  <c r="I14" i="2" s="1"/>
  <c r="F6" i="2"/>
  <c r="J18" i="2"/>
  <c r="O18" i="2" l="1"/>
  <c r="J13" i="2"/>
  <c r="O13" i="2" s="1"/>
  <c r="O14" i="2"/>
  <c r="I17" i="2"/>
  <c r="O17" i="2" s="1"/>
  <c r="I19" i="2"/>
  <c r="E7" i="2"/>
  <c r="I21" i="2"/>
  <c r="J20" i="2"/>
  <c r="J19" i="2" l="1"/>
  <c r="I20" i="2" s="1"/>
  <c r="O20" i="2" s="1"/>
  <c r="F7" i="2"/>
  <c r="J21" i="2"/>
  <c r="I22" i="2"/>
  <c r="O21" i="2" l="1"/>
  <c r="O19" i="2"/>
  <c r="J22" i="2"/>
  <c r="I23" i="2" s="1"/>
  <c r="E8" i="2"/>
  <c r="O22" i="2" l="1"/>
  <c r="F8" i="2"/>
  <c r="J25" i="2"/>
  <c r="I26" i="2"/>
  <c r="I25" i="2" l="1"/>
  <c r="O25" i="2" s="1"/>
  <c r="E9" i="2"/>
  <c r="I28" i="2"/>
  <c r="J27" i="2" l="1"/>
  <c r="J26" i="2" s="1"/>
  <c r="O26" i="2" s="1"/>
  <c r="J24" i="2"/>
  <c r="I24" i="2" s="1"/>
  <c r="F9" i="2"/>
  <c r="I29" i="2"/>
  <c r="J28" i="2"/>
  <c r="O28" i="2" l="1"/>
  <c r="J23" i="2"/>
  <c r="O23" i="2" s="1"/>
  <c r="O24" i="2"/>
  <c r="I27" i="2"/>
  <c r="O27" i="2" s="1"/>
  <c r="E10" i="2"/>
  <c r="I31" i="2"/>
  <c r="J30" i="2" l="1"/>
  <c r="J29" i="2" s="1"/>
  <c r="O29" i="2" s="1"/>
  <c r="F10" i="2"/>
  <c r="J31" i="2"/>
  <c r="O31" i="2" l="1"/>
  <c r="I30" i="2"/>
  <c r="O30" i="2" s="1"/>
  <c r="I32" i="2"/>
  <c r="E11" i="2"/>
  <c r="I34" i="2"/>
  <c r="J33" i="2"/>
  <c r="J32" i="2" l="1"/>
  <c r="I33" i="2" s="1"/>
  <c r="O33" i="2" s="1"/>
  <c r="F11" i="2"/>
  <c r="J34" i="2"/>
  <c r="I35" i="2"/>
  <c r="O34" i="2" l="1"/>
  <c r="O32" i="2"/>
  <c r="J35" i="2"/>
  <c r="I36" i="2" s="1"/>
  <c r="E12" i="2"/>
  <c r="O35" i="2" l="1"/>
  <c r="F12" i="2"/>
  <c r="J39" i="2"/>
  <c r="I40" i="2" l="1"/>
  <c r="I39" i="2"/>
  <c r="O39" i="2" s="1"/>
  <c r="E13" i="2"/>
  <c r="J41" i="2"/>
  <c r="I42" i="2"/>
  <c r="J40" i="2" l="1"/>
  <c r="I41" i="2" s="1"/>
  <c r="O41" i="2" s="1"/>
  <c r="J38" i="2"/>
  <c r="I38" i="2" s="1"/>
  <c r="F13" i="2"/>
  <c r="J42" i="2"/>
  <c r="I43" i="2"/>
  <c r="O42" i="2" l="1"/>
  <c r="J37" i="2"/>
  <c r="J36" i="2" s="1"/>
  <c r="O38" i="2"/>
  <c r="O40" i="2"/>
  <c r="J43" i="2"/>
  <c r="I44" i="2" s="1"/>
  <c r="E14" i="2"/>
  <c r="I46" i="2"/>
  <c r="I37" i="2" l="1"/>
  <c r="O37" i="2" s="1"/>
  <c r="O36" i="2"/>
  <c r="O43" i="2"/>
  <c r="J45" i="2"/>
  <c r="I45" i="2" s="1"/>
  <c r="F14" i="2"/>
  <c r="J46" i="2"/>
  <c r="O46" i="2" l="1"/>
  <c r="J44" i="2"/>
  <c r="O44" i="2" s="1"/>
  <c r="O45" i="2"/>
  <c r="I47" i="2"/>
  <c r="E15" i="2"/>
  <c r="J48" i="2"/>
  <c r="I49" i="2"/>
  <c r="J47" i="2" l="1"/>
  <c r="I48" i="2" s="1"/>
  <c r="O48" i="2" s="1"/>
  <c r="F15" i="2"/>
  <c r="J49" i="2"/>
  <c r="O49" i="2" l="1"/>
  <c r="O47" i="2"/>
  <c r="I50" i="2"/>
  <c r="E16" i="2"/>
  <c r="I52" i="2"/>
  <c r="J51" i="2"/>
  <c r="J50" i="2" l="1"/>
  <c r="I51" i="2" s="1"/>
  <c r="O51" i="2" s="1"/>
  <c r="F16" i="2"/>
  <c r="J52" i="2"/>
  <c r="O52" i="2" l="1"/>
  <c r="O50" i="2"/>
  <c r="I53" i="2"/>
  <c r="J54" i="2" s="1"/>
  <c r="E17" i="2"/>
  <c r="J53" i="2" l="1"/>
  <c r="I54" i="2" s="1"/>
  <c r="O54" i="2" s="1"/>
  <c r="F17" i="2"/>
  <c r="O53" i="2" l="1"/>
  <c r="I55" i="2"/>
  <c r="O55" i="2" s="1"/>
</calcChain>
</file>

<file path=xl/sharedStrings.xml><?xml version="1.0" encoding="utf-8"?>
<sst xmlns="http://schemas.openxmlformats.org/spreadsheetml/2006/main" count="173" uniqueCount="34">
  <si>
    <t>Row</t>
  </si>
  <si>
    <t>W</t>
  </si>
  <si>
    <t>A</t>
  </si>
  <si>
    <t>B</t>
  </si>
  <si>
    <t>C</t>
  </si>
  <si>
    <t>D</t>
  </si>
  <si>
    <t>E</t>
  </si>
  <si>
    <t>F</t>
  </si>
  <si>
    <t>a</t>
  </si>
  <si>
    <t>b</t>
  </si>
  <si>
    <t>c</t>
  </si>
  <si>
    <t>d</t>
  </si>
  <si>
    <t>e</t>
  </si>
  <si>
    <t>f</t>
  </si>
  <si>
    <t>distance</t>
  </si>
  <si>
    <t>from</t>
  </si>
  <si>
    <t>to</t>
  </si>
  <si>
    <t>NW</t>
  </si>
  <si>
    <t>NE</t>
  </si>
  <si>
    <t>NM</t>
  </si>
  <si>
    <t>Close to</t>
  </si>
  <si>
    <t>bM</t>
  </si>
  <si>
    <t>aM</t>
  </si>
  <si>
    <t>cM</t>
  </si>
  <si>
    <t>dM</t>
  </si>
  <si>
    <t>eM</t>
  </si>
  <si>
    <t>fM</t>
  </si>
  <si>
    <t>Resume</t>
  </si>
  <si>
    <t>Continue</t>
  </si>
  <si>
    <t>Ignore</t>
  </si>
  <si>
    <t>Avg. Empty</t>
  </si>
  <si>
    <t>Std. Empty</t>
  </si>
  <si>
    <t>Avg. Emp. T.</t>
  </si>
  <si>
    <t>Std. Emp. 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</si>
</sst>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Alarms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Foglio3!$A$2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Foglio3!$B$1:$D$1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Foglio3!$B$2:$D$2</c:f>
              <c:numCache>
                <c:formatCode>General</c:formatCode>
                <c:ptCount val="3"/>
                <c:pt idx="0">
                  <c:v>47.141800000000003</c:v>
                </c:pt>
                <c:pt idx="1">
                  <c:v>47.046300000000002</c:v>
                </c:pt>
                <c:pt idx="2">
                  <c:v>17.798999999999999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1-4E25-B5A4-489671415829}"/>
            </c:ext>
          </c:extLst>
        </c:ser>
        <c:ser>
          <c:idx val="1"/>
          <c:order val="1"/>
          <c:tx>
            <c:strRef>
              <c:f>Foglio3!$A$3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Foglio3!$B$1:$D$1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Foglio3!$B$3:$D$3</c:f>
              <c:numCache>
                <c:formatCode>General</c:formatCode>
                <c:ptCount val="3"/>
                <c:pt idx="0">
                  <c:v>22.251200000000001</c:v>
                </c:pt>
                <c:pt idx="1">
                  <c:v>26.189399999999999</c:v>
                </c:pt>
                <c:pt idx="2">
                  <c:v>9.5052000000000003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1-4E25-B5A4-489671415829}"/>
            </c:ext>
          </c:extLst>
        </c:ser>
        <c:ser>
          <c:idx val="2"/>
          <c:order val="2"/>
          <c:tx>
            <c:strRef>
              <c:f>Foglio3!$A$4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Foglio3!$B$1:$D$1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Foglio3!$B$4:$D$4</c:f>
              <c:numCache>
                <c:formatCode>General</c:formatCode>
                <c:ptCount val="3"/>
                <c:pt idx="0">
                  <c:v>6.8552</c:v>
                </c:pt>
                <c:pt idx="1">
                  <c:v>11.501899999999999</c:v>
                </c:pt>
                <c:pt idx="2">
                  <c:v>4.9569999999999999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1-4E25-B5A4-48967141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3504"/>
        <c:axId val="1619230416"/>
      </c:barChart>
      <c:catAx>
        <c:axId val="120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9230416"/>
        <c:crosses val="autoZero"/>
        <c:auto val="1"/>
        <c:lblAlgn val="ctr"/>
        <c:lblOffset val="100"/>
        <c:noMultiLvlLbl val="0"/>
      </c:catAx>
      <c:valAx>
        <c:axId val="16192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#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3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Overflows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Foglio3!$G$2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Foglio3!$I$1:$K$1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Foglio3!$I$2:$K$2</c:f>
              <c:numCache>
                <c:formatCode>General</c:formatCode>
                <c:ptCount val="3"/>
                <c:pt idx="0">
                  <c:v>5.8773999999999997</c:v>
                </c:pt>
                <c:pt idx="1">
                  <c:v>5.4672999999999998</c:v>
                </c:pt>
                <c:pt idx="2">
                  <c:v>3.1734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A-4E21-9A51-523717E0CB75}"/>
            </c:ext>
          </c:extLst>
        </c:ser>
        <c:ser>
          <c:idx val="1"/>
          <c:order val="1"/>
          <c:tx>
            <c:strRef>
              <c:f>Foglio3!$G$3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Foglio3!$I$1:$K$1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Foglio3!$I$3:$K$3</c:f>
              <c:numCache>
                <c:formatCode>General</c:formatCode>
                <c:ptCount val="3"/>
                <c:pt idx="0">
                  <c:v>3.5468000000000002</c:v>
                </c:pt>
                <c:pt idx="1">
                  <c:v>3.8761999999999999</c:v>
                </c:pt>
                <c:pt idx="2">
                  <c:v>3.2206000000000001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A-4E21-9A51-523717E0CB75}"/>
            </c:ext>
          </c:extLst>
        </c:ser>
        <c:ser>
          <c:idx val="2"/>
          <c:order val="2"/>
          <c:tx>
            <c:strRef>
              <c:f>Foglio3!$G$4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Foglio3!$I$1:$K$1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Foglio3!$I$4:$K$4</c:f>
              <c:numCache>
                <c:formatCode>General</c:formatCode>
                <c:ptCount val="3"/>
                <c:pt idx="0">
                  <c:v>2.6909000000000001</c:v>
                </c:pt>
                <c:pt idx="1">
                  <c:v>3.9581</c:v>
                </c:pt>
                <c:pt idx="2">
                  <c:v>3.1880000000000002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A-4E21-9A51-523717E0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97024"/>
        <c:axId val="35391776"/>
      </c:barChart>
      <c:catAx>
        <c:axId val="1618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1776"/>
        <c:crosses val="autoZero"/>
        <c:auto val="1"/>
        <c:lblAlgn val="ctr"/>
        <c:lblOffset val="100"/>
        <c:noMultiLvlLbl val="0"/>
      </c:catAx>
      <c:valAx>
        <c:axId val="353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#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8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Overflow</a:t>
            </a:r>
            <a:r>
              <a:rPr lang="it-IT" baseline="0"/>
              <a:t> Length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Foglio3!$O$2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Foglio3!$P$1:$R$1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Foglio3!$P$2:$R$2</c:f>
              <c:numCache>
                <c:formatCode>General</c:formatCode>
                <c:ptCount val="3"/>
                <c:pt idx="0">
                  <c:v>13.185180000000001</c:v>
                </c:pt>
                <c:pt idx="1">
                  <c:v>12.86886</c:v>
                </c:pt>
                <c:pt idx="2">
                  <c:v>27.876539999999999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F-4FD2-8291-2083B992F90A}"/>
            </c:ext>
          </c:extLst>
        </c:ser>
        <c:ser>
          <c:idx val="1"/>
          <c:order val="1"/>
          <c:tx>
            <c:strRef>
              <c:f>Foglio3!$O$3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Foglio3!$P$1:$R$1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Foglio3!$P$3:$R$3</c:f>
              <c:numCache>
                <c:formatCode>General</c:formatCode>
                <c:ptCount val="3"/>
                <c:pt idx="0">
                  <c:v>9.4440000000000008</c:v>
                </c:pt>
                <c:pt idx="1">
                  <c:v>9.5481599999999993</c:v>
                </c:pt>
                <c:pt idx="2">
                  <c:v>28.018799999999999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F-4FD2-8291-2083B992F90A}"/>
            </c:ext>
          </c:extLst>
        </c:ser>
        <c:ser>
          <c:idx val="2"/>
          <c:order val="2"/>
          <c:tx>
            <c:strRef>
              <c:f>Foglio3!$O$4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Foglio3!$P$1:$R$1</c:f>
              <c:strCache>
                <c:ptCount val="3"/>
                <c:pt idx="0">
                  <c:v>Resume</c:v>
                </c:pt>
                <c:pt idx="1">
                  <c:v>Continue</c:v>
                </c:pt>
                <c:pt idx="2">
                  <c:v>Ignore</c:v>
                </c:pt>
              </c:strCache>
            </c:strRef>
          </c:cat>
          <c:val>
            <c:numRef>
              <c:f>Foglio3!$P$4:$R$4</c:f>
              <c:numCache>
                <c:formatCode>General</c:formatCode>
                <c:ptCount val="3"/>
                <c:pt idx="0">
                  <c:v>8.2052399999999999</c:v>
                </c:pt>
                <c:pt idx="1">
                  <c:v>9.2111999999999998</c:v>
                </c:pt>
                <c:pt idx="2">
                  <c:v>28.205400000000001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F-4FD2-8291-2083B992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70288"/>
        <c:axId val="126567840"/>
      </c:barChart>
      <c:catAx>
        <c:axId val="1233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67840"/>
        <c:crosses val="autoZero"/>
        <c:auto val="1"/>
        <c:lblAlgn val="ctr"/>
        <c:lblOffset val="100"/>
        <c:noMultiLvlLbl val="0"/>
      </c:catAx>
      <c:valAx>
        <c:axId val="1265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[min.]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3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#Times</a:t>
            </a:r>
            <a:r>
              <a:rPr lang="it-IT" baseline="0"/>
              <a:t> a bin is cleaned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Foglio3!$C$59</c:f>
              <c:strCache>
                <c:ptCount val="1"/>
                <c:pt idx="0">
                  <c:v>Resume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Foglio3!$C$60:$C$74</c:f>
              <c:numCache>
                <c:formatCode>General</c:formatCode>
                <c:ptCount val="15"/>
                <c:pt idx="0">
                  <c:v>5.7885</c:v>
                </c:pt>
                <c:pt idx="1">
                  <c:v>5.7188999999999997</c:v>
                </c:pt>
                <c:pt idx="2">
                  <c:v>5.6673</c:v>
                </c:pt>
                <c:pt idx="3">
                  <c:v>5.6185999999999998</c:v>
                </c:pt>
                <c:pt idx="4">
                  <c:v>5.5465</c:v>
                </c:pt>
                <c:pt idx="5">
                  <c:v>5.4598000000000004</c:v>
                </c:pt>
                <c:pt idx="6">
                  <c:v>5.4183000000000003</c:v>
                </c:pt>
                <c:pt idx="7">
                  <c:v>5.3349000000000002</c:v>
                </c:pt>
                <c:pt idx="8">
                  <c:v>5.2872000000000003</c:v>
                </c:pt>
                <c:pt idx="9">
                  <c:v>5.2610000000000001</c:v>
                </c:pt>
                <c:pt idx="10">
                  <c:v>5.2552000000000003</c:v>
                </c:pt>
                <c:pt idx="11">
                  <c:v>5.1924000000000001</c:v>
                </c:pt>
                <c:pt idx="12">
                  <c:v>5.1380999999999997</c:v>
                </c:pt>
                <c:pt idx="13">
                  <c:v>5.1045999999999996</c:v>
                </c:pt>
                <c:pt idx="14">
                  <c:v>5.0289000000000001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0-4034-A1CF-2384B98E5679}"/>
            </c:ext>
          </c:extLst>
        </c:ser>
        <c:ser>
          <c:idx val="1"/>
          <c:order val="1"/>
          <c:tx>
            <c:strRef>
              <c:f>Foglio3!$D$59</c:f>
              <c:strCache>
                <c:ptCount val="1"/>
                <c:pt idx="0">
                  <c:v>Continue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Foglio3!$D$60:$D$74</c:f>
              <c:numCache>
                <c:formatCode>General</c:formatCode>
                <c:ptCount val="15"/>
                <c:pt idx="0">
                  <c:v>4.7601000000000004</c:v>
                </c:pt>
                <c:pt idx="1">
                  <c:v>5.1852999999999998</c:v>
                </c:pt>
                <c:pt idx="2">
                  <c:v>5.4836</c:v>
                </c:pt>
                <c:pt idx="3">
                  <c:v>5.6923000000000004</c:v>
                </c:pt>
                <c:pt idx="4">
                  <c:v>5.7327000000000004</c:v>
                </c:pt>
                <c:pt idx="5">
                  <c:v>5.6402000000000001</c:v>
                </c:pt>
                <c:pt idx="6">
                  <c:v>5.5046999999999997</c:v>
                </c:pt>
                <c:pt idx="7">
                  <c:v>5.4459</c:v>
                </c:pt>
                <c:pt idx="8">
                  <c:v>5.2323000000000004</c:v>
                </c:pt>
                <c:pt idx="9">
                  <c:v>5.2763999999999998</c:v>
                </c:pt>
                <c:pt idx="10">
                  <c:v>5.1936999999999998</c:v>
                </c:pt>
                <c:pt idx="11">
                  <c:v>5.2846000000000002</c:v>
                </c:pt>
                <c:pt idx="12">
                  <c:v>5.2790999999999997</c:v>
                </c:pt>
                <c:pt idx="13">
                  <c:v>5.2656000000000001</c:v>
                </c:pt>
                <c:pt idx="14">
                  <c:v>5.0444000000000004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0-4034-A1CF-2384B98E5679}"/>
            </c:ext>
          </c:extLst>
        </c:ser>
        <c:ser>
          <c:idx val="2"/>
          <c:order val="2"/>
          <c:tx>
            <c:strRef>
              <c:f>Foglio3!$E$59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Foglio3!$E$60:$E$74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0-4034-A1CF-2384B98E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97120"/>
        <c:axId val="1392909184"/>
      </c:barChart>
      <c:catAx>
        <c:axId val="13929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909184"/>
        <c:crosses val="autoZero"/>
        <c:auto val="1"/>
        <c:lblAlgn val="ctr"/>
        <c:lblOffset val="100"/>
        <c:noMultiLvlLbl val="0"/>
      </c:catAx>
      <c:valAx>
        <c:axId val="1392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9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Std.</a:t>
            </a:r>
            <a:r>
              <a:rPr lang="it-IT" baseline="0"/>
              <a:t> Dev.</a:t>
            </a:r>
            <a:r>
              <a:rPr lang="it-IT"/>
              <a:t> #Times</a:t>
            </a:r>
            <a:r>
              <a:rPr lang="it-IT" baseline="0"/>
              <a:t> a bin is cleaned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Foglio3!$I$59</c:f>
              <c:strCache>
                <c:ptCount val="1"/>
                <c:pt idx="0">
                  <c:v>Resume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Foglio3!$I$60:$I$74</c:f>
              <c:numCache>
                <c:formatCode>General</c:formatCode>
                <c:ptCount val="15"/>
                <c:pt idx="0">
                  <c:v>0.91390000000000005</c:v>
                </c:pt>
                <c:pt idx="1">
                  <c:v>0.89629999999999999</c:v>
                </c:pt>
                <c:pt idx="2">
                  <c:v>0.9113</c:v>
                </c:pt>
                <c:pt idx="3">
                  <c:v>0.90490000000000004</c:v>
                </c:pt>
                <c:pt idx="4">
                  <c:v>0.88160000000000005</c:v>
                </c:pt>
                <c:pt idx="5">
                  <c:v>0.8639</c:v>
                </c:pt>
                <c:pt idx="6">
                  <c:v>0.85760000000000003</c:v>
                </c:pt>
                <c:pt idx="7">
                  <c:v>0.8306</c:v>
                </c:pt>
                <c:pt idx="8">
                  <c:v>0.83960000000000001</c:v>
                </c:pt>
                <c:pt idx="9">
                  <c:v>0.87939999999999996</c:v>
                </c:pt>
                <c:pt idx="10">
                  <c:v>0.90600000000000003</c:v>
                </c:pt>
                <c:pt idx="11">
                  <c:v>0.89270000000000005</c:v>
                </c:pt>
                <c:pt idx="12">
                  <c:v>0.878</c:v>
                </c:pt>
                <c:pt idx="13">
                  <c:v>0.86729999999999996</c:v>
                </c:pt>
                <c:pt idx="14">
                  <c:v>0.84550000000000003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4-47B5-96C8-58E8A8E231A0}"/>
            </c:ext>
          </c:extLst>
        </c:ser>
        <c:ser>
          <c:idx val="1"/>
          <c:order val="1"/>
          <c:tx>
            <c:strRef>
              <c:f>Foglio3!$J$59</c:f>
              <c:strCache>
                <c:ptCount val="1"/>
                <c:pt idx="0">
                  <c:v>Continue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Foglio3!$J$60:$J$74</c:f>
              <c:numCache>
                <c:formatCode>General</c:formatCode>
                <c:ptCount val="15"/>
                <c:pt idx="0">
                  <c:v>0.7419</c:v>
                </c:pt>
                <c:pt idx="1">
                  <c:v>0.89</c:v>
                </c:pt>
                <c:pt idx="2">
                  <c:v>0.9738</c:v>
                </c:pt>
                <c:pt idx="3">
                  <c:v>1.0310999999999999</c:v>
                </c:pt>
                <c:pt idx="4">
                  <c:v>1.0589999999999999</c:v>
                </c:pt>
                <c:pt idx="5">
                  <c:v>1.0488999999999999</c:v>
                </c:pt>
                <c:pt idx="6">
                  <c:v>1.0425</c:v>
                </c:pt>
                <c:pt idx="7">
                  <c:v>1.0244</c:v>
                </c:pt>
                <c:pt idx="8">
                  <c:v>1.0249999999999999</c:v>
                </c:pt>
                <c:pt idx="9">
                  <c:v>1.0288999999999999</c:v>
                </c:pt>
                <c:pt idx="10">
                  <c:v>1.0181</c:v>
                </c:pt>
                <c:pt idx="11">
                  <c:v>1.0104</c:v>
                </c:pt>
                <c:pt idx="12">
                  <c:v>0.9788</c:v>
                </c:pt>
                <c:pt idx="13">
                  <c:v>0.95289999999999997</c:v>
                </c:pt>
                <c:pt idx="14">
                  <c:v>0.88929999999999998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4-47B5-96C8-58E8A8E231A0}"/>
            </c:ext>
          </c:extLst>
        </c:ser>
        <c:ser>
          <c:idx val="2"/>
          <c:order val="2"/>
          <c:tx>
            <c:strRef>
              <c:f>Foglio3!$K$59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Foglio3!$K$60:$K$74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4-47B5-96C8-58E8A8E2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97120"/>
        <c:axId val="1392909184"/>
      </c:barChart>
      <c:catAx>
        <c:axId val="13929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909184"/>
        <c:crosses val="autoZero"/>
        <c:auto val="1"/>
        <c:lblAlgn val="ctr"/>
        <c:lblOffset val="100"/>
        <c:noMultiLvlLbl val="0"/>
      </c:catAx>
      <c:valAx>
        <c:axId val="1392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Std. Dev.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9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time</a:t>
            </a:r>
            <a:r>
              <a:rPr lang="it-IT" baseline="0"/>
              <a:t> between cleanings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Foglio3!$O$59</c:f>
              <c:strCache>
                <c:ptCount val="1"/>
                <c:pt idx="0">
                  <c:v>Resume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Foglio3!$O$60:$O$74</c:f>
              <c:numCache>
                <c:formatCode>General</c:formatCode>
                <c:ptCount val="15"/>
                <c:pt idx="0">
                  <c:v>1.8331999999999999</c:v>
                </c:pt>
                <c:pt idx="1">
                  <c:v>1.8532</c:v>
                </c:pt>
                <c:pt idx="2">
                  <c:v>1.8724000000000001</c:v>
                </c:pt>
                <c:pt idx="3">
                  <c:v>1.8885000000000001</c:v>
                </c:pt>
                <c:pt idx="4">
                  <c:v>1.9107000000000001</c:v>
                </c:pt>
                <c:pt idx="5">
                  <c:v>1.9380999999999999</c:v>
                </c:pt>
                <c:pt idx="6">
                  <c:v>1.9540999999999999</c:v>
                </c:pt>
                <c:pt idx="7">
                  <c:v>1.9834000000000001</c:v>
                </c:pt>
                <c:pt idx="8">
                  <c:v>2.0028000000000001</c:v>
                </c:pt>
                <c:pt idx="9">
                  <c:v>2.0099</c:v>
                </c:pt>
                <c:pt idx="10">
                  <c:v>2.0146000000000002</c:v>
                </c:pt>
                <c:pt idx="11">
                  <c:v>2.0394000000000001</c:v>
                </c:pt>
                <c:pt idx="12">
                  <c:v>2.0613999999999999</c:v>
                </c:pt>
                <c:pt idx="13">
                  <c:v>2.0754999999999999</c:v>
                </c:pt>
                <c:pt idx="14">
                  <c:v>2.1073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7D7-BC5C-1FE0B36EFB3B}"/>
            </c:ext>
          </c:extLst>
        </c:ser>
        <c:ser>
          <c:idx val="1"/>
          <c:order val="1"/>
          <c:tx>
            <c:strRef>
              <c:f>Foglio3!$P$59</c:f>
              <c:strCache>
                <c:ptCount val="1"/>
                <c:pt idx="0">
                  <c:v>Continue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Foglio3!$P$60:$P$74</c:f>
              <c:numCache>
                <c:formatCode>General</c:formatCode>
                <c:ptCount val="15"/>
                <c:pt idx="0">
                  <c:v>2.1819000000000002</c:v>
                </c:pt>
                <c:pt idx="1">
                  <c:v>2.0224000000000002</c:v>
                </c:pt>
                <c:pt idx="2">
                  <c:v>1.9244000000000001</c:v>
                </c:pt>
                <c:pt idx="3">
                  <c:v>1.8634999999999999</c:v>
                </c:pt>
                <c:pt idx="4">
                  <c:v>1.8484</c:v>
                </c:pt>
                <c:pt idx="5">
                  <c:v>1.8777999999999999</c:v>
                </c:pt>
                <c:pt idx="6">
                  <c:v>1.9238999999999999</c:v>
                </c:pt>
                <c:pt idx="7">
                  <c:v>1.9456</c:v>
                </c:pt>
                <c:pt idx="8">
                  <c:v>2.0207000000000002</c:v>
                </c:pt>
                <c:pt idx="9">
                  <c:v>2.0063</c:v>
                </c:pt>
                <c:pt idx="10">
                  <c:v>2.0350000000000001</c:v>
                </c:pt>
                <c:pt idx="11">
                  <c:v>2.0078</c:v>
                </c:pt>
                <c:pt idx="12">
                  <c:v>2.0152000000000001</c:v>
                </c:pt>
                <c:pt idx="13">
                  <c:v>2.0207000000000002</c:v>
                </c:pt>
                <c:pt idx="14">
                  <c:v>2.1052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7-47D7-BC5C-1FE0B36EFB3B}"/>
            </c:ext>
          </c:extLst>
        </c:ser>
        <c:ser>
          <c:idx val="2"/>
          <c:order val="2"/>
          <c:tx>
            <c:strRef>
              <c:f>Foglio3!$Q$59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Foglio3!$B$60:$B$74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Foglio3!$Q$60:$Q$74</c:f>
              <c:numCache>
                <c:formatCode>General</c:formatCode>
                <c:ptCount val="15"/>
                <c:pt idx="0">
                  <c:v>1.6839</c:v>
                </c:pt>
                <c:pt idx="1">
                  <c:v>1.7015</c:v>
                </c:pt>
                <c:pt idx="2">
                  <c:v>1.7164999999999999</c:v>
                </c:pt>
                <c:pt idx="3">
                  <c:v>1.7297</c:v>
                </c:pt>
                <c:pt idx="4">
                  <c:v>1.7450000000000001</c:v>
                </c:pt>
                <c:pt idx="5">
                  <c:v>1.7621</c:v>
                </c:pt>
                <c:pt idx="6">
                  <c:v>1.7813000000000001</c:v>
                </c:pt>
                <c:pt idx="7">
                  <c:v>1.7971999999999999</c:v>
                </c:pt>
                <c:pt idx="8">
                  <c:v>1.8194999999999999</c:v>
                </c:pt>
                <c:pt idx="9">
                  <c:v>1.8344</c:v>
                </c:pt>
                <c:pt idx="10">
                  <c:v>1.8537999999999999</c:v>
                </c:pt>
                <c:pt idx="11">
                  <c:v>1.8680000000000001</c:v>
                </c:pt>
                <c:pt idx="12">
                  <c:v>1.8837999999999999</c:v>
                </c:pt>
                <c:pt idx="13">
                  <c:v>1.8986000000000001</c:v>
                </c:pt>
                <c:pt idx="14">
                  <c:v>1.9198999999999999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7-47D7-BC5C-1FE0B36EF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97120"/>
        <c:axId val="1392909184"/>
      </c:barChart>
      <c:catAx>
        <c:axId val="13929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909184"/>
        <c:crosses val="autoZero"/>
        <c:auto val="1"/>
        <c:lblAlgn val="ctr"/>
        <c:lblOffset val="100"/>
        <c:noMultiLvlLbl val="0"/>
      </c:catAx>
      <c:valAx>
        <c:axId val="13929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29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AEDA19-6470-4284-981F-D1A9EF025865}">
  <sheetPr/>
  <sheetViews>
    <sheetView zoomScale="136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27126B-0AB8-4E0D-AC53-C56F10F48A40}">
  <sheetPr/>
  <sheetViews>
    <sheetView zoomScale="136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C0E4C-83CD-4501-B3F6-4D4E38B81345}">
  <sheetPr/>
  <sheetViews>
    <sheetView zoomScale="136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4EDC42-59AE-4C3D-A58C-84D61E78976D}">
  <sheetPr/>
  <sheetViews>
    <sheetView zoomScale="136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F4EC40-D81B-4791-A20B-D47407D97AB0}">
  <sheetPr/>
  <sheetViews>
    <sheetView zoomScale="136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6089DA-31FA-44F7-B567-5F316A4F701B}">
  <sheetPr/>
  <sheetViews>
    <sheetView zoomScale="136" workbookViewId="0" zoomToFit="1"/>
  </sheetViews>
  <pageMargins left="0.7" right="0.7" top="0.75" bottom="0.75" header="0.3" footer="0.3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46426" cy="38268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9EB748-C6B6-45F5-B277-FDF6CE8D48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46426" cy="38268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DF16E2-E266-47B0-920E-EC982B9D8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46426" cy="38268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7CFA88-E80D-48E1-8954-5135091EC8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46426" cy="38268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7E9F0B-556C-4A4B-9F92-5F34B2C220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46426" cy="38268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BF467F-43C0-4A89-913D-4DE370D77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146426" cy="382680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F71292-0C5D-42A9-88DE-5E9BB58CB3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0E8B-8BD4-4547-942A-A3D27F650766}">
  <dimension ref="A1:S55"/>
  <sheetViews>
    <sheetView topLeftCell="A13" workbookViewId="0">
      <selection activeCell="A27" sqref="A27:XFD27"/>
    </sheetView>
  </sheetViews>
  <sheetFormatPr defaultRowHeight="14.4" x14ac:dyDescent="0.3"/>
  <cols>
    <col min="14" max="14" width="8.88671875" style="1"/>
  </cols>
  <sheetData>
    <row r="1" spans="1:19" x14ac:dyDescent="0.3">
      <c r="A1" t="s">
        <v>15</v>
      </c>
      <c r="B1" t="s">
        <v>16</v>
      </c>
      <c r="C1" t="s">
        <v>14</v>
      </c>
      <c r="D1">
        <v>60</v>
      </c>
      <c r="E1">
        <v>3</v>
      </c>
      <c r="F1">
        <v>0</v>
      </c>
      <c r="G1">
        <v>120</v>
      </c>
      <c r="I1" t="s">
        <v>6</v>
      </c>
      <c r="J1" t="s">
        <v>7</v>
      </c>
      <c r="N1" s="1" t="s">
        <v>20</v>
      </c>
    </row>
    <row r="2" spans="1:19" x14ac:dyDescent="0.3">
      <c r="A2" t="s">
        <v>1</v>
      </c>
      <c r="B2">
        <v>1</v>
      </c>
      <c r="C2">
        <v>191.3</v>
      </c>
      <c r="D2">
        <f>C2/$D$1</f>
        <v>3.1883333333333335</v>
      </c>
      <c r="E2">
        <f>F1+D2</f>
        <v>3.1883333333333335</v>
      </c>
      <c r="F2">
        <f>E2+$E$1</f>
        <v>6.1883333333333335</v>
      </c>
      <c r="H2">
        <v>1</v>
      </c>
      <c r="I2">
        <f ca="1">INDIRECT($J$1&amp;$H2)</f>
        <v>0</v>
      </c>
      <c r="J2">
        <f ca="1">I3</f>
        <v>1.5941666666666667</v>
      </c>
      <c r="K2">
        <v>1</v>
      </c>
      <c r="L2">
        <v>0</v>
      </c>
      <c r="M2">
        <f>MATCH(N2,Foglio1!$A$2:$A$23,0)</f>
        <v>1</v>
      </c>
      <c r="N2" s="1" t="s">
        <v>1</v>
      </c>
      <c r="O2" t="str">
        <f ca="1">SUBSTITUTE(I2&amp;" "&amp;J2&amp;" "&amp;K2&amp;" "&amp;L2&amp;" "&amp;M2&amp;";",",",".")</f>
        <v>0 1.59416666666667 1 0 1;</v>
      </c>
      <c r="R2">
        <v>0</v>
      </c>
      <c r="S2" t="s">
        <v>17</v>
      </c>
    </row>
    <row r="3" spans="1:19" x14ac:dyDescent="0.3">
      <c r="A3">
        <v>1</v>
      </c>
      <c r="B3">
        <v>2</v>
      </c>
      <c r="C3">
        <v>201</v>
      </c>
      <c r="D3">
        <f t="shared" ref="D3:D31" si="0">C3/$D$1</f>
        <v>3.35</v>
      </c>
      <c r="E3">
        <f t="shared" ref="E3:E17" si="1">F2+D3</f>
        <v>9.538333333333334</v>
      </c>
      <c r="F3">
        <f t="shared" ref="F3:F17" si="2">E3+$E$1</f>
        <v>12.538333333333334</v>
      </c>
      <c r="I3">
        <f ca="1">J3/2</f>
        <v>1.5941666666666667</v>
      </c>
      <c r="J3">
        <f ca="1">I4</f>
        <v>3.1883333333333335</v>
      </c>
      <c r="K3">
        <v>1</v>
      </c>
      <c r="L3">
        <v>0</v>
      </c>
      <c r="M3">
        <f>MATCH(N3,Foglio1!$A$2:$A$23,0)</f>
        <v>2</v>
      </c>
      <c r="N3" s="1">
        <v>1</v>
      </c>
      <c r="O3" t="str">
        <f t="shared" ref="O3:O55" ca="1" si="3">SUBSTITUTE(I3&amp;" "&amp;J3&amp;" "&amp;K3&amp;" "&amp;L3&amp;" "&amp;M3&amp;";",",",".")</f>
        <v>1.59416666666667 3.18833333333333 1 0 2;</v>
      </c>
      <c r="R3">
        <v>1</v>
      </c>
      <c r="S3" t="s">
        <v>19</v>
      </c>
    </row>
    <row r="4" spans="1:19" x14ac:dyDescent="0.3">
      <c r="A4">
        <v>2</v>
      </c>
      <c r="B4">
        <v>3</v>
      </c>
      <c r="C4">
        <v>145</v>
      </c>
      <c r="D4">
        <f t="shared" si="0"/>
        <v>2.4166666666666665</v>
      </c>
      <c r="E4">
        <f t="shared" si="1"/>
        <v>14.955</v>
      </c>
      <c r="F4">
        <f t="shared" si="2"/>
        <v>17.954999999999998</v>
      </c>
      <c r="H4">
        <v>2</v>
      </c>
      <c r="I4">
        <f ca="1">INDIRECT($I$1&amp;$H4)</f>
        <v>3.1883333333333335</v>
      </c>
      <c r="J4">
        <f ca="1">INDIRECT($J$1&amp;$H4)</f>
        <v>6.1883333333333335</v>
      </c>
      <c r="K4">
        <v>2</v>
      </c>
      <c r="L4">
        <f>H2</f>
        <v>1</v>
      </c>
      <c r="M4">
        <f>MATCH(N4,Foglio1!$A$2:$A$23,0)</f>
        <v>2</v>
      </c>
      <c r="N4" s="1">
        <v>1</v>
      </c>
      <c r="O4" t="str">
        <f t="shared" ca="1" si="3"/>
        <v>3.18833333333333 6.18833333333333 2 1 2;</v>
      </c>
      <c r="R4">
        <v>2</v>
      </c>
      <c r="S4" t="s">
        <v>18</v>
      </c>
    </row>
    <row r="5" spans="1:19" x14ac:dyDescent="0.3">
      <c r="A5">
        <v>3</v>
      </c>
      <c r="B5">
        <v>4</v>
      </c>
      <c r="C5">
        <v>105</v>
      </c>
      <c r="D5">
        <f t="shared" si="0"/>
        <v>1.75</v>
      </c>
      <c r="E5">
        <f t="shared" si="1"/>
        <v>19.704999999999998</v>
      </c>
      <c r="F5">
        <f t="shared" si="2"/>
        <v>22.704999999999998</v>
      </c>
      <c r="H5">
        <v>2</v>
      </c>
      <c r="I5">
        <f ca="1">INDIRECT($J$1&amp;$H5)</f>
        <v>6.1883333333333335</v>
      </c>
      <c r="J5">
        <f ca="1">I5+D18/2</f>
        <v>7.413333333333334</v>
      </c>
      <c r="K5">
        <v>1</v>
      </c>
      <c r="L5">
        <v>0</v>
      </c>
      <c r="M5">
        <f>MATCH(N5,Foglio1!$A$2:$A$23,0)</f>
        <v>2</v>
      </c>
      <c r="N5" s="1">
        <v>1</v>
      </c>
      <c r="O5" t="str">
        <f t="shared" ca="1" si="3"/>
        <v>6.18833333333333 7.41333333333333 1 0 2;</v>
      </c>
    </row>
    <row r="6" spans="1:19" x14ac:dyDescent="0.3">
      <c r="A6">
        <v>4</v>
      </c>
      <c r="B6">
        <v>5</v>
      </c>
      <c r="C6">
        <v>149</v>
      </c>
      <c r="D6">
        <f t="shared" si="0"/>
        <v>2.4833333333333334</v>
      </c>
      <c r="E6">
        <f t="shared" si="1"/>
        <v>25.188333333333333</v>
      </c>
      <c r="F6">
        <f t="shared" si="2"/>
        <v>28.188333333333333</v>
      </c>
      <c r="H6" t="s">
        <v>8</v>
      </c>
      <c r="I6">
        <f ca="1">J5</f>
        <v>7.413333333333334</v>
      </c>
      <c r="J6">
        <f ca="1">I7</f>
        <v>9.0883333333333347</v>
      </c>
      <c r="K6">
        <v>1</v>
      </c>
      <c r="L6">
        <v>0</v>
      </c>
      <c r="M6">
        <f>MATCH(N6,Foglio1!$A$2:$A$23,0)</f>
        <v>3</v>
      </c>
      <c r="N6" s="1" t="s">
        <v>22</v>
      </c>
      <c r="O6" t="str">
        <f t="shared" ca="1" si="3"/>
        <v>7.41333333333333 9.08833333333333 1 0 3;</v>
      </c>
    </row>
    <row r="7" spans="1:19" x14ac:dyDescent="0.3">
      <c r="A7">
        <v>5</v>
      </c>
      <c r="B7">
        <v>6</v>
      </c>
      <c r="C7">
        <v>190.4</v>
      </c>
      <c r="D7">
        <f t="shared" si="0"/>
        <v>3.1733333333333333</v>
      </c>
      <c r="E7">
        <f t="shared" si="1"/>
        <v>31.361666666666665</v>
      </c>
      <c r="F7">
        <f t="shared" si="2"/>
        <v>34.361666666666665</v>
      </c>
      <c r="H7" t="s">
        <v>8</v>
      </c>
      <c r="I7">
        <f ca="1">J7-D19/2</f>
        <v>9.0883333333333347</v>
      </c>
      <c r="J7">
        <f ca="1">I8</f>
        <v>9.538333333333334</v>
      </c>
      <c r="K7">
        <v>1</v>
      </c>
      <c r="L7">
        <v>0</v>
      </c>
      <c r="M7">
        <f>MATCH(N7,Foglio1!$A$2:$A$23,0)</f>
        <v>4</v>
      </c>
      <c r="N7" s="1">
        <v>2</v>
      </c>
      <c r="O7" t="str">
        <f t="shared" ca="1" si="3"/>
        <v>9.08833333333333 9.53833333333333 1 0 4;</v>
      </c>
    </row>
    <row r="8" spans="1:19" x14ac:dyDescent="0.3">
      <c r="A8">
        <v>6</v>
      </c>
      <c r="B8">
        <v>7</v>
      </c>
      <c r="C8">
        <v>234.1</v>
      </c>
      <c r="D8">
        <f t="shared" si="0"/>
        <v>3.9016666666666664</v>
      </c>
      <c r="E8">
        <f t="shared" si="1"/>
        <v>38.263333333333328</v>
      </c>
      <c r="F8">
        <f t="shared" si="2"/>
        <v>41.263333333333328</v>
      </c>
      <c r="H8">
        <v>3</v>
      </c>
      <c r="I8">
        <f ca="1">J8-$E$1</f>
        <v>9.538333333333334</v>
      </c>
      <c r="J8">
        <f ca="1">INDIRECT($J$1&amp;$H8)</f>
        <v>12.538333333333334</v>
      </c>
      <c r="K8">
        <v>2</v>
      </c>
      <c r="L8">
        <f>H5</f>
        <v>2</v>
      </c>
      <c r="M8">
        <f>MATCH(N8,Foglio1!$A$2:$A$23,0)</f>
        <v>4</v>
      </c>
      <c r="N8" s="1">
        <v>2</v>
      </c>
      <c r="O8" t="str">
        <f t="shared" ca="1" si="3"/>
        <v>9.53833333333333 12.5383333333333 2 2 4;</v>
      </c>
    </row>
    <row r="9" spans="1:19" x14ac:dyDescent="0.3">
      <c r="A9">
        <v>7</v>
      </c>
      <c r="B9">
        <v>8</v>
      </c>
      <c r="C9">
        <v>163</v>
      </c>
      <c r="D9">
        <f t="shared" si="0"/>
        <v>2.7166666666666668</v>
      </c>
      <c r="E9">
        <f t="shared" si="1"/>
        <v>43.98</v>
      </c>
      <c r="F9">
        <f t="shared" si="2"/>
        <v>46.98</v>
      </c>
      <c r="H9">
        <v>3</v>
      </c>
      <c r="I9">
        <f ca="1">INDIRECT($J$1&amp;$H9)</f>
        <v>12.538333333333334</v>
      </c>
      <c r="J9">
        <f ca="1">(I9+J10)/2</f>
        <v>13.746666666666666</v>
      </c>
      <c r="K9">
        <v>1</v>
      </c>
      <c r="L9">
        <v>0</v>
      </c>
      <c r="M9">
        <f>MATCH(N9,Foglio1!$A$2:$A$23,0)</f>
        <v>4</v>
      </c>
      <c r="N9" s="1">
        <v>2</v>
      </c>
      <c r="O9" t="str">
        <f t="shared" ca="1" si="3"/>
        <v>12.5383333333333 13.7466666666667 1 0 4;</v>
      </c>
    </row>
    <row r="10" spans="1:19" x14ac:dyDescent="0.3">
      <c r="A10">
        <v>8</v>
      </c>
      <c r="B10">
        <v>9</v>
      </c>
      <c r="C10">
        <v>302</v>
      </c>
      <c r="D10">
        <f t="shared" si="0"/>
        <v>5.0333333333333332</v>
      </c>
      <c r="E10">
        <f t="shared" si="1"/>
        <v>52.013333333333328</v>
      </c>
      <c r="F10">
        <f t="shared" si="2"/>
        <v>55.013333333333328</v>
      </c>
      <c r="I10">
        <f ca="1">J9</f>
        <v>13.746666666666666</v>
      </c>
      <c r="J10">
        <f ca="1">I11</f>
        <v>14.955</v>
      </c>
      <c r="K10">
        <v>1</v>
      </c>
      <c r="L10">
        <v>0</v>
      </c>
      <c r="M10">
        <f>MATCH(N10,Foglio1!$A$2:$A$23,0)</f>
        <v>5</v>
      </c>
      <c r="N10" s="1">
        <v>3</v>
      </c>
      <c r="O10" t="str">
        <f t="shared" ca="1" si="3"/>
        <v>13.7466666666667 14.955 1 0 5;</v>
      </c>
    </row>
    <row r="11" spans="1:19" x14ac:dyDescent="0.3">
      <c r="A11">
        <v>9</v>
      </c>
      <c r="B11" t="s">
        <v>2</v>
      </c>
      <c r="C11">
        <v>142</v>
      </c>
      <c r="D11">
        <f t="shared" si="0"/>
        <v>2.3666666666666667</v>
      </c>
      <c r="E11">
        <f t="shared" si="1"/>
        <v>57.379999999999995</v>
      </c>
      <c r="F11">
        <f t="shared" si="2"/>
        <v>60.379999999999995</v>
      </c>
      <c r="H11">
        <v>4</v>
      </c>
      <c r="I11">
        <f ca="1">INDIRECT($I$1&amp;$H11)</f>
        <v>14.955</v>
      </c>
      <c r="J11">
        <f ca="1">INDIRECT($J$1&amp;$H11)</f>
        <v>17.954999999999998</v>
      </c>
      <c r="K11">
        <v>2</v>
      </c>
      <c r="L11">
        <f>H9</f>
        <v>3</v>
      </c>
      <c r="M11">
        <f>MATCH(N11,Foglio1!$A$2:$A$23,0)</f>
        <v>5</v>
      </c>
      <c r="N11" s="1">
        <v>3</v>
      </c>
      <c r="O11" t="str">
        <f t="shared" ca="1" si="3"/>
        <v>14.955 17.955 2 3 5;</v>
      </c>
    </row>
    <row r="12" spans="1:19" x14ac:dyDescent="0.3">
      <c r="A12" t="s">
        <v>2</v>
      </c>
      <c r="B12" t="s">
        <v>3</v>
      </c>
      <c r="C12">
        <v>240</v>
      </c>
      <c r="D12">
        <f t="shared" si="0"/>
        <v>4</v>
      </c>
      <c r="E12">
        <f t="shared" si="1"/>
        <v>64.38</v>
      </c>
      <c r="F12">
        <f t="shared" si="2"/>
        <v>67.38</v>
      </c>
      <c r="H12">
        <v>4</v>
      </c>
      <c r="I12">
        <f ca="1">INDIRECT($J$1&amp;$H12)</f>
        <v>17.954999999999998</v>
      </c>
      <c r="J12">
        <f ca="1">I12+D21/2</f>
        <v>18.38</v>
      </c>
      <c r="K12">
        <v>1</v>
      </c>
      <c r="L12">
        <v>0</v>
      </c>
      <c r="M12">
        <f>MATCH(N12,Foglio1!$A$2:$A$23,0)</f>
        <v>5</v>
      </c>
      <c r="N12" s="1">
        <v>3</v>
      </c>
      <c r="O12" t="str">
        <f t="shared" ca="1" si="3"/>
        <v>17.955 18.38 1 0 5;</v>
      </c>
    </row>
    <row r="13" spans="1:19" x14ac:dyDescent="0.3">
      <c r="A13" t="s">
        <v>3</v>
      </c>
      <c r="B13" t="s">
        <v>4</v>
      </c>
      <c r="C13">
        <v>127</v>
      </c>
      <c r="D13">
        <f t="shared" si="0"/>
        <v>2.1166666666666667</v>
      </c>
      <c r="E13">
        <f t="shared" si="1"/>
        <v>69.496666666666655</v>
      </c>
      <c r="F13">
        <f t="shared" si="2"/>
        <v>72.496666666666655</v>
      </c>
      <c r="H13" t="s">
        <v>9</v>
      </c>
      <c r="I13">
        <f ca="1">J12</f>
        <v>18.38</v>
      </c>
      <c r="J13">
        <f ca="1">I14</f>
        <v>19.254999999999999</v>
      </c>
      <c r="K13">
        <v>1</v>
      </c>
      <c r="L13">
        <v>0</v>
      </c>
      <c r="M13">
        <f>MATCH(N13,Foglio1!$A$2:$A$23,0)</f>
        <v>6</v>
      </c>
      <c r="N13" s="1" t="s">
        <v>21</v>
      </c>
      <c r="O13" t="str">
        <f t="shared" ca="1" si="3"/>
        <v>18.38 19.255 1 0 6;</v>
      </c>
    </row>
    <row r="14" spans="1:19" x14ac:dyDescent="0.3">
      <c r="A14" t="s">
        <v>4</v>
      </c>
      <c r="B14" t="s">
        <v>5</v>
      </c>
      <c r="C14">
        <v>160.4</v>
      </c>
      <c r="D14">
        <f t="shared" si="0"/>
        <v>2.6733333333333333</v>
      </c>
      <c r="E14">
        <f t="shared" si="1"/>
        <v>75.169999999999987</v>
      </c>
      <c r="F14">
        <f t="shared" si="2"/>
        <v>78.169999999999987</v>
      </c>
      <c r="H14" t="s">
        <v>9</v>
      </c>
      <c r="I14">
        <f ca="1">J14-D22/2</f>
        <v>19.254999999999999</v>
      </c>
      <c r="J14">
        <f ca="1">I15</f>
        <v>19.704999999999998</v>
      </c>
      <c r="K14">
        <v>1</v>
      </c>
      <c r="L14">
        <v>0</v>
      </c>
      <c r="M14">
        <f>MATCH(N14,Foglio1!$A$2:$A$23,0)</f>
        <v>7</v>
      </c>
      <c r="N14" s="1">
        <v>4</v>
      </c>
      <c r="O14" t="str">
        <f t="shared" ca="1" si="3"/>
        <v>19.255 19.705 1 0 7;</v>
      </c>
    </row>
    <row r="15" spans="1:19" x14ac:dyDescent="0.3">
      <c r="A15" t="s">
        <v>5</v>
      </c>
      <c r="B15" t="s">
        <v>6</v>
      </c>
      <c r="C15">
        <v>139</v>
      </c>
      <c r="D15">
        <f t="shared" si="0"/>
        <v>2.3166666666666669</v>
      </c>
      <c r="E15">
        <f t="shared" si="1"/>
        <v>80.48666666666665</v>
      </c>
      <c r="F15">
        <f t="shared" si="2"/>
        <v>83.48666666666665</v>
      </c>
      <c r="H15">
        <v>5</v>
      </c>
      <c r="I15">
        <f ca="1">J15-$E$1</f>
        <v>19.704999999999998</v>
      </c>
      <c r="J15">
        <f ca="1">INDIRECT($J$1&amp;$H15)</f>
        <v>22.704999999999998</v>
      </c>
      <c r="K15">
        <v>2</v>
      </c>
      <c r="L15">
        <f>H12</f>
        <v>4</v>
      </c>
      <c r="M15">
        <f>MATCH(N15,Foglio1!$A$2:$A$23,0)</f>
        <v>7</v>
      </c>
      <c r="N15" s="1">
        <v>4</v>
      </c>
      <c r="O15" t="str">
        <f t="shared" ca="1" si="3"/>
        <v>19.705 22.705 2 4 7;</v>
      </c>
    </row>
    <row r="16" spans="1:19" x14ac:dyDescent="0.3">
      <c r="A16" t="s">
        <v>6</v>
      </c>
      <c r="B16" t="s">
        <v>7</v>
      </c>
      <c r="C16">
        <v>280</v>
      </c>
      <c r="D16">
        <f t="shared" si="0"/>
        <v>4.666666666666667</v>
      </c>
      <c r="E16">
        <f t="shared" si="1"/>
        <v>88.153333333333322</v>
      </c>
      <c r="F16">
        <f t="shared" si="2"/>
        <v>91.153333333333322</v>
      </c>
      <c r="H16">
        <v>5</v>
      </c>
      <c r="I16">
        <f ca="1">INDIRECT($J$1&amp;$H16)</f>
        <v>22.704999999999998</v>
      </c>
      <c r="J16">
        <f ca="1">(I16+J17)/2</f>
        <v>23.946666666666665</v>
      </c>
      <c r="K16">
        <v>1</v>
      </c>
      <c r="L16">
        <v>0</v>
      </c>
      <c r="M16">
        <f>MATCH(N16,Foglio1!$A$2:$A$23,0)</f>
        <v>7</v>
      </c>
      <c r="N16" s="1">
        <v>4</v>
      </c>
      <c r="O16" t="str">
        <f t="shared" ca="1" si="3"/>
        <v>22.705 23.9466666666667 1 0 7;</v>
      </c>
    </row>
    <row r="17" spans="1:15" x14ac:dyDescent="0.3">
      <c r="A17" t="s">
        <v>7</v>
      </c>
      <c r="B17" t="s">
        <v>1</v>
      </c>
      <c r="C17">
        <v>140.19999999999999</v>
      </c>
      <c r="D17">
        <f t="shared" si="0"/>
        <v>2.3366666666666664</v>
      </c>
      <c r="E17">
        <f t="shared" si="1"/>
        <v>93.49</v>
      </c>
      <c r="F17">
        <f t="shared" si="2"/>
        <v>96.49</v>
      </c>
      <c r="I17">
        <f ca="1">J16</f>
        <v>23.946666666666665</v>
      </c>
      <c r="J17">
        <f ca="1">I18</f>
        <v>25.188333333333333</v>
      </c>
      <c r="K17">
        <v>1</v>
      </c>
      <c r="L17">
        <v>0</v>
      </c>
      <c r="M17">
        <f>MATCH(N17,Foglio1!$A$2:$A$23,0)</f>
        <v>8</v>
      </c>
      <c r="N17" s="1">
        <v>5</v>
      </c>
      <c r="O17" t="str">
        <f t="shared" ca="1" si="3"/>
        <v>23.9466666666667 25.1883333333333 1 0 8;</v>
      </c>
    </row>
    <row r="18" spans="1:15" x14ac:dyDescent="0.3">
      <c r="A18">
        <v>1</v>
      </c>
      <c r="B18" t="s">
        <v>8</v>
      </c>
      <c r="C18">
        <v>147</v>
      </c>
      <c r="D18">
        <f t="shared" si="0"/>
        <v>2.4500000000000002</v>
      </c>
      <c r="H18">
        <v>6</v>
      </c>
      <c r="I18">
        <f ca="1">INDIRECT($I$1&amp;$H18)</f>
        <v>25.188333333333333</v>
      </c>
      <c r="J18">
        <f ca="1">INDIRECT($J$1&amp;$H18)</f>
        <v>28.188333333333333</v>
      </c>
      <c r="K18">
        <v>2</v>
      </c>
      <c r="L18">
        <f>H16</f>
        <v>5</v>
      </c>
      <c r="M18">
        <f>MATCH(N18,Foglio1!$A$2:$A$23,0)</f>
        <v>8</v>
      </c>
      <c r="N18" s="1">
        <v>5</v>
      </c>
      <c r="O18" t="str">
        <f t="shared" ca="1" si="3"/>
        <v>25.1883333333333 28.1883333333333 2 5 8;</v>
      </c>
    </row>
    <row r="19" spans="1:15" x14ac:dyDescent="0.3">
      <c r="A19" t="s">
        <v>8</v>
      </c>
      <c r="B19">
        <v>2</v>
      </c>
      <c r="C19">
        <v>54</v>
      </c>
      <c r="D19">
        <f t="shared" si="0"/>
        <v>0.9</v>
      </c>
      <c r="I19">
        <f ca="1">J18</f>
        <v>28.188333333333333</v>
      </c>
      <c r="J19">
        <f ca="1">(I19+J20)/2</f>
        <v>29.774999999999999</v>
      </c>
      <c r="K19">
        <v>1</v>
      </c>
      <c r="L19">
        <v>0</v>
      </c>
      <c r="M19">
        <f>MATCH(N19,Foglio1!$A$2:$A$23,0)</f>
        <v>8</v>
      </c>
      <c r="N19" s="1">
        <v>5</v>
      </c>
      <c r="O19" t="str">
        <f t="shared" ca="1" si="3"/>
        <v>28.1883333333333 29.775 1 0 8;</v>
      </c>
    </row>
    <row r="20" spans="1:15" x14ac:dyDescent="0.3">
      <c r="A20" t="s">
        <v>8</v>
      </c>
      <c r="B20" t="s">
        <v>13</v>
      </c>
      <c r="C20">
        <v>196</v>
      </c>
      <c r="D20">
        <f t="shared" si="0"/>
        <v>3.2666666666666666</v>
      </c>
      <c r="H20">
        <v>6</v>
      </c>
      <c r="I20">
        <f ca="1">J19</f>
        <v>29.774999999999999</v>
      </c>
      <c r="J20">
        <f ca="1">INDIRECT($I$1&amp;$H21)</f>
        <v>31.361666666666665</v>
      </c>
      <c r="K20">
        <v>1</v>
      </c>
      <c r="L20">
        <v>0</v>
      </c>
      <c r="M20">
        <f>MATCH(N20,Foglio1!$A$2:$A$23,0)</f>
        <v>9</v>
      </c>
      <c r="N20" s="1">
        <v>6</v>
      </c>
      <c r="O20" t="str">
        <f t="shared" ca="1" si="3"/>
        <v>29.775 31.3616666666667 1 0 9;</v>
      </c>
    </row>
    <row r="21" spans="1:15" x14ac:dyDescent="0.3">
      <c r="A21">
        <v>3</v>
      </c>
      <c r="B21" t="s">
        <v>9</v>
      </c>
      <c r="C21">
        <v>51</v>
      </c>
      <c r="D21">
        <f t="shared" si="0"/>
        <v>0.85</v>
      </c>
      <c r="H21">
        <v>7</v>
      </c>
      <c r="I21">
        <f ca="1">INDIRECT($I$1&amp;$H21)</f>
        <v>31.361666666666665</v>
      </c>
      <c r="J21">
        <f ca="1">INDIRECT($J$1&amp;$H21)</f>
        <v>34.361666666666665</v>
      </c>
      <c r="K21">
        <v>2</v>
      </c>
      <c r="L21">
        <f>H20</f>
        <v>6</v>
      </c>
      <c r="M21">
        <f>MATCH(N21,Foglio1!$A$2:$A$23,0)</f>
        <v>9</v>
      </c>
      <c r="N21" s="1">
        <v>6</v>
      </c>
      <c r="O21" t="str">
        <f t="shared" ca="1" si="3"/>
        <v>31.3616666666667 34.3616666666667 2 6 9;</v>
      </c>
    </row>
    <row r="22" spans="1:15" x14ac:dyDescent="0.3">
      <c r="A22" t="s">
        <v>9</v>
      </c>
      <c r="B22">
        <v>4</v>
      </c>
      <c r="C22">
        <v>54</v>
      </c>
      <c r="D22">
        <f t="shared" si="0"/>
        <v>0.9</v>
      </c>
      <c r="H22">
        <v>7</v>
      </c>
      <c r="I22">
        <f ca="1">INDIRECT($J$1&amp;$H22)</f>
        <v>34.361666666666665</v>
      </c>
      <c r="J22">
        <f ca="1">I22+D24/2</f>
        <v>36.053333333333335</v>
      </c>
      <c r="K22">
        <v>1</v>
      </c>
      <c r="L22">
        <v>0</v>
      </c>
      <c r="M22">
        <f>MATCH(N22,Foglio1!$A$2:$A$23,0)</f>
        <v>9</v>
      </c>
      <c r="N22" s="1">
        <v>6</v>
      </c>
      <c r="O22" t="str">
        <f t="shared" ca="1" si="3"/>
        <v>34.3616666666667 36.0533333333333 1 0 9;</v>
      </c>
    </row>
    <row r="23" spans="1:15" x14ac:dyDescent="0.3">
      <c r="A23" t="s">
        <v>9</v>
      </c>
      <c r="B23" t="s">
        <v>12</v>
      </c>
      <c r="C23">
        <v>204</v>
      </c>
      <c r="D23">
        <f t="shared" si="0"/>
        <v>3.4</v>
      </c>
      <c r="I23">
        <f ca="1">J22</f>
        <v>36.053333333333335</v>
      </c>
      <c r="J23">
        <f ca="1">I24</f>
        <v>38.004166666666663</v>
      </c>
      <c r="K23">
        <v>1</v>
      </c>
      <c r="L23">
        <v>0</v>
      </c>
      <c r="M23">
        <f>MATCH(N23,Foglio1!$A$2:$A$23,0)</f>
        <v>10</v>
      </c>
      <c r="N23" s="1" t="s">
        <v>23</v>
      </c>
      <c r="O23" t="str">
        <f t="shared" ca="1" si="3"/>
        <v>36.0533333333333 38.0041666666667 1 0 10;</v>
      </c>
    </row>
    <row r="24" spans="1:15" x14ac:dyDescent="0.3">
      <c r="A24">
        <v>6</v>
      </c>
      <c r="B24" t="s">
        <v>10</v>
      </c>
      <c r="C24">
        <v>203</v>
      </c>
      <c r="D24">
        <f t="shared" si="0"/>
        <v>3.3833333333333333</v>
      </c>
      <c r="H24" t="s">
        <v>10</v>
      </c>
      <c r="I24">
        <f ca="1">J24-D25/2</f>
        <v>38.004166666666663</v>
      </c>
      <c r="J24">
        <f ca="1">I25</f>
        <v>38.263333333333328</v>
      </c>
      <c r="K24">
        <v>1</v>
      </c>
      <c r="L24">
        <v>0</v>
      </c>
      <c r="M24">
        <f>MATCH(N24,Foglio1!$A$2:$A$23,0)</f>
        <v>11</v>
      </c>
      <c r="N24" s="1">
        <v>7</v>
      </c>
      <c r="O24" t="str">
        <f t="shared" ca="1" si="3"/>
        <v>38.0041666666667 38.2633333333333 1 0 11;</v>
      </c>
    </row>
    <row r="25" spans="1:15" x14ac:dyDescent="0.3">
      <c r="A25" t="s">
        <v>10</v>
      </c>
      <c r="B25">
        <v>7</v>
      </c>
      <c r="C25">
        <v>31.1</v>
      </c>
      <c r="D25">
        <f t="shared" si="0"/>
        <v>0.51833333333333331</v>
      </c>
      <c r="H25">
        <v>8</v>
      </c>
      <c r="I25">
        <f ca="1">J25-$E$1</f>
        <v>38.263333333333328</v>
      </c>
      <c r="J25">
        <f ca="1">INDIRECT($J$1&amp;$H25)</f>
        <v>41.263333333333328</v>
      </c>
      <c r="K25">
        <v>2</v>
      </c>
      <c r="L25">
        <f>H22</f>
        <v>7</v>
      </c>
      <c r="M25">
        <f>MATCH(N25,Foglio1!$A$2:$A$23,0)</f>
        <v>11</v>
      </c>
      <c r="N25" s="1">
        <v>7</v>
      </c>
      <c r="O25" t="str">
        <f t="shared" ca="1" si="3"/>
        <v>38.2633333333333 41.2633333333333 2 7 11;</v>
      </c>
    </row>
    <row r="26" spans="1:15" x14ac:dyDescent="0.3">
      <c r="A26" t="s">
        <v>10</v>
      </c>
      <c r="B26" t="s">
        <v>11</v>
      </c>
      <c r="C26">
        <v>202</v>
      </c>
      <c r="D26">
        <f t="shared" si="0"/>
        <v>3.3666666666666667</v>
      </c>
      <c r="H26">
        <v>8</v>
      </c>
      <c r="I26">
        <f ca="1">INDIRECT($J$1&amp;$H26)</f>
        <v>41.263333333333328</v>
      </c>
      <c r="J26">
        <f ca="1">(I26+J27)/2</f>
        <v>42.621666666666663</v>
      </c>
      <c r="K26">
        <v>1</v>
      </c>
      <c r="L26">
        <v>0</v>
      </c>
      <c r="M26">
        <f>MATCH(N26,Foglio1!$A$2:$A$23,0)</f>
        <v>11</v>
      </c>
      <c r="N26" s="1">
        <v>7</v>
      </c>
      <c r="O26" t="str">
        <f t="shared" ca="1" si="3"/>
        <v>41.2633333333333 42.6216666666667 1 0 11;</v>
      </c>
    </row>
    <row r="27" spans="1:15" x14ac:dyDescent="0.3">
      <c r="A27" t="s">
        <v>2</v>
      </c>
      <c r="B27" t="s">
        <v>11</v>
      </c>
      <c r="C27">
        <v>63</v>
      </c>
      <c r="D27">
        <f t="shared" si="0"/>
        <v>1.05</v>
      </c>
      <c r="I27">
        <f ca="1">J26</f>
        <v>42.621666666666663</v>
      </c>
      <c r="J27">
        <f ca="1">I28</f>
        <v>43.98</v>
      </c>
      <c r="K27">
        <v>1</v>
      </c>
      <c r="L27">
        <v>0</v>
      </c>
      <c r="M27">
        <f>MATCH(N27,Foglio1!$A$2:$A$23,0)</f>
        <v>12</v>
      </c>
      <c r="N27" s="1">
        <v>8</v>
      </c>
      <c r="O27" t="str">
        <f t="shared" ca="1" si="3"/>
        <v>42.6216666666667 43.98 1 0 12;</v>
      </c>
    </row>
    <row r="28" spans="1:15" x14ac:dyDescent="0.3">
      <c r="A28" t="s">
        <v>11</v>
      </c>
      <c r="B28" t="s">
        <v>12</v>
      </c>
      <c r="C28">
        <v>152</v>
      </c>
      <c r="D28">
        <f t="shared" si="0"/>
        <v>2.5333333333333332</v>
      </c>
      <c r="H28">
        <v>9</v>
      </c>
      <c r="I28">
        <f ca="1">INDIRECT($I$1&amp;$H28)</f>
        <v>43.98</v>
      </c>
      <c r="J28">
        <f ca="1">INDIRECT($J$1&amp;$H28)</f>
        <v>46.98</v>
      </c>
      <c r="K28">
        <v>2</v>
      </c>
      <c r="L28">
        <f>H26</f>
        <v>8</v>
      </c>
      <c r="M28">
        <f>MATCH(N28,Foglio1!$A$2:$A$23,0)</f>
        <v>12</v>
      </c>
      <c r="N28" s="1">
        <v>8</v>
      </c>
      <c r="O28" t="str">
        <f t="shared" ca="1" si="3"/>
        <v>43.98 46.98 2 8 12;</v>
      </c>
    </row>
    <row r="29" spans="1:15" x14ac:dyDescent="0.3">
      <c r="A29" t="s">
        <v>12</v>
      </c>
      <c r="B29" t="s">
        <v>3</v>
      </c>
      <c r="C29">
        <v>25</v>
      </c>
      <c r="D29">
        <f t="shared" si="0"/>
        <v>0.41666666666666669</v>
      </c>
      <c r="H29">
        <v>9</v>
      </c>
      <c r="I29">
        <f ca="1">INDIRECT($J$1&amp;$H29)</f>
        <v>46.98</v>
      </c>
      <c r="J29">
        <f ca="1">(I29+J30)/2</f>
        <v>49.496666666666663</v>
      </c>
      <c r="K29">
        <v>1</v>
      </c>
      <c r="L29">
        <v>0</v>
      </c>
      <c r="M29">
        <f>MATCH(N29,Foglio1!$A$2:$A$23,0)</f>
        <v>12</v>
      </c>
      <c r="N29" s="1">
        <v>8</v>
      </c>
      <c r="O29" t="str">
        <f t="shared" ca="1" si="3"/>
        <v>46.98 49.4966666666667 1 0 12;</v>
      </c>
    </row>
    <row r="30" spans="1:15" x14ac:dyDescent="0.3">
      <c r="A30" t="s">
        <v>4</v>
      </c>
      <c r="B30" t="s">
        <v>13</v>
      </c>
      <c r="C30">
        <v>56</v>
      </c>
      <c r="D30">
        <f t="shared" si="0"/>
        <v>0.93333333333333335</v>
      </c>
      <c r="I30">
        <f ca="1">J29</f>
        <v>49.496666666666663</v>
      </c>
      <c r="J30">
        <f ca="1">I31</f>
        <v>52.013333333333328</v>
      </c>
      <c r="K30">
        <v>1</v>
      </c>
      <c r="L30">
        <v>0</v>
      </c>
      <c r="M30">
        <f>MATCH(N30,Foglio1!$A$2:$A$23,0)</f>
        <v>13</v>
      </c>
      <c r="N30" s="1">
        <v>9</v>
      </c>
      <c r="O30" t="str">
        <f t="shared" ca="1" si="3"/>
        <v>49.4966666666667 52.0133333333333 1 0 13;</v>
      </c>
    </row>
    <row r="31" spans="1:15" x14ac:dyDescent="0.3">
      <c r="A31" t="s">
        <v>13</v>
      </c>
      <c r="B31" t="s">
        <v>5</v>
      </c>
      <c r="C31">
        <v>104.4</v>
      </c>
      <c r="D31">
        <f t="shared" si="0"/>
        <v>1.74</v>
      </c>
      <c r="H31">
        <v>10</v>
      </c>
      <c r="I31">
        <f ca="1">INDIRECT($I$1&amp;$H31)</f>
        <v>52.013333333333328</v>
      </c>
      <c r="J31">
        <f ca="1">INDIRECT($J$1&amp;$H31)</f>
        <v>55.013333333333328</v>
      </c>
      <c r="K31">
        <v>2</v>
      </c>
      <c r="L31">
        <f>H29</f>
        <v>9</v>
      </c>
      <c r="M31">
        <f>MATCH(N31,Foglio1!$A$2:$A$23,0)</f>
        <v>13</v>
      </c>
      <c r="N31" s="1">
        <v>9</v>
      </c>
      <c r="O31" t="str">
        <f t="shared" ca="1" si="3"/>
        <v>52.0133333333333 55.0133333333333 2 9 13;</v>
      </c>
    </row>
    <row r="32" spans="1:15" x14ac:dyDescent="0.3">
      <c r="I32">
        <f ca="1">J31</f>
        <v>55.013333333333328</v>
      </c>
      <c r="J32">
        <f ca="1">(I32+J33)/2</f>
        <v>56.196666666666658</v>
      </c>
      <c r="K32">
        <v>1</v>
      </c>
      <c r="L32">
        <v>0</v>
      </c>
      <c r="M32">
        <f>MATCH(N32,Foglio1!$A$2:$A$23,0)</f>
        <v>13</v>
      </c>
      <c r="N32" s="1">
        <v>9</v>
      </c>
      <c r="O32" t="str">
        <f t="shared" ca="1" si="3"/>
        <v>55.0133333333333 56.1966666666667 1 0 13;</v>
      </c>
    </row>
    <row r="33" spans="8:15" x14ac:dyDescent="0.3">
      <c r="H33">
        <v>10</v>
      </c>
      <c r="I33">
        <f ca="1">J32</f>
        <v>56.196666666666658</v>
      </c>
      <c r="J33">
        <f ca="1">INDIRECT($I$1&amp;$H34)</f>
        <v>57.379999999999995</v>
      </c>
      <c r="K33">
        <v>1</v>
      </c>
      <c r="L33">
        <v>0</v>
      </c>
      <c r="M33">
        <f>MATCH(N33,Foglio1!$A$2:$A$23,0)</f>
        <v>14</v>
      </c>
      <c r="N33" s="1" t="s">
        <v>2</v>
      </c>
      <c r="O33" t="str">
        <f t="shared" ca="1" si="3"/>
        <v>56.1966666666667 57.38 1 0 14;</v>
      </c>
    </row>
    <row r="34" spans="8:15" x14ac:dyDescent="0.3">
      <c r="H34">
        <v>11</v>
      </c>
      <c r="I34">
        <f ca="1">INDIRECT($I$1&amp;$H34)</f>
        <v>57.379999999999995</v>
      </c>
      <c r="J34">
        <f ca="1">INDIRECT($J$1&amp;$H34)</f>
        <v>60.379999999999995</v>
      </c>
      <c r="K34">
        <v>2</v>
      </c>
      <c r="L34">
        <f>H33</f>
        <v>10</v>
      </c>
      <c r="M34">
        <f>MATCH(N34,Foglio1!$A$2:$A$23,0)</f>
        <v>14</v>
      </c>
      <c r="N34" s="1" t="s">
        <v>2</v>
      </c>
      <c r="O34" t="str">
        <f t="shared" ca="1" si="3"/>
        <v>57.38 60.38 2 10 14;</v>
      </c>
    </row>
    <row r="35" spans="8:15" x14ac:dyDescent="0.3">
      <c r="H35">
        <v>11</v>
      </c>
      <c r="I35">
        <f ca="1">INDIRECT($J$1&amp;$H35)</f>
        <v>60.379999999999995</v>
      </c>
      <c r="J35">
        <f ca="1">I35+D26/2</f>
        <v>62.063333333333325</v>
      </c>
      <c r="K35">
        <v>1</v>
      </c>
      <c r="L35">
        <v>0</v>
      </c>
      <c r="M35">
        <f>MATCH(N35,Foglio1!$A$2:$A$23,0)</f>
        <v>14</v>
      </c>
      <c r="N35" s="1" t="s">
        <v>2</v>
      </c>
      <c r="O35" t="str">
        <f t="shared" ca="1" si="3"/>
        <v>60.38 62.0633333333333 1 0 14;</v>
      </c>
    </row>
    <row r="36" spans="8:15" x14ac:dyDescent="0.3">
      <c r="H36" t="s">
        <v>11</v>
      </c>
      <c r="I36">
        <f ca="1">J35</f>
        <v>62.063333333333325</v>
      </c>
      <c r="J36">
        <f ca="1">(I36+J37)/2</f>
        <v>63.117499999999993</v>
      </c>
      <c r="K36">
        <v>1</v>
      </c>
      <c r="L36">
        <v>0</v>
      </c>
      <c r="M36">
        <f>MATCH(N36,Foglio1!$A$2:$A$23,0)</f>
        <v>15</v>
      </c>
      <c r="N36" s="1" t="s">
        <v>24</v>
      </c>
      <c r="O36" t="str">
        <f t="shared" ca="1" si="3"/>
        <v>62.0633333333333 63.1175 1 0 15;</v>
      </c>
    </row>
    <row r="37" spans="8:15" x14ac:dyDescent="0.3">
      <c r="H37" t="s">
        <v>12</v>
      </c>
      <c r="I37">
        <f ca="1">J36</f>
        <v>63.117499999999993</v>
      </c>
      <c r="J37">
        <f ca="1">I38</f>
        <v>64.171666666666667</v>
      </c>
      <c r="K37">
        <v>1</v>
      </c>
      <c r="L37">
        <v>0</v>
      </c>
      <c r="M37">
        <f>MATCH(N37,Foglio1!$A$2:$A$23,0)</f>
        <v>16</v>
      </c>
      <c r="N37" s="1" t="s">
        <v>25</v>
      </c>
      <c r="O37" t="str">
        <f t="shared" ca="1" si="3"/>
        <v>63.1175 64.1716666666667 1 0 16;</v>
      </c>
    </row>
    <row r="38" spans="8:15" x14ac:dyDescent="0.3">
      <c r="I38">
        <f ca="1">J38-D29/2</f>
        <v>64.171666666666667</v>
      </c>
      <c r="J38">
        <f ca="1">I39</f>
        <v>64.38</v>
      </c>
      <c r="K38">
        <v>1</v>
      </c>
      <c r="L38">
        <v>0</v>
      </c>
      <c r="M38">
        <f>MATCH(N38,Foglio1!$A$2:$A$23,0)</f>
        <v>17</v>
      </c>
      <c r="N38" s="1" t="s">
        <v>3</v>
      </c>
      <c r="O38" t="str">
        <f t="shared" ca="1" si="3"/>
        <v>64.1716666666667 64.38 1 0 17;</v>
      </c>
    </row>
    <row r="39" spans="8:15" x14ac:dyDescent="0.3">
      <c r="H39">
        <v>12</v>
      </c>
      <c r="I39">
        <f ca="1">J39-$E$1</f>
        <v>64.38</v>
      </c>
      <c r="J39">
        <f ca="1">INDIRECT($J$1&amp;$H39)</f>
        <v>67.38</v>
      </c>
      <c r="K39">
        <v>2</v>
      </c>
      <c r="L39">
        <f>H35</f>
        <v>11</v>
      </c>
      <c r="M39">
        <f>MATCH(N39,Foglio1!$A$2:$A$23,0)</f>
        <v>17</v>
      </c>
      <c r="N39" s="1" t="s">
        <v>3</v>
      </c>
      <c r="O39" t="str">
        <f t="shared" ca="1" si="3"/>
        <v>64.38 67.38 2 11 17;</v>
      </c>
    </row>
    <row r="40" spans="8:15" x14ac:dyDescent="0.3">
      <c r="I40">
        <f ca="1">J39</f>
        <v>67.38</v>
      </c>
      <c r="J40">
        <f ca="1">(I40+J41)/2</f>
        <v>68.438333333333333</v>
      </c>
      <c r="K40">
        <v>1</v>
      </c>
      <c r="L40">
        <v>0</v>
      </c>
      <c r="M40">
        <f>MATCH(N40,Foglio1!$A$2:$A$23,0)</f>
        <v>17</v>
      </c>
      <c r="N40" s="1" t="s">
        <v>3</v>
      </c>
      <c r="O40" t="str">
        <f t="shared" ca="1" si="3"/>
        <v>67.38 68.4383333333333 1 0 17;</v>
      </c>
    </row>
    <row r="41" spans="8:15" x14ac:dyDescent="0.3">
      <c r="H41">
        <v>12</v>
      </c>
      <c r="I41">
        <f ca="1">J40</f>
        <v>68.438333333333333</v>
      </c>
      <c r="J41">
        <f ca="1">INDIRECT($I$1&amp;$H42)</f>
        <v>69.496666666666655</v>
      </c>
      <c r="K41">
        <v>1</v>
      </c>
      <c r="L41">
        <v>0</v>
      </c>
      <c r="M41">
        <f>MATCH(N41,Foglio1!$A$2:$A$23,0)</f>
        <v>18</v>
      </c>
      <c r="N41" s="1" t="s">
        <v>4</v>
      </c>
      <c r="O41" t="str">
        <f t="shared" ca="1" si="3"/>
        <v>68.4383333333333 69.4966666666667 1 0 18;</v>
      </c>
    </row>
    <row r="42" spans="8:15" x14ac:dyDescent="0.3">
      <c r="H42">
        <v>13</v>
      </c>
      <c r="I42">
        <f ca="1">INDIRECT($I$1&amp;$H42)</f>
        <v>69.496666666666655</v>
      </c>
      <c r="J42">
        <f ca="1">INDIRECT($J$1&amp;$H42)</f>
        <v>72.496666666666655</v>
      </c>
      <c r="K42">
        <v>2</v>
      </c>
      <c r="L42">
        <f>H41</f>
        <v>12</v>
      </c>
      <c r="M42">
        <f>MATCH(N42,Foglio1!$A$2:$A$23,0)</f>
        <v>18</v>
      </c>
      <c r="N42" s="1" t="s">
        <v>4</v>
      </c>
      <c r="O42" t="str">
        <f t="shared" ca="1" si="3"/>
        <v>69.4966666666667 72.4966666666667 2 12 18;</v>
      </c>
    </row>
    <row r="43" spans="8:15" x14ac:dyDescent="0.3">
      <c r="H43">
        <v>13</v>
      </c>
      <c r="I43">
        <f ca="1">INDIRECT($J$1&amp;$H43)</f>
        <v>72.496666666666655</v>
      </c>
      <c r="J43">
        <f ca="1">I43+D30/2</f>
        <v>72.963333333333324</v>
      </c>
      <c r="K43">
        <v>1</v>
      </c>
      <c r="L43">
        <v>0</v>
      </c>
      <c r="M43">
        <f>MATCH(N43,Foglio1!$A$2:$A$23,0)</f>
        <v>18</v>
      </c>
      <c r="N43" s="1" t="s">
        <v>4</v>
      </c>
      <c r="O43" t="str">
        <f t="shared" ca="1" si="3"/>
        <v>72.4966666666667 72.9633333333333 1 0 18;</v>
      </c>
    </row>
    <row r="44" spans="8:15" x14ac:dyDescent="0.3">
      <c r="I44">
        <f ca="1">J43</f>
        <v>72.963333333333324</v>
      </c>
      <c r="J44">
        <f ca="1">I45</f>
        <v>74.299999999999983</v>
      </c>
      <c r="K44">
        <v>1</v>
      </c>
      <c r="L44">
        <v>0</v>
      </c>
      <c r="M44">
        <f>MATCH(N44,Foglio1!$A$2:$A$23,0)</f>
        <v>19</v>
      </c>
      <c r="N44" s="1" t="s">
        <v>26</v>
      </c>
      <c r="O44" t="str">
        <f t="shared" ca="1" si="3"/>
        <v>72.9633333333333 74.3 1 0 19;</v>
      </c>
    </row>
    <row r="45" spans="8:15" x14ac:dyDescent="0.3">
      <c r="H45" t="s">
        <v>13</v>
      </c>
      <c r="I45">
        <f ca="1">J45-D31/2</f>
        <v>74.299999999999983</v>
      </c>
      <c r="J45">
        <f ca="1">I46</f>
        <v>75.169999999999987</v>
      </c>
      <c r="K45">
        <v>1</v>
      </c>
      <c r="L45">
        <v>0</v>
      </c>
      <c r="M45">
        <f>MATCH(N45,Foglio1!$A$2:$A$23,0)</f>
        <v>20</v>
      </c>
      <c r="N45" s="1" t="s">
        <v>5</v>
      </c>
      <c r="O45" t="str">
        <f t="shared" ca="1" si="3"/>
        <v>74.3 75.17 1 0 20;</v>
      </c>
    </row>
    <row r="46" spans="8:15" x14ac:dyDescent="0.3">
      <c r="H46">
        <v>14</v>
      </c>
      <c r="I46">
        <f ca="1">INDIRECT($I$1&amp;$H46)</f>
        <v>75.169999999999987</v>
      </c>
      <c r="J46">
        <f ca="1">INDIRECT($J$1&amp;$H46)</f>
        <v>78.169999999999987</v>
      </c>
      <c r="K46">
        <v>2</v>
      </c>
      <c r="L46">
        <f>H43</f>
        <v>13</v>
      </c>
      <c r="M46">
        <f>MATCH(N46,Foglio1!$A$2:$A$23,0)</f>
        <v>20</v>
      </c>
      <c r="N46" s="1" t="s">
        <v>5</v>
      </c>
      <c r="O46" t="str">
        <f t="shared" ca="1" si="3"/>
        <v>75.17 78.17 2 13 20;</v>
      </c>
    </row>
    <row r="47" spans="8:15" x14ac:dyDescent="0.3">
      <c r="I47">
        <f ca="1">J46</f>
        <v>78.169999999999987</v>
      </c>
      <c r="J47">
        <f ca="1">(I47+J48)/2</f>
        <v>79.328333333333319</v>
      </c>
      <c r="K47">
        <v>1</v>
      </c>
      <c r="L47">
        <v>0</v>
      </c>
      <c r="M47">
        <f>MATCH(N47,Foglio1!$A$2:$A$23,0)</f>
        <v>20</v>
      </c>
      <c r="N47" s="1" t="s">
        <v>5</v>
      </c>
      <c r="O47" t="str">
        <f t="shared" ca="1" si="3"/>
        <v>78.17 79.3283333333333 1 0 20;</v>
      </c>
    </row>
    <row r="48" spans="8:15" x14ac:dyDescent="0.3">
      <c r="H48">
        <v>14</v>
      </c>
      <c r="I48">
        <f ca="1">J47</f>
        <v>79.328333333333319</v>
      </c>
      <c r="J48">
        <f ca="1">INDIRECT($I$1&amp;$H49)</f>
        <v>80.48666666666665</v>
      </c>
      <c r="K48">
        <v>1</v>
      </c>
      <c r="L48">
        <v>0</v>
      </c>
      <c r="M48">
        <f>MATCH(N48,Foglio1!$A$2:$A$23,0)</f>
        <v>21</v>
      </c>
      <c r="N48" s="1" t="s">
        <v>6</v>
      </c>
      <c r="O48" t="str">
        <f t="shared" ca="1" si="3"/>
        <v>79.3283333333333 80.4866666666667 1 0 21;</v>
      </c>
    </row>
    <row r="49" spans="8:15" x14ac:dyDescent="0.3">
      <c r="H49">
        <v>15</v>
      </c>
      <c r="I49">
        <f ca="1">INDIRECT($I$1&amp;$H49)</f>
        <v>80.48666666666665</v>
      </c>
      <c r="J49">
        <f ca="1">INDIRECT($J$1&amp;$H49)</f>
        <v>83.48666666666665</v>
      </c>
      <c r="K49">
        <v>2</v>
      </c>
      <c r="L49">
        <f>H48</f>
        <v>14</v>
      </c>
      <c r="M49">
        <f>MATCH(N49,Foglio1!$A$2:$A$23,0)</f>
        <v>21</v>
      </c>
      <c r="N49" s="1" t="s">
        <v>6</v>
      </c>
      <c r="O49" t="str">
        <f t="shared" ca="1" si="3"/>
        <v>80.4866666666667 83.4866666666667 2 14 21;</v>
      </c>
    </row>
    <row r="50" spans="8:15" x14ac:dyDescent="0.3">
      <c r="I50">
        <f ca="1">J49</f>
        <v>83.48666666666665</v>
      </c>
      <c r="J50">
        <f ca="1">(I50+J51)/2</f>
        <v>85.82</v>
      </c>
      <c r="K50">
        <v>1</v>
      </c>
      <c r="L50">
        <v>0</v>
      </c>
      <c r="M50">
        <f>MATCH(N50,Foglio1!$A$2:$A$23,0)</f>
        <v>21</v>
      </c>
      <c r="N50" s="1" t="s">
        <v>6</v>
      </c>
      <c r="O50" t="str">
        <f t="shared" ca="1" si="3"/>
        <v>83.4866666666667 85.82 1 0 21;</v>
      </c>
    </row>
    <row r="51" spans="8:15" x14ac:dyDescent="0.3">
      <c r="H51">
        <v>15</v>
      </c>
      <c r="I51">
        <f ca="1">J50</f>
        <v>85.82</v>
      </c>
      <c r="J51">
        <f ca="1">INDIRECT($I$1&amp;$H52)</f>
        <v>88.153333333333322</v>
      </c>
      <c r="K51">
        <v>1</v>
      </c>
      <c r="L51">
        <v>0</v>
      </c>
      <c r="M51">
        <f>MATCH(N51,Foglio1!$A$2:$A$23,0)</f>
        <v>22</v>
      </c>
      <c r="N51" s="1" t="s">
        <v>7</v>
      </c>
      <c r="O51" t="str">
        <f t="shared" ca="1" si="3"/>
        <v>85.82 88.1533333333333 1 0 22;</v>
      </c>
    </row>
    <row r="52" spans="8:15" x14ac:dyDescent="0.3">
      <c r="H52">
        <v>16</v>
      </c>
      <c r="I52">
        <f ca="1">INDIRECT($I$1&amp;$H52)</f>
        <v>88.153333333333322</v>
      </c>
      <c r="J52">
        <f ca="1">INDIRECT($J$1&amp;$H52)</f>
        <v>91.153333333333322</v>
      </c>
      <c r="K52">
        <v>2</v>
      </c>
      <c r="L52">
        <f>H51</f>
        <v>15</v>
      </c>
      <c r="M52">
        <f>MATCH(N52,Foglio1!$A$2:$A$23,0)</f>
        <v>22</v>
      </c>
      <c r="N52" s="1" t="s">
        <v>7</v>
      </c>
      <c r="O52" t="str">
        <f t="shared" ca="1" si="3"/>
        <v>88.1533333333333 91.1533333333333 2 15 22;</v>
      </c>
    </row>
    <row r="53" spans="8:15" x14ac:dyDescent="0.3">
      <c r="I53">
        <f ca="1">J52</f>
        <v>91.153333333333322</v>
      </c>
      <c r="J53">
        <f ca="1">I53+D17/2</f>
        <v>92.321666666666658</v>
      </c>
      <c r="K53">
        <v>1</v>
      </c>
      <c r="L53">
        <v>0</v>
      </c>
      <c r="M53">
        <f>MATCH(N53,Foglio1!$A$2:$A$23,0)</f>
        <v>22</v>
      </c>
      <c r="N53" s="1" t="s">
        <v>7</v>
      </c>
      <c r="O53" t="str">
        <f t="shared" ca="1" si="3"/>
        <v>91.1533333333333 92.3216666666667 1 0 22;</v>
      </c>
    </row>
    <row r="54" spans="8:15" x14ac:dyDescent="0.3">
      <c r="I54">
        <f ca="1">J53</f>
        <v>92.321666666666658</v>
      </c>
      <c r="J54">
        <f ca="1">I53+D17</f>
        <v>93.49</v>
      </c>
      <c r="K54">
        <v>1</v>
      </c>
      <c r="L54">
        <v>0</v>
      </c>
      <c r="M54">
        <f>MATCH(N54,Foglio1!$A$2:$A$23,0)</f>
        <v>1</v>
      </c>
      <c r="N54" s="1" t="s">
        <v>1</v>
      </c>
      <c r="O54" t="str">
        <f t="shared" ca="1" si="3"/>
        <v>92.3216666666667 93.49 1 0 1;</v>
      </c>
    </row>
    <row r="55" spans="8:15" x14ac:dyDescent="0.3">
      <c r="H55">
        <v>17</v>
      </c>
      <c r="I55">
        <f ca="1">J54</f>
        <v>93.49</v>
      </c>
      <c r="J55">
        <f>G1</f>
        <v>120</v>
      </c>
      <c r="K55">
        <v>0</v>
      </c>
      <c r="L55">
        <v>0</v>
      </c>
      <c r="M55">
        <f>MATCH(N55,Foglio1!$A$2:$A$23,0)</f>
        <v>1</v>
      </c>
      <c r="N55" s="1" t="s">
        <v>1</v>
      </c>
      <c r="O55" t="str">
        <f t="shared" ca="1" si="3"/>
        <v>93.49 120 0 0 1;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A924-A629-40E5-A249-9FF48A83C504}">
  <dimension ref="A1:W74"/>
  <sheetViews>
    <sheetView tabSelected="1" topLeftCell="A82" zoomScale="120" zoomScaleNormal="120" workbookViewId="0">
      <selection activeCell="G12" sqref="G12"/>
    </sheetView>
  </sheetViews>
  <sheetFormatPr defaultRowHeight="14.4" x14ac:dyDescent="0.3"/>
  <sheetData>
    <row r="1" spans="1:23" x14ac:dyDescent="0.3">
      <c r="B1" t="s">
        <v>27</v>
      </c>
      <c r="C1" t="s">
        <v>28</v>
      </c>
      <c r="D1" t="s">
        <v>29</v>
      </c>
      <c r="I1" t="s">
        <v>27</v>
      </c>
      <c r="J1" t="s">
        <v>28</v>
      </c>
      <c r="K1" t="s">
        <v>29</v>
      </c>
      <c r="P1" t="s">
        <v>27</v>
      </c>
      <c r="Q1" t="s">
        <v>28</v>
      </c>
      <c r="R1" t="s">
        <v>29</v>
      </c>
      <c r="U1" t="s">
        <v>27</v>
      </c>
      <c r="V1" t="s">
        <v>28</v>
      </c>
      <c r="W1" t="s">
        <v>29</v>
      </c>
    </row>
    <row r="2" spans="1:23" x14ac:dyDescent="0.3">
      <c r="A2" s="2">
        <v>0.6</v>
      </c>
      <c r="B2">
        <v>47.141800000000003</v>
      </c>
      <c r="C2">
        <v>47.046300000000002</v>
      </c>
      <c r="D2">
        <v>17.798999999999999</v>
      </c>
      <c r="G2" s="2">
        <v>0.6</v>
      </c>
      <c r="H2" s="2"/>
      <c r="I2">
        <v>5.8773999999999997</v>
      </c>
      <c r="J2">
        <v>5.4672999999999998</v>
      </c>
      <c r="K2">
        <v>3.1734</v>
      </c>
      <c r="O2" s="2">
        <v>0.6</v>
      </c>
      <c r="P2">
        <f>U2*60</f>
        <v>13.185180000000001</v>
      </c>
      <c r="Q2">
        <f t="shared" ref="Q2:R2" si="0">V2*60</f>
        <v>12.86886</v>
      </c>
      <c r="R2">
        <f t="shared" si="0"/>
        <v>27.876539999999999</v>
      </c>
      <c r="T2" s="2">
        <v>0.6</v>
      </c>
      <c r="U2">
        <v>0.219753</v>
      </c>
      <c r="V2">
        <v>0.214481</v>
      </c>
      <c r="W2">
        <v>0.46460899999999999</v>
      </c>
    </row>
    <row r="3" spans="1:23" x14ac:dyDescent="0.3">
      <c r="A3" s="2">
        <v>0.75</v>
      </c>
      <c r="B3">
        <v>22.251200000000001</v>
      </c>
      <c r="C3">
        <v>26.189399999999999</v>
      </c>
      <c r="D3">
        <v>9.5052000000000003</v>
      </c>
      <c r="G3" s="2">
        <v>0.75</v>
      </c>
      <c r="H3" s="2"/>
      <c r="I3">
        <v>3.5468000000000002</v>
      </c>
      <c r="J3">
        <v>3.8761999999999999</v>
      </c>
      <c r="K3">
        <v>3.2206000000000001</v>
      </c>
      <c r="O3" s="2">
        <v>0.75</v>
      </c>
      <c r="P3">
        <f t="shared" ref="P3:P4" si="1">U3*60</f>
        <v>9.4440000000000008</v>
      </c>
      <c r="Q3">
        <f t="shared" ref="Q3:Q4" si="2">V3*60</f>
        <v>9.5481599999999993</v>
      </c>
      <c r="R3">
        <f t="shared" ref="R3:R4" si="3">W3*60</f>
        <v>28.018799999999999</v>
      </c>
      <c r="T3" s="2">
        <v>0.75</v>
      </c>
      <c r="U3">
        <v>0.15740000000000001</v>
      </c>
      <c r="V3">
        <v>0.159136</v>
      </c>
      <c r="W3">
        <v>0.46698000000000001</v>
      </c>
    </row>
    <row r="4" spans="1:23" x14ac:dyDescent="0.3">
      <c r="A4" s="2">
        <v>0.9</v>
      </c>
      <c r="B4">
        <v>6.8552</v>
      </c>
      <c r="C4">
        <v>11.501899999999999</v>
      </c>
      <c r="D4">
        <v>4.9569999999999999</v>
      </c>
      <c r="G4" s="2">
        <v>0.9</v>
      </c>
      <c r="H4" s="2"/>
      <c r="I4">
        <v>2.6909000000000001</v>
      </c>
      <c r="J4">
        <v>3.9581</v>
      </c>
      <c r="K4">
        <v>3.1880000000000002</v>
      </c>
      <c r="O4" s="2">
        <v>0.9</v>
      </c>
      <c r="P4">
        <f t="shared" si="1"/>
        <v>8.2052399999999999</v>
      </c>
      <c r="Q4">
        <f t="shared" si="2"/>
        <v>9.2111999999999998</v>
      </c>
      <c r="R4">
        <f t="shared" si="3"/>
        <v>28.205400000000001</v>
      </c>
      <c r="T4" s="2">
        <v>0.9</v>
      </c>
      <c r="U4">
        <v>0.13675399999999999</v>
      </c>
      <c r="V4">
        <v>0.15351999999999999</v>
      </c>
      <c r="W4">
        <v>0.47009000000000001</v>
      </c>
    </row>
    <row r="40" spans="2:18" x14ac:dyDescent="0.3">
      <c r="C40" t="s">
        <v>27</v>
      </c>
      <c r="I40" t="s">
        <v>28</v>
      </c>
      <c r="O40" t="s">
        <v>29</v>
      </c>
    </row>
    <row r="41" spans="2:18" x14ac:dyDescent="0.3">
      <c r="C41" t="s">
        <v>30</v>
      </c>
      <c r="D41" t="s">
        <v>31</v>
      </c>
      <c r="E41" t="s">
        <v>32</v>
      </c>
      <c r="F41" t="s">
        <v>33</v>
      </c>
      <c r="I41" t="s">
        <v>30</v>
      </c>
      <c r="J41" t="s">
        <v>31</v>
      </c>
      <c r="K41" t="s">
        <v>32</v>
      </c>
      <c r="L41" t="s">
        <v>33</v>
      </c>
      <c r="O41" t="s">
        <v>30</v>
      </c>
      <c r="P41" t="s">
        <v>31</v>
      </c>
      <c r="Q41" t="s">
        <v>32</v>
      </c>
      <c r="R41" t="s">
        <v>33</v>
      </c>
    </row>
    <row r="42" spans="2:18" x14ac:dyDescent="0.3">
      <c r="B42" s="3">
        <v>1</v>
      </c>
      <c r="C42">
        <v>5.7885</v>
      </c>
      <c r="D42">
        <v>0.91390000000000005</v>
      </c>
      <c r="E42">
        <v>1.8331999999999999</v>
      </c>
      <c r="F42">
        <v>1.1389</v>
      </c>
      <c r="H42" s="3">
        <v>1</v>
      </c>
      <c r="I42">
        <v>4.7601000000000004</v>
      </c>
      <c r="J42">
        <v>0.7419</v>
      </c>
      <c r="K42">
        <v>2.1819000000000002</v>
      </c>
      <c r="L42">
        <v>1.3551</v>
      </c>
      <c r="N42" s="3">
        <v>1</v>
      </c>
      <c r="O42">
        <v>6</v>
      </c>
      <c r="P42">
        <v>0</v>
      </c>
      <c r="Q42">
        <v>1.6839</v>
      </c>
      <c r="R42">
        <v>0.70689999999999997</v>
      </c>
    </row>
    <row r="43" spans="2:18" x14ac:dyDescent="0.3">
      <c r="B43" s="3">
        <v>2</v>
      </c>
      <c r="C43">
        <v>5.7188999999999997</v>
      </c>
      <c r="D43">
        <v>0.89629999999999999</v>
      </c>
      <c r="E43">
        <v>1.8532</v>
      </c>
      <c r="F43">
        <v>1.1240000000000001</v>
      </c>
      <c r="H43" s="3">
        <v>2</v>
      </c>
      <c r="I43">
        <v>5.1852999999999998</v>
      </c>
      <c r="J43">
        <v>0.89</v>
      </c>
      <c r="K43">
        <v>2.0224000000000002</v>
      </c>
      <c r="L43">
        <v>1.2724</v>
      </c>
      <c r="N43" s="3">
        <v>2</v>
      </c>
      <c r="O43">
        <v>6</v>
      </c>
      <c r="P43">
        <v>0</v>
      </c>
      <c r="Q43">
        <v>1.7015</v>
      </c>
      <c r="R43">
        <v>0.66749999999999998</v>
      </c>
    </row>
    <row r="44" spans="2:18" x14ac:dyDescent="0.3">
      <c r="B44" s="3">
        <v>3</v>
      </c>
      <c r="C44">
        <v>5.6673</v>
      </c>
      <c r="D44">
        <v>0.9113</v>
      </c>
      <c r="E44">
        <v>1.8724000000000001</v>
      </c>
      <c r="F44">
        <v>1.1068</v>
      </c>
      <c r="H44" s="3">
        <v>3</v>
      </c>
      <c r="I44">
        <v>5.4836</v>
      </c>
      <c r="J44">
        <v>0.9738</v>
      </c>
      <c r="K44">
        <v>1.9244000000000001</v>
      </c>
      <c r="L44">
        <v>1.2044999999999999</v>
      </c>
      <c r="N44" s="3">
        <v>3</v>
      </c>
      <c r="O44">
        <v>6</v>
      </c>
      <c r="P44">
        <v>0</v>
      </c>
      <c r="Q44">
        <v>1.7164999999999999</v>
      </c>
      <c r="R44">
        <v>0.63380000000000003</v>
      </c>
    </row>
    <row r="45" spans="2:18" x14ac:dyDescent="0.3">
      <c r="B45" s="3">
        <v>4</v>
      </c>
      <c r="C45">
        <v>5.6185999999999998</v>
      </c>
      <c r="D45">
        <v>0.90490000000000004</v>
      </c>
      <c r="E45">
        <v>1.8885000000000001</v>
      </c>
      <c r="F45">
        <v>1.0935999999999999</v>
      </c>
      <c r="H45" s="3">
        <v>4</v>
      </c>
      <c r="I45">
        <v>5.6923000000000004</v>
      </c>
      <c r="J45">
        <v>1.0310999999999999</v>
      </c>
      <c r="K45">
        <v>1.8634999999999999</v>
      </c>
      <c r="L45">
        <v>1.1480999999999999</v>
      </c>
      <c r="N45" s="3">
        <v>4</v>
      </c>
      <c r="O45">
        <v>6</v>
      </c>
      <c r="P45">
        <v>0</v>
      </c>
      <c r="Q45">
        <v>1.7297</v>
      </c>
      <c r="R45">
        <v>0.60429999999999995</v>
      </c>
    </row>
    <row r="46" spans="2:18" x14ac:dyDescent="0.3">
      <c r="B46" s="3">
        <v>5</v>
      </c>
      <c r="C46">
        <v>5.5465</v>
      </c>
      <c r="D46">
        <v>0.88160000000000005</v>
      </c>
      <c r="E46">
        <v>1.9107000000000001</v>
      </c>
      <c r="F46">
        <v>1.0716000000000001</v>
      </c>
      <c r="H46" s="3">
        <v>5</v>
      </c>
      <c r="I46">
        <v>5.7327000000000004</v>
      </c>
      <c r="J46">
        <v>1.0589999999999999</v>
      </c>
      <c r="K46">
        <v>1.8484</v>
      </c>
      <c r="L46">
        <v>1.1023000000000001</v>
      </c>
      <c r="N46" s="3">
        <v>5</v>
      </c>
      <c r="O46">
        <v>6</v>
      </c>
      <c r="P46">
        <v>0</v>
      </c>
      <c r="Q46">
        <v>1.7450000000000001</v>
      </c>
      <c r="R46">
        <v>0.57030000000000003</v>
      </c>
    </row>
    <row r="47" spans="2:18" x14ac:dyDescent="0.3">
      <c r="B47" s="3">
        <v>6</v>
      </c>
      <c r="C47">
        <v>5.4598000000000004</v>
      </c>
      <c r="D47">
        <v>0.8639</v>
      </c>
      <c r="E47">
        <v>1.9380999999999999</v>
      </c>
      <c r="F47">
        <v>1.0459000000000001</v>
      </c>
      <c r="H47" s="3">
        <v>6</v>
      </c>
      <c r="I47">
        <v>5.6402000000000001</v>
      </c>
      <c r="J47">
        <v>1.0488999999999999</v>
      </c>
      <c r="K47">
        <v>1.8777999999999999</v>
      </c>
      <c r="L47">
        <v>1.0760000000000001</v>
      </c>
      <c r="N47" s="3">
        <v>6</v>
      </c>
      <c r="O47">
        <v>6</v>
      </c>
      <c r="P47">
        <v>0</v>
      </c>
      <c r="Q47">
        <v>1.7621</v>
      </c>
      <c r="R47">
        <v>0.53190000000000004</v>
      </c>
    </row>
    <row r="48" spans="2:18" x14ac:dyDescent="0.3">
      <c r="B48" s="3">
        <v>7</v>
      </c>
      <c r="C48">
        <v>5.4183000000000003</v>
      </c>
      <c r="D48">
        <v>0.85760000000000003</v>
      </c>
      <c r="E48">
        <v>1.9540999999999999</v>
      </c>
      <c r="F48">
        <v>1.0237000000000001</v>
      </c>
      <c r="H48" s="3">
        <v>7</v>
      </c>
      <c r="I48">
        <v>5.5046999999999997</v>
      </c>
      <c r="J48">
        <v>1.0425</v>
      </c>
      <c r="K48">
        <v>1.9238999999999999</v>
      </c>
      <c r="L48">
        <v>1.0566</v>
      </c>
      <c r="N48" s="3">
        <v>7</v>
      </c>
      <c r="O48">
        <v>6</v>
      </c>
      <c r="P48">
        <v>0</v>
      </c>
      <c r="Q48">
        <v>1.7813000000000001</v>
      </c>
      <c r="R48">
        <v>0.48909999999999998</v>
      </c>
    </row>
    <row r="49" spans="2:18" x14ac:dyDescent="0.3">
      <c r="B49" s="3">
        <v>8</v>
      </c>
      <c r="C49">
        <v>5.3349000000000002</v>
      </c>
      <c r="D49">
        <v>0.8306</v>
      </c>
      <c r="E49">
        <v>1.9834000000000001</v>
      </c>
      <c r="F49">
        <v>1.0026999999999999</v>
      </c>
      <c r="H49" s="3">
        <v>8</v>
      </c>
      <c r="I49">
        <v>5.4459</v>
      </c>
      <c r="J49">
        <v>1.0244</v>
      </c>
      <c r="K49">
        <v>1.9456</v>
      </c>
      <c r="L49">
        <v>1.0366</v>
      </c>
      <c r="N49" s="3">
        <v>8</v>
      </c>
      <c r="O49">
        <v>6</v>
      </c>
      <c r="P49">
        <v>0</v>
      </c>
      <c r="Q49">
        <v>1.7971999999999999</v>
      </c>
      <c r="R49">
        <v>0.45350000000000001</v>
      </c>
    </row>
    <row r="50" spans="2:18" x14ac:dyDescent="0.3">
      <c r="B50" s="3">
        <v>9</v>
      </c>
      <c r="C50">
        <v>5.2872000000000003</v>
      </c>
      <c r="D50">
        <v>0.83960000000000001</v>
      </c>
      <c r="E50">
        <v>2.0028000000000001</v>
      </c>
      <c r="F50">
        <v>0.98960000000000004</v>
      </c>
      <c r="H50" s="3">
        <v>9</v>
      </c>
      <c r="I50">
        <v>5.2323000000000004</v>
      </c>
      <c r="J50">
        <v>1.0249999999999999</v>
      </c>
      <c r="K50">
        <v>2.0207000000000002</v>
      </c>
      <c r="L50">
        <v>1.0339</v>
      </c>
      <c r="N50" s="3">
        <v>9</v>
      </c>
      <c r="O50">
        <v>6</v>
      </c>
      <c r="P50">
        <v>0</v>
      </c>
      <c r="Q50">
        <v>1.8194999999999999</v>
      </c>
      <c r="R50">
        <v>0.4037</v>
      </c>
    </row>
    <row r="51" spans="2:18" x14ac:dyDescent="0.3">
      <c r="B51" s="3" t="s">
        <v>2</v>
      </c>
      <c r="C51">
        <v>5.2610000000000001</v>
      </c>
      <c r="D51">
        <v>0.87939999999999996</v>
      </c>
      <c r="E51">
        <v>2.0099</v>
      </c>
      <c r="F51">
        <v>0.97919999999999996</v>
      </c>
      <c r="H51" s="3" t="s">
        <v>2</v>
      </c>
      <c r="I51">
        <v>5.2763999999999998</v>
      </c>
      <c r="J51">
        <v>1.0288999999999999</v>
      </c>
      <c r="K51">
        <v>2.0063</v>
      </c>
      <c r="L51">
        <v>1.0102</v>
      </c>
      <c r="N51" s="3" t="s">
        <v>2</v>
      </c>
      <c r="O51">
        <v>6</v>
      </c>
      <c r="P51">
        <v>0</v>
      </c>
      <c r="Q51">
        <v>1.8344</v>
      </c>
      <c r="R51">
        <v>0.37030000000000002</v>
      </c>
    </row>
    <row r="52" spans="2:18" x14ac:dyDescent="0.3">
      <c r="B52" s="3" t="s">
        <v>3</v>
      </c>
      <c r="C52">
        <v>5.2552000000000003</v>
      </c>
      <c r="D52">
        <v>0.90600000000000003</v>
      </c>
      <c r="E52">
        <v>2.0146000000000002</v>
      </c>
      <c r="F52">
        <v>0.97040000000000004</v>
      </c>
      <c r="H52" s="3" t="s">
        <v>3</v>
      </c>
      <c r="I52">
        <v>5.1936999999999998</v>
      </c>
      <c r="J52">
        <v>1.0181</v>
      </c>
      <c r="K52">
        <v>2.0350000000000001</v>
      </c>
      <c r="L52">
        <v>0.9889</v>
      </c>
      <c r="N52" s="3" t="s">
        <v>3</v>
      </c>
      <c r="O52">
        <v>6</v>
      </c>
      <c r="P52">
        <v>0</v>
      </c>
      <c r="Q52">
        <v>1.8537999999999999</v>
      </c>
      <c r="R52">
        <v>0.32679999999999998</v>
      </c>
    </row>
    <row r="53" spans="2:18" x14ac:dyDescent="0.3">
      <c r="B53" s="3" t="s">
        <v>4</v>
      </c>
      <c r="C53">
        <v>5.1924000000000001</v>
      </c>
      <c r="D53">
        <v>0.89270000000000005</v>
      </c>
      <c r="E53">
        <v>2.0394000000000001</v>
      </c>
      <c r="F53">
        <v>0.9526</v>
      </c>
      <c r="H53" s="3" t="s">
        <v>4</v>
      </c>
      <c r="I53">
        <v>5.2846000000000002</v>
      </c>
      <c r="J53">
        <v>1.0104</v>
      </c>
      <c r="K53">
        <v>2.0078</v>
      </c>
      <c r="L53">
        <v>0.96289999999999998</v>
      </c>
      <c r="N53" s="3" t="s">
        <v>4</v>
      </c>
      <c r="O53">
        <v>6</v>
      </c>
      <c r="P53">
        <v>0</v>
      </c>
      <c r="Q53">
        <v>1.8680000000000001</v>
      </c>
      <c r="R53">
        <v>0.29509999999999997</v>
      </c>
    </row>
    <row r="54" spans="2:18" x14ac:dyDescent="0.3">
      <c r="B54" s="3" t="s">
        <v>5</v>
      </c>
      <c r="C54">
        <v>5.1380999999999997</v>
      </c>
      <c r="D54">
        <v>0.878</v>
      </c>
      <c r="E54">
        <v>2.0613999999999999</v>
      </c>
      <c r="F54">
        <v>0.93679999999999997</v>
      </c>
      <c r="H54" s="3" t="s">
        <v>5</v>
      </c>
      <c r="I54">
        <v>5.2790999999999997</v>
      </c>
      <c r="J54">
        <v>0.9788</v>
      </c>
      <c r="K54">
        <v>2.0152000000000001</v>
      </c>
      <c r="L54">
        <v>0.93469999999999998</v>
      </c>
      <c r="N54" s="3" t="s">
        <v>5</v>
      </c>
      <c r="O54">
        <v>6</v>
      </c>
      <c r="P54">
        <v>0</v>
      </c>
      <c r="Q54">
        <v>1.8837999999999999</v>
      </c>
      <c r="R54">
        <v>0.25979999999999998</v>
      </c>
    </row>
    <row r="55" spans="2:18" x14ac:dyDescent="0.3">
      <c r="B55" s="3" t="s">
        <v>6</v>
      </c>
      <c r="C55">
        <v>5.1045999999999996</v>
      </c>
      <c r="D55">
        <v>0.86729999999999996</v>
      </c>
      <c r="E55">
        <v>2.0754999999999999</v>
      </c>
      <c r="F55">
        <v>0.92230000000000001</v>
      </c>
      <c r="H55" s="3" t="s">
        <v>6</v>
      </c>
      <c r="I55">
        <v>5.2656000000000001</v>
      </c>
      <c r="J55">
        <v>0.95289999999999997</v>
      </c>
      <c r="K55">
        <v>2.0207000000000002</v>
      </c>
      <c r="L55">
        <v>0.91559999999999997</v>
      </c>
      <c r="N55" s="3" t="s">
        <v>6</v>
      </c>
      <c r="O55">
        <v>6</v>
      </c>
      <c r="P55">
        <v>0</v>
      </c>
      <c r="Q55">
        <v>1.8986000000000001</v>
      </c>
      <c r="R55">
        <v>0.2268</v>
      </c>
    </row>
    <row r="56" spans="2:18" x14ac:dyDescent="0.3">
      <c r="B56" s="3" t="s">
        <v>7</v>
      </c>
      <c r="C56">
        <v>5.0289000000000001</v>
      </c>
      <c r="D56">
        <v>0.84550000000000003</v>
      </c>
      <c r="E56">
        <v>2.1073</v>
      </c>
      <c r="F56">
        <v>0.8982</v>
      </c>
      <c r="H56" s="3" t="s">
        <v>7</v>
      </c>
      <c r="I56">
        <v>5.0444000000000004</v>
      </c>
      <c r="J56">
        <v>0.88929999999999998</v>
      </c>
      <c r="K56">
        <v>2.1052</v>
      </c>
      <c r="L56">
        <v>0.90810000000000002</v>
      </c>
      <c r="N56" s="3" t="s">
        <v>7</v>
      </c>
      <c r="O56">
        <v>6</v>
      </c>
      <c r="P56">
        <v>0</v>
      </c>
      <c r="Q56">
        <v>1.9198999999999999</v>
      </c>
      <c r="R56">
        <v>0.1792</v>
      </c>
    </row>
    <row r="59" spans="2:18" x14ac:dyDescent="0.3">
      <c r="C59" t="s">
        <v>27</v>
      </c>
      <c r="D59" t="s">
        <v>28</v>
      </c>
      <c r="E59" t="s">
        <v>29</v>
      </c>
      <c r="I59" t="s">
        <v>27</v>
      </c>
      <c r="J59" t="s">
        <v>28</v>
      </c>
      <c r="K59" t="s">
        <v>29</v>
      </c>
      <c r="O59" t="s">
        <v>27</v>
      </c>
      <c r="P59" t="s">
        <v>28</v>
      </c>
      <c r="Q59" t="s">
        <v>29</v>
      </c>
    </row>
    <row r="60" spans="2:18" x14ac:dyDescent="0.3">
      <c r="B60" s="3">
        <v>1</v>
      </c>
      <c r="C60">
        <v>5.7885</v>
      </c>
      <c r="D60">
        <v>4.7601000000000004</v>
      </c>
      <c r="E60">
        <v>6</v>
      </c>
      <c r="H60" s="3">
        <v>1</v>
      </c>
      <c r="I60">
        <v>0.91390000000000005</v>
      </c>
      <c r="J60">
        <v>0.7419</v>
      </c>
      <c r="K60">
        <v>0</v>
      </c>
      <c r="N60" s="3">
        <v>1</v>
      </c>
      <c r="O60">
        <v>1.8331999999999999</v>
      </c>
      <c r="P60">
        <v>2.1819000000000002</v>
      </c>
      <c r="Q60">
        <v>1.6839</v>
      </c>
    </row>
    <row r="61" spans="2:18" x14ac:dyDescent="0.3">
      <c r="B61" s="3">
        <v>2</v>
      </c>
      <c r="C61">
        <v>5.7188999999999997</v>
      </c>
      <c r="D61">
        <v>5.1852999999999998</v>
      </c>
      <c r="E61">
        <v>6</v>
      </c>
      <c r="H61" s="3">
        <v>2</v>
      </c>
      <c r="I61">
        <v>0.89629999999999999</v>
      </c>
      <c r="J61">
        <v>0.89</v>
      </c>
      <c r="K61">
        <v>0</v>
      </c>
      <c r="N61" s="3">
        <v>2</v>
      </c>
      <c r="O61">
        <v>1.8532</v>
      </c>
      <c r="P61">
        <v>2.0224000000000002</v>
      </c>
      <c r="Q61">
        <v>1.7015</v>
      </c>
    </row>
    <row r="62" spans="2:18" x14ac:dyDescent="0.3">
      <c r="B62" s="3">
        <v>3</v>
      </c>
      <c r="C62">
        <v>5.6673</v>
      </c>
      <c r="D62">
        <v>5.4836</v>
      </c>
      <c r="E62">
        <v>6</v>
      </c>
      <c r="H62" s="3">
        <v>3</v>
      </c>
      <c r="I62">
        <v>0.9113</v>
      </c>
      <c r="J62">
        <v>0.9738</v>
      </c>
      <c r="K62">
        <v>0</v>
      </c>
      <c r="N62" s="3">
        <v>3</v>
      </c>
      <c r="O62">
        <v>1.8724000000000001</v>
      </c>
      <c r="P62">
        <v>1.9244000000000001</v>
      </c>
      <c r="Q62">
        <v>1.7164999999999999</v>
      </c>
    </row>
    <row r="63" spans="2:18" x14ac:dyDescent="0.3">
      <c r="B63" s="3">
        <v>4</v>
      </c>
      <c r="C63">
        <v>5.6185999999999998</v>
      </c>
      <c r="D63">
        <v>5.6923000000000004</v>
      </c>
      <c r="E63">
        <v>6</v>
      </c>
      <c r="H63" s="3">
        <v>4</v>
      </c>
      <c r="I63">
        <v>0.90490000000000004</v>
      </c>
      <c r="J63">
        <v>1.0310999999999999</v>
      </c>
      <c r="K63">
        <v>0</v>
      </c>
      <c r="N63" s="3">
        <v>4</v>
      </c>
      <c r="O63">
        <v>1.8885000000000001</v>
      </c>
      <c r="P63">
        <v>1.8634999999999999</v>
      </c>
      <c r="Q63">
        <v>1.7297</v>
      </c>
    </row>
    <row r="64" spans="2:18" x14ac:dyDescent="0.3">
      <c r="B64" s="3">
        <v>5</v>
      </c>
      <c r="C64">
        <v>5.5465</v>
      </c>
      <c r="D64">
        <v>5.7327000000000004</v>
      </c>
      <c r="E64">
        <v>6</v>
      </c>
      <c r="H64" s="3">
        <v>5</v>
      </c>
      <c r="I64">
        <v>0.88160000000000005</v>
      </c>
      <c r="J64">
        <v>1.0589999999999999</v>
      </c>
      <c r="K64">
        <v>0</v>
      </c>
      <c r="N64" s="3">
        <v>5</v>
      </c>
      <c r="O64">
        <v>1.9107000000000001</v>
      </c>
      <c r="P64">
        <v>1.8484</v>
      </c>
      <c r="Q64">
        <v>1.7450000000000001</v>
      </c>
    </row>
    <row r="65" spans="2:17" x14ac:dyDescent="0.3">
      <c r="B65" s="3">
        <v>6</v>
      </c>
      <c r="C65">
        <v>5.4598000000000004</v>
      </c>
      <c r="D65">
        <v>5.6402000000000001</v>
      </c>
      <c r="E65">
        <v>6</v>
      </c>
      <c r="H65" s="3">
        <v>6</v>
      </c>
      <c r="I65">
        <v>0.8639</v>
      </c>
      <c r="J65">
        <v>1.0488999999999999</v>
      </c>
      <c r="K65">
        <v>0</v>
      </c>
      <c r="N65" s="3">
        <v>6</v>
      </c>
      <c r="O65">
        <v>1.9380999999999999</v>
      </c>
      <c r="P65">
        <v>1.8777999999999999</v>
      </c>
      <c r="Q65">
        <v>1.7621</v>
      </c>
    </row>
    <row r="66" spans="2:17" x14ac:dyDescent="0.3">
      <c r="B66" s="3">
        <v>7</v>
      </c>
      <c r="C66">
        <v>5.4183000000000003</v>
      </c>
      <c r="D66">
        <v>5.5046999999999997</v>
      </c>
      <c r="E66">
        <v>6</v>
      </c>
      <c r="H66" s="3">
        <v>7</v>
      </c>
      <c r="I66">
        <v>0.85760000000000003</v>
      </c>
      <c r="J66">
        <v>1.0425</v>
      </c>
      <c r="K66">
        <v>0</v>
      </c>
      <c r="N66" s="3">
        <v>7</v>
      </c>
      <c r="O66">
        <v>1.9540999999999999</v>
      </c>
      <c r="P66">
        <v>1.9238999999999999</v>
      </c>
      <c r="Q66">
        <v>1.7813000000000001</v>
      </c>
    </row>
    <row r="67" spans="2:17" x14ac:dyDescent="0.3">
      <c r="B67" s="3">
        <v>8</v>
      </c>
      <c r="C67">
        <v>5.3349000000000002</v>
      </c>
      <c r="D67">
        <v>5.4459</v>
      </c>
      <c r="E67">
        <v>6</v>
      </c>
      <c r="H67" s="3">
        <v>8</v>
      </c>
      <c r="I67">
        <v>0.8306</v>
      </c>
      <c r="J67">
        <v>1.0244</v>
      </c>
      <c r="K67">
        <v>0</v>
      </c>
      <c r="N67" s="3">
        <v>8</v>
      </c>
      <c r="O67">
        <v>1.9834000000000001</v>
      </c>
      <c r="P67">
        <v>1.9456</v>
      </c>
      <c r="Q67">
        <v>1.7971999999999999</v>
      </c>
    </row>
    <row r="68" spans="2:17" x14ac:dyDescent="0.3">
      <c r="B68" s="3">
        <v>9</v>
      </c>
      <c r="C68">
        <v>5.2872000000000003</v>
      </c>
      <c r="D68">
        <v>5.2323000000000004</v>
      </c>
      <c r="E68">
        <v>6</v>
      </c>
      <c r="H68" s="3">
        <v>9</v>
      </c>
      <c r="I68">
        <v>0.83960000000000001</v>
      </c>
      <c r="J68">
        <v>1.0249999999999999</v>
      </c>
      <c r="K68">
        <v>0</v>
      </c>
      <c r="N68" s="3">
        <v>9</v>
      </c>
      <c r="O68">
        <v>2.0028000000000001</v>
      </c>
      <c r="P68">
        <v>2.0207000000000002</v>
      </c>
      <c r="Q68">
        <v>1.8194999999999999</v>
      </c>
    </row>
    <row r="69" spans="2:17" x14ac:dyDescent="0.3">
      <c r="B69" s="3" t="s">
        <v>2</v>
      </c>
      <c r="C69">
        <v>5.2610000000000001</v>
      </c>
      <c r="D69">
        <v>5.2763999999999998</v>
      </c>
      <c r="E69">
        <v>6</v>
      </c>
      <c r="H69" s="3" t="s">
        <v>2</v>
      </c>
      <c r="I69">
        <v>0.87939999999999996</v>
      </c>
      <c r="J69">
        <v>1.0288999999999999</v>
      </c>
      <c r="K69">
        <v>0</v>
      </c>
      <c r="N69" s="3" t="s">
        <v>2</v>
      </c>
      <c r="O69">
        <v>2.0099</v>
      </c>
      <c r="P69">
        <v>2.0063</v>
      </c>
      <c r="Q69">
        <v>1.8344</v>
      </c>
    </row>
    <row r="70" spans="2:17" x14ac:dyDescent="0.3">
      <c r="B70" s="3" t="s">
        <v>3</v>
      </c>
      <c r="C70">
        <v>5.2552000000000003</v>
      </c>
      <c r="D70">
        <v>5.1936999999999998</v>
      </c>
      <c r="E70">
        <v>6</v>
      </c>
      <c r="H70" s="3" t="s">
        <v>3</v>
      </c>
      <c r="I70">
        <v>0.90600000000000003</v>
      </c>
      <c r="J70">
        <v>1.0181</v>
      </c>
      <c r="K70">
        <v>0</v>
      </c>
      <c r="N70" s="3" t="s">
        <v>3</v>
      </c>
      <c r="O70">
        <v>2.0146000000000002</v>
      </c>
      <c r="P70">
        <v>2.0350000000000001</v>
      </c>
      <c r="Q70">
        <v>1.8537999999999999</v>
      </c>
    </row>
    <row r="71" spans="2:17" x14ac:dyDescent="0.3">
      <c r="B71" s="3" t="s">
        <v>4</v>
      </c>
      <c r="C71">
        <v>5.1924000000000001</v>
      </c>
      <c r="D71">
        <v>5.2846000000000002</v>
      </c>
      <c r="E71">
        <v>6</v>
      </c>
      <c r="H71" s="3" t="s">
        <v>4</v>
      </c>
      <c r="I71">
        <v>0.89270000000000005</v>
      </c>
      <c r="J71">
        <v>1.0104</v>
      </c>
      <c r="K71">
        <v>0</v>
      </c>
      <c r="N71" s="3" t="s">
        <v>4</v>
      </c>
      <c r="O71">
        <v>2.0394000000000001</v>
      </c>
      <c r="P71">
        <v>2.0078</v>
      </c>
      <c r="Q71">
        <v>1.8680000000000001</v>
      </c>
    </row>
    <row r="72" spans="2:17" x14ac:dyDescent="0.3">
      <c r="B72" s="3" t="s">
        <v>5</v>
      </c>
      <c r="C72">
        <v>5.1380999999999997</v>
      </c>
      <c r="D72">
        <v>5.2790999999999997</v>
      </c>
      <c r="E72">
        <v>6</v>
      </c>
      <c r="H72" s="3" t="s">
        <v>5</v>
      </c>
      <c r="I72">
        <v>0.878</v>
      </c>
      <c r="J72">
        <v>0.9788</v>
      </c>
      <c r="K72">
        <v>0</v>
      </c>
      <c r="N72" s="3" t="s">
        <v>5</v>
      </c>
      <c r="O72">
        <v>2.0613999999999999</v>
      </c>
      <c r="P72">
        <v>2.0152000000000001</v>
      </c>
      <c r="Q72">
        <v>1.8837999999999999</v>
      </c>
    </row>
    <row r="73" spans="2:17" x14ac:dyDescent="0.3">
      <c r="B73" s="3" t="s">
        <v>6</v>
      </c>
      <c r="C73">
        <v>5.1045999999999996</v>
      </c>
      <c r="D73">
        <v>5.2656000000000001</v>
      </c>
      <c r="E73">
        <v>6</v>
      </c>
      <c r="H73" s="3" t="s">
        <v>6</v>
      </c>
      <c r="I73">
        <v>0.86729999999999996</v>
      </c>
      <c r="J73">
        <v>0.95289999999999997</v>
      </c>
      <c r="K73">
        <v>0</v>
      </c>
      <c r="N73" s="3" t="s">
        <v>6</v>
      </c>
      <c r="O73">
        <v>2.0754999999999999</v>
      </c>
      <c r="P73">
        <v>2.0207000000000002</v>
      </c>
      <c r="Q73">
        <v>1.8986000000000001</v>
      </c>
    </row>
    <row r="74" spans="2:17" x14ac:dyDescent="0.3">
      <c r="B74" s="3" t="s">
        <v>7</v>
      </c>
      <c r="C74">
        <v>5.0289000000000001</v>
      </c>
      <c r="D74">
        <v>5.0444000000000004</v>
      </c>
      <c r="E74">
        <v>6</v>
      </c>
      <c r="H74" s="3" t="s">
        <v>7</v>
      </c>
      <c r="I74">
        <v>0.84550000000000003</v>
      </c>
      <c r="J74">
        <v>0.88929999999999998</v>
      </c>
      <c r="K74">
        <v>0</v>
      </c>
      <c r="N74" s="3" t="s">
        <v>7</v>
      </c>
      <c r="O74">
        <v>2.1073</v>
      </c>
      <c r="P74">
        <v>2.1052</v>
      </c>
      <c r="Q74">
        <v>1.9198999999999999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F7F1-BC93-4F6B-83D1-AB41FDECE331}">
  <dimension ref="A1:W23"/>
  <sheetViews>
    <sheetView topLeftCell="A4" workbookViewId="0">
      <selection activeCell="A21" sqref="A21"/>
    </sheetView>
  </sheetViews>
  <sheetFormatPr defaultRowHeight="14.4" x14ac:dyDescent="0.3"/>
  <cols>
    <col min="2" max="2" width="8.88671875" customWidth="1"/>
  </cols>
  <sheetData>
    <row r="1" spans="1:23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23" x14ac:dyDescent="0.3">
      <c r="A2" t="s">
        <v>1</v>
      </c>
      <c r="B2">
        <v>0</v>
      </c>
      <c r="C2">
        <v>3.1883333333333299</v>
      </c>
      <c r="D2">
        <v>6.5383333333333304</v>
      </c>
      <c r="E2">
        <v>8.9550000000000001</v>
      </c>
      <c r="F2">
        <v>10.705</v>
      </c>
      <c r="G2">
        <v>13.188333333333301</v>
      </c>
      <c r="H2">
        <v>16.3616666666667</v>
      </c>
      <c r="I2">
        <v>18.79</v>
      </c>
      <c r="J2">
        <v>21.5066666666667</v>
      </c>
      <c r="K2">
        <v>18.321666666666701</v>
      </c>
      <c r="L2">
        <v>15.955</v>
      </c>
      <c r="M2">
        <v>11.955</v>
      </c>
      <c r="N2">
        <v>9.8383333333333294</v>
      </c>
      <c r="O2">
        <v>9.32</v>
      </c>
      <c r="P2">
        <v>7.0033333333333303</v>
      </c>
      <c r="Q2">
        <v>2.33666666666667</v>
      </c>
      <c r="S2" t="str">
        <f>SUBSTITUTE(B2&amp;" "&amp;C2&amp;" "&amp;D2&amp;" "&amp;E2&amp;" ",",",".")</f>
        <v xml:space="preserve">0 3.18833333333333 6.53833333333333 8.955 </v>
      </c>
      <c r="T2" t="str">
        <f>SUBSTITUTE(F2&amp;" "&amp;G2&amp;" "&amp;H2&amp;" "&amp;I2&amp;" ",",",".")</f>
        <v xml:space="preserve">10.705 13.1883333333333 16.3616666666667 18.79 </v>
      </c>
      <c r="U2" t="str">
        <f>SUBSTITUTE(J2&amp;" "&amp;K2&amp;" "&amp;L2&amp;" "&amp;M2&amp;" ",",",".")</f>
        <v xml:space="preserve">21.5066666666667 18.3216666666667 15.955 11.955 </v>
      </c>
      <c r="V2" t="str">
        <f>SUBSTITUTE(N2&amp;" "&amp;O2&amp;" "&amp;P2&amp;" "&amp;Q2&amp;";",",",".")</f>
        <v>9.83833333333333 9.32 7.00333333333333 2.33666666666667;</v>
      </c>
      <c r="W2" t="str">
        <f>S2&amp;T2&amp;U2&amp;V2</f>
        <v>0 3.18833333333333 6.53833333333333 8.955 10.705 13.1883333333333 16.3616666666667 18.79 21.5066666666667 18.3216666666667 15.955 11.955 9.83833333333333 9.32 7.00333333333333 2.33666666666667;</v>
      </c>
    </row>
    <row r="3" spans="1:23" x14ac:dyDescent="0.3">
      <c r="A3">
        <v>1</v>
      </c>
      <c r="B3">
        <v>3.1883333333333299</v>
      </c>
      <c r="C3">
        <v>0</v>
      </c>
      <c r="D3">
        <v>3.35</v>
      </c>
      <c r="E3">
        <v>5.7666666666666702</v>
      </c>
      <c r="F3">
        <v>7.5166666666666702</v>
      </c>
      <c r="G3">
        <v>10</v>
      </c>
      <c r="H3">
        <v>13.1733333333333</v>
      </c>
      <c r="I3">
        <v>15.6016666666667</v>
      </c>
      <c r="J3">
        <v>18.3183333333333</v>
      </c>
      <c r="K3">
        <v>15.133333333333301</v>
      </c>
      <c r="L3">
        <v>12.766666666666699</v>
      </c>
      <c r="M3">
        <v>8.7666666666666693</v>
      </c>
      <c r="N3">
        <v>6.65</v>
      </c>
      <c r="O3">
        <v>7.4566666666666697</v>
      </c>
      <c r="P3">
        <v>9.7733333333333299</v>
      </c>
      <c r="Q3">
        <v>5.5250000000000004</v>
      </c>
      <c r="S3" t="str">
        <f t="shared" ref="S3:S23" si="0">SUBSTITUTE(B3&amp;" "&amp;C3&amp;" "&amp;D3&amp;" "&amp;E3&amp;" ",",",".")</f>
        <v xml:space="preserve">3.18833333333333 0 3.35 5.76666666666667 </v>
      </c>
      <c r="T3" t="str">
        <f t="shared" ref="T3:T23" si="1">SUBSTITUTE(F3&amp;" "&amp;G3&amp;" "&amp;H3&amp;" "&amp;I3&amp;" ",",",".")</f>
        <v xml:space="preserve">7.51666666666667 10 13.1733333333333 15.6016666666667 </v>
      </c>
      <c r="U3" t="str">
        <f t="shared" ref="U3:U23" si="2">SUBSTITUTE(J3&amp;" "&amp;K3&amp;" "&amp;L3&amp;" "&amp;M3&amp;" ",",",".")</f>
        <v xml:space="preserve">18.3183333333333 15.1333333333333 12.7666666666667 8.76666666666667 </v>
      </c>
      <c r="V3" t="str">
        <f t="shared" ref="V3:V23" si="3">SUBSTITUTE(N3&amp;" "&amp;O3&amp;" "&amp;P3&amp;" "&amp;Q3&amp;";",",",".")</f>
        <v>6.65 7.45666666666667 9.77333333333333 5.525;</v>
      </c>
      <c r="W3" t="str">
        <f t="shared" ref="W3:W23" si="4">S3&amp;T3&amp;U3&amp;V3</f>
        <v>3.18833333333333 0 3.35 5.76666666666667 7.51666666666667 10 13.1733333333333 15.6016666666667 18.3183333333333 15.1333333333333 12.7666666666667 8.76666666666667 6.65 7.45666666666667 9.77333333333333 5.525;</v>
      </c>
    </row>
    <row r="4" spans="1:23" x14ac:dyDescent="0.3">
      <c r="A4" t="s">
        <v>22</v>
      </c>
      <c r="B4">
        <v>5.6383333333333301</v>
      </c>
      <c r="C4">
        <v>2.4500000000000002</v>
      </c>
      <c r="D4">
        <v>0.9</v>
      </c>
      <c r="E4">
        <v>3.31666666666667</v>
      </c>
      <c r="F4">
        <v>5.06666666666667</v>
      </c>
      <c r="G4">
        <v>7.55</v>
      </c>
      <c r="H4">
        <v>10.723333333333301</v>
      </c>
      <c r="I4">
        <v>13.151666666666699</v>
      </c>
      <c r="J4">
        <v>15.8683333333333</v>
      </c>
      <c r="K4">
        <v>12.6833333333333</v>
      </c>
      <c r="L4">
        <v>10.3166666666667</v>
      </c>
      <c r="M4">
        <v>6.31666666666667</v>
      </c>
      <c r="N4">
        <v>4.2</v>
      </c>
      <c r="O4">
        <v>5.0066666666666704</v>
      </c>
      <c r="P4">
        <v>7.3233333333333297</v>
      </c>
      <c r="Q4">
        <v>7.9749999999999996</v>
      </c>
      <c r="S4" t="str">
        <f t="shared" si="0"/>
        <v xml:space="preserve">5.63833333333333 2.45 0.9 3.31666666666667 </v>
      </c>
      <c r="T4" t="str">
        <f t="shared" si="1"/>
        <v xml:space="preserve">5.06666666666667 7.55 10.7233333333333 13.1516666666667 </v>
      </c>
      <c r="U4" t="str">
        <f t="shared" si="2"/>
        <v xml:space="preserve">15.8683333333333 12.6833333333333 10.3166666666667 6.31666666666667 </v>
      </c>
      <c r="V4" t="str">
        <f t="shared" si="3"/>
        <v>4.2 5.00666666666667 7.32333333333333 7.975;</v>
      </c>
      <c r="W4" t="str">
        <f t="shared" si="4"/>
        <v>5.63833333333333 2.45 0.9 3.31666666666667 5.06666666666667 7.55 10.7233333333333 13.1516666666667 15.8683333333333 12.6833333333333 10.3166666666667 6.31666666666667 4.2 5.00666666666667 7.32333333333333 7.975;</v>
      </c>
    </row>
    <row r="5" spans="1:23" x14ac:dyDescent="0.3">
      <c r="A5">
        <v>2</v>
      </c>
      <c r="B5">
        <v>6.5383333333333304</v>
      </c>
      <c r="C5">
        <v>3.35</v>
      </c>
      <c r="D5">
        <v>0</v>
      </c>
      <c r="E5">
        <v>2.4166666666666701</v>
      </c>
      <c r="F5">
        <v>4.1666666666666696</v>
      </c>
      <c r="G5">
        <v>6.65</v>
      </c>
      <c r="H5">
        <v>9.8233333333333306</v>
      </c>
      <c r="I5">
        <v>13.085000000000001</v>
      </c>
      <c r="J5">
        <v>15.8016666666667</v>
      </c>
      <c r="K5">
        <v>12.616666666666699</v>
      </c>
      <c r="L5">
        <v>10.25</v>
      </c>
      <c r="M5">
        <v>7.0833333333333304</v>
      </c>
      <c r="N5">
        <v>5.0999999999999996</v>
      </c>
      <c r="O5">
        <v>5.9066666666666698</v>
      </c>
      <c r="P5">
        <v>8.2233333333333292</v>
      </c>
      <c r="Q5">
        <v>8.875</v>
      </c>
      <c r="S5" t="str">
        <f t="shared" si="0"/>
        <v xml:space="preserve">6.53833333333333 3.35 0 2.41666666666667 </v>
      </c>
      <c r="T5" t="str">
        <f t="shared" si="1"/>
        <v xml:space="preserve">4.16666666666667 6.65 9.82333333333333 13.085 </v>
      </c>
      <c r="U5" t="str">
        <f t="shared" si="2"/>
        <v xml:space="preserve">15.8016666666667 12.6166666666667 10.25 7.08333333333333 </v>
      </c>
      <c r="V5" t="str">
        <f t="shared" si="3"/>
        <v>5.1 5.90666666666667 8.22333333333333 8.875;</v>
      </c>
      <c r="W5" t="str">
        <f t="shared" si="4"/>
        <v>6.53833333333333 3.35 0 2.41666666666667 4.16666666666667 6.65 9.82333333333333 13.085 15.8016666666667 12.6166666666667 10.25 7.08333333333333 5.1 5.90666666666667 8.22333333333333 8.875;</v>
      </c>
    </row>
    <row r="6" spans="1:23" x14ac:dyDescent="0.3">
      <c r="A6">
        <v>3</v>
      </c>
      <c r="B6">
        <v>8.9550000000000001</v>
      </c>
      <c r="C6">
        <v>5.7666666666666702</v>
      </c>
      <c r="D6">
        <v>2.4166666666666701</v>
      </c>
      <c r="E6">
        <v>0</v>
      </c>
      <c r="F6">
        <v>1.75</v>
      </c>
      <c r="G6">
        <v>4.2333333333333298</v>
      </c>
      <c r="H6">
        <v>7.4066666666666698</v>
      </c>
      <c r="I6">
        <v>10.668333333333299</v>
      </c>
      <c r="J6">
        <v>13.385</v>
      </c>
      <c r="K6">
        <v>10.199999999999999</v>
      </c>
      <c r="L6">
        <v>7.8333333333333304</v>
      </c>
      <c r="M6">
        <v>4.6666666666666696</v>
      </c>
      <c r="N6">
        <v>6.7833333333333297</v>
      </c>
      <c r="O6">
        <v>8.3233333333333306</v>
      </c>
      <c r="P6">
        <v>10.64</v>
      </c>
      <c r="Q6">
        <v>11.2916666666667</v>
      </c>
      <c r="S6" t="str">
        <f t="shared" si="0"/>
        <v xml:space="preserve">8.955 5.76666666666667 2.41666666666667 0 </v>
      </c>
      <c r="T6" t="str">
        <f t="shared" si="1"/>
        <v xml:space="preserve">1.75 4.23333333333333 7.40666666666667 10.6683333333333 </v>
      </c>
      <c r="U6" t="str">
        <f t="shared" si="2"/>
        <v xml:space="preserve">13.385 10.2 7.83333333333333 4.66666666666667 </v>
      </c>
      <c r="V6" t="str">
        <f t="shared" si="3"/>
        <v>6.78333333333333 8.32333333333333 10.64 11.2916666666667;</v>
      </c>
      <c r="W6" t="str">
        <f t="shared" si="4"/>
        <v>8.955 5.76666666666667 2.41666666666667 0 1.75 4.23333333333333 7.40666666666667 10.6683333333333 13.385 10.2 7.83333333333333 4.66666666666667 6.78333333333333 8.32333333333333 10.64 11.2916666666667;</v>
      </c>
    </row>
    <row r="7" spans="1:23" x14ac:dyDescent="0.3">
      <c r="A7" t="s">
        <v>21</v>
      </c>
      <c r="B7">
        <v>9.8049999999999997</v>
      </c>
      <c r="C7">
        <v>6.6166666666666698</v>
      </c>
      <c r="D7">
        <v>3.2666666666666702</v>
      </c>
      <c r="E7">
        <v>0.85</v>
      </c>
      <c r="F7">
        <v>0.9</v>
      </c>
      <c r="G7">
        <v>3.3833333333333302</v>
      </c>
      <c r="H7">
        <v>6.5566666666666702</v>
      </c>
      <c r="I7">
        <v>9.8183333333333298</v>
      </c>
      <c r="J7">
        <v>12.535</v>
      </c>
      <c r="K7">
        <v>9.35</v>
      </c>
      <c r="L7">
        <v>6.9833333333333298</v>
      </c>
      <c r="M7">
        <v>3.81666666666667</v>
      </c>
      <c r="N7">
        <v>5.93333333333333</v>
      </c>
      <c r="O7">
        <v>8.6066666666666691</v>
      </c>
      <c r="P7">
        <v>10.9233333333333</v>
      </c>
      <c r="Q7">
        <v>12.141666666666699</v>
      </c>
      <c r="S7" t="str">
        <f t="shared" si="0"/>
        <v xml:space="preserve">9.805 6.61666666666667 3.26666666666667 0.85 </v>
      </c>
      <c r="T7" t="str">
        <f t="shared" si="1"/>
        <v xml:space="preserve">0.9 3.38333333333333 6.55666666666667 9.81833333333333 </v>
      </c>
      <c r="U7" t="str">
        <f t="shared" si="2"/>
        <v xml:space="preserve">12.535 9.35 6.98333333333333 3.81666666666667 </v>
      </c>
      <c r="V7" t="str">
        <f t="shared" si="3"/>
        <v>5.93333333333333 8.60666666666667 10.9233333333333 12.1416666666667;</v>
      </c>
      <c r="W7" t="str">
        <f t="shared" si="4"/>
        <v>9.805 6.61666666666667 3.26666666666667 0.85 0.9 3.38333333333333 6.55666666666667 9.81833333333333 12.535 9.35 6.98333333333333 3.81666666666667 5.93333333333333 8.60666666666667 10.9233333333333 12.1416666666667;</v>
      </c>
    </row>
    <row r="8" spans="1:23" x14ac:dyDescent="0.3">
      <c r="A8">
        <v>4</v>
      </c>
      <c r="B8">
        <v>10.705</v>
      </c>
      <c r="C8">
        <v>7.5166666666666702</v>
      </c>
      <c r="D8">
        <v>4.1666666666666696</v>
      </c>
      <c r="E8">
        <v>1.75</v>
      </c>
      <c r="F8">
        <v>0</v>
      </c>
      <c r="G8">
        <v>2.4833333333333298</v>
      </c>
      <c r="H8">
        <v>5.6566666666666698</v>
      </c>
      <c r="I8">
        <v>9.55833333333333</v>
      </c>
      <c r="J8">
        <v>12.275</v>
      </c>
      <c r="K8">
        <v>10.25</v>
      </c>
      <c r="L8">
        <v>7.8833333333333302</v>
      </c>
      <c r="M8">
        <v>4.7166666666666703</v>
      </c>
      <c r="N8">
        <v>6.8333333333333304</v>
      </c>
      <c r="O8">
        <v>9.5066666666666695</v>
      </c>
      <c r="P8">
        <v>11.8233333333333</v>
      </c>
      <c r="Q8">
        <v>13.0416666666667</v>
      </c>
      <c r="S8" t="str">
        <f t="shared" si="0"/>
        <v xml:space="preserve">10.705 7.51666666666667 4.16666666666667 1.75 </v>
      </c>
      <c r="T8" t="str">
        <f t="shared" si="1"/>
        <v xml:space="preserve">0 2.48333333333333 5.65666666666667 9.55833333333333 </v>
      </c>
      <c r="U8" t="str">
        <f t="shared" si="2"/>
        <v xml:space="preserve">12.275 10.25 7.88333333333333 4.71666666666667 </v>
      </c>
      <c r="V8" t="str">
        <f t="shared" si="3"/>
        <v>6.83333333333333 9.50666666666667 11.8233333333333 13.0416666666667;</v>
      </c>
      <c r="W8" t="str">
        <f t="shared" si="4"/>
        <v>10.705 7.51666666666667 4.16666666666667 1.75 0 2.48333333333333 5.65666666666667 9.55833333333333 12.275 10.25 7.88333333333333 4.71666666666667 6.83333333333333 9.50666666666667 11.8233333333333 13.0416666666667;</v>
      </c>
    </row>
    <row r="9" spans="1:23" x14ac:dyDescent="0.3">
      <c r="A9">
        <v>5</v>
      </c>
      <c r="B9">
        <v>13.188333333333301</v>
      </c>
      <c r="C9">
        <v>10</v>
      </c>
      <c r="D9">
        <v>6.65</v>
      </c>
      <c r="E9">
        <v>4.2333333333333298</v>
      </c>
      <c r="F9">
        <v>2.4833333333333298</v>
      </c>
      <c r="G9">
        <v>0</v>
      </c>
      <c r="H9">
        <v>3.1733333333333298</v>
      </c>
      <c r="I9">
        <v>7.0750000000000002</v>
      </c>
      <c r="J9">
        <v>9.7916666666666696</v>
      </c>
      <c r="K9">
        <v>12.733333333333301</v>
      </c>
      <c r="L9">
        <v>10.366666666666699</v>
      </c>
      <c r="M9">
        <v>7.2</v>
      </c>
      <c r="N9">
        <v>9.31666666666667</v>
      </c>
      <c r="O9">
        <v>11.99</v>
      </c>
      <c r="P9">
        <v>14.3066666666667</v>
      </c>
      <c r="Q9">
        <v>15.525</v>
      </c>
      <c r="S9" t="str">
        <f t="shared" si="0"/>
        <v xml:space="preserve">13.1883333333333 10 6.65 4.23333333333333 </v>
      </c>
      <c r="T9" t="str">
        <f t="shared" si="1"/>
        <v xml:space="preserve">2.48333333333333 0 3.17333333333333 7.075 </v>
      </c>
      <c r="U9" t="str">
        <f t="shared" si="2"/>
        <v xml:space="preserve">9.79166666666667 12.7333333333333 10.3666666666667 7.2 </v>
      </c>
      <c r="V9" t="str">
        <f t="shared" si="3"/>
        <v>9.31666666666667 11.99 14.3066666666667 15.525;</v>
      </c>
      <c r="W9" t="str">
        <f t="shared" si="4"/>
        <v>13.1883333333333 10 6.65 4.23333333333333 2.48333333333333 0 3.17333333333333 7.075 9.79166666666667 12.7333333333333 10.3666666666667 7.2 9.31666666666667 11.99 14.3066666666667 15.525;</v>
      </c>
    </row>
    <row r="10" spans="1:23" x14ac:dyDescent="0.3">
      <c r="A10">
        <v>6</v>
      </c>
      <c r="B10">
        <v>16.3616666666667</v>
      </c>
      <c r="C10">
        <v>13.1733333333333</v>
      </c>
      <c r="D10">
        <v>9.8233333333333306</v>
      </c>
      <c r="E10">
        <v>7.4066666666666698</v>
      </c>
      <c r="F10">
        <v>5.6566666666666698</v>
      </c>
      <c r="G10">
        <v>3.1733333333333298</v>
      </c>
      <c r="H10">
        <v>0</v>
      </c>
      <c r="I10">
        <v>3.9016666666666699</v>
      </c>
      <c r="J10">
        <v>6.6183333333333296</v>
      </c>
      <c r="K10">
        <v>10.1666666666667</v>
      </c>
      <c r="L10">
        <v>7.8</v>
      </c>
      <c r="M10">
        <v>9.6999999999999993</v>
      </c>
      <c r="N10">
        <v>11.8166666666667</v>
      </c>
      <c r="O10">
        <v>14.49</v>
      </c>
      <c r="P10">
        <v>16.8066666666667</v>
      </c>
      <c r="Q10">
        <v>18.698333333333299</v>
      </c>
      <c r="S10" t="str">
        <f t="shared" si="0"/>
        <v xml:space="preserve">16.3616666666667 13.1733333333333 9.82333333333333 7.40666666666667 </v>
      </c>
      <c r="T10" t="str">
        <f t="shared" si="1"/>
        <v xml:space="preserve">5.65666666666667 3.17333333333333 0 3.90166666666667 </v>
      </c>
      <c r="U10" t="str">
        <f t="shared" si="2"/>
        <v xml:space="preserve">6.61833333333333 10.1666666666667 7.8 9.7 </v>
      </c>
      <c r="V10" t="str">
        <f t="shared" si="3"/>
        <v>11.8166666666667 14.49 16.8066666666667 18.6983333333333;</v>
      </c>
      <c r="W10" t="str">
        <f t="shared" si="4"/>
        <v>16.3616666666667 13.1733333333333 9.82333333333333 7.40666666666667 5.65666666666667 3.17333333333333 0 3.90166666666667 6.61833333333333 10.1666666666667 7.8 9.7 11.8166666666667 14.49 16.8066666666667 18.6983333333333;</v>
      </c>
    </row>
    <row r="11" spans="1:23" x14ac:dyDescent="0.3">
      <c r="A11" t="s">
        <v>23</v>
      </c>
      <c r="B11">
        <v>18.2716666666667</v>
      </c>
      <c r="C11">
        <v>15.0833333333333</v>
      </c>
      <c r="D11">
        <v>12.5666666666667</v>
      </c>
      <c r="E11">
        <v>10.15</v>
      </c>
      <c r="F11">
        <v>9.0399999999999991</v>
      </c>
      <c r="G11">
        <v>6.5566666666666702</v>
      </c>
      <c r="H11">
        <v>3.3833333333333302</v>
      </c>
      <c r="I11">
        <v>0.51833333333333298</v>
      </c>
      <c r="J11">
        <v>3.2349999999999999</v>
      </c>
      <c r="K11">
        <v>6.7833333333333297</v>
      </c>
      <c r="L11">
        <v>4.4166666666666696</v>
      </c>
      <c r="M11">
        <v>6.31666666666667</v>
      </c>
      <c r="N11">
        <v>8.43333333333333</v>
      </c>
      <c r="O11">
        <v>11.106666666666699</v>
      </c>
      <c r="P11">
        <v>13.4233333333333</v>
      </c>
      <c r="Q11">
        <v>18.09</v>
      </c>
      <c r="S11" t="str">
        <f t="shared" si="0"/>
        <v xml:space="preserve">18.2716666666667 15.0833333333333 12.5666666666667 10.15 </v>
      </c>
      <c r="T11" t="str">
        <f t="shared" si="1"/>
        <v xml:space="preserve">9.04 6.55666666666667 3.38333333333333 0.518333333333333 </v>
      </c>
      <c r="U11" t="str">
        <f t="shared" si="2"/>
        <v xml:space="preserve">3.235 6.78333333333333 4.41666666666667 6.31666666666667 </v>
      </c>
      <c r="V11" t="str">
        <f t="shared" si="3"/>
        <v>8.43333333333333 11.1066666666667 13.4233333333333 18.09;</v>
      </c>
      <c r="W11" t="str">
        <f t="shared" si="4"/>
        <v>18.2716666666667 15.0833333333333 12.5666666666667 10.15 9.04 6.55666666666667 3.38333333333333 0.518333333333333 3.235 6.78333333333333 4.41666666666667 6.31666666666667 8.43333333333333 11.1066666666667 13.4233333333333 18.09;</v>
      </c>
    </row>
    <row r="12" spans="1:23" x14ac:dyDescent="0.3">
      <c r="A12">
        <v>7</v>
      </c>
      <c r="B12">
        <v>18.79</v>
      </c>
      <c r="C12">
        <v>15.6016666666667</v>
      </c>
      <c r="D12">
        <v>13.085000000000001</v>
      </c>
      <c r="E12">
        <v>10.668333333333299</v>
      </c>
      <c r="F12">
        <v>9.55833333333333</v>
      </c>
      <c r="G12">
        <v>7.0750000000000002</v>
      </c>
      <c r="H12">
        <v>3.9016666666666699</v>
      </c>
      <c r="I12">
        <v>0</v>
      </c>
      <c r="J12">
        <v>2.7166666666666699</v>
      </c>
      <c r="K12">
        <v>7.3016666666666703</v>
      </c>
      <c r="L12">
        <v>4.9349999999999996</v>
      </c>
      <c r="M12">
        <v>6.835</v>
      </c>
      <c r="N12">
        <v>8.9516666666666698</v>
      </c>
      <c r="O12">
        <v>11.625</v>
      </c>
      <c r="P12">
        <v>13.9416666666667</v>
      </c>
      <c r="Q12">
        <v>18.608333333333299</v>
      </c>
      <c r="S12" t="str">
        <f t="shared" si="0"/>
        <v xml:space="preserve">18.79 15.6016666666667 13.085 10.6683333333333 </v>
      </c>
      <c r="T12" t="str">
        <f t="shared" si="1"/>
        <v xml:space="preserve">9.55833333333333 7.075 3.90166666666667 0 </v>
      </c>
      <c r="U12" t="str">
        <f t="shared" si="2"/>
        <v xml:space="preserve">2.71666666666667 7.30166666666667 4.935 6.835 </v>
      </c>
      <c r="V12" t="str">
        <f t="shared" si="3"/>
        <v>8.95166666666667 11.625 13.9416666666667 18.6083333333333;</v>
      </c>
      <c r="W12" t="str">
        <f t="shared" si="4"/>
        <v>18.79 15.6016666666667 13.085 10.6683333333333 9.55833333333333 7.075 3.90166666666667 0 2.71666666666667 7.30166666666667 4.935 6.835 8.95166666666667 11.625 13.9416666666667 18.6083333333333;</v>
      </c>
    </row>
    <row r="13" spans="1:23" x14ac:dyDescent="0.3">
      <c r="A13">
        <v>8</v>
      </c>
      <c r="B13">
        <v>21.5066666666667</v>
      </c>
      <c r="C13">
        <v>18.3183333333333</v>
      </c>
      <c r="D13">
        <v>15.8016666666667</v>
      </c>
      <c r="E13">
        <v>13.385</v>
      </c>
      <c r="F13">
        <v>12.275</v>
      </c>
      <c r="G13">
        <v>9.7916666666666696</v>
      </c>
      <c r="H13">
        <v>6.6183333333333296</v>
      </c>
      <c r="I13">
        <v>2.7166666666666699</v>
      </c>
      <c r="J13">
        <v>0</v>
      </c>
      <c r="K13">
        <v>5.0333333333333297</v>
      </c>
      <c r="L13">
        <v>7.4</v>
      </c>
      <c r="M13">
        <v>9.5516666666666694</v>
      </c>
      <c r="N13">
        <v>11.668333333333299</v>
      </c>
      <c r="O13">
        <v>14.341666666666701</v>
      </c>
      <c r="P13">
        <v>16.658333333333299</v>
      </c>
      <c r="Q13">
        <v>21.324999999999999</v>
      </c>
      <c r="S13" t="str">
        <f t="shared" si="0"/>
        <v xml:space="preserve">21.5066666666667 18.3183333333333 15.8016666666667 13.385 </v>
      </c>
      <c r="T13" t="str">
        <f t="shared" si="1"/>
        <v xml:space="preserve">12.275 9.79166666666667 6.61833333333333 2.71666666666667 </v>
      </c>
      <c r="U13" t="str">
        <f t="shared" si="2"/>
        <v xml:space="preserve">0 5.03333333333333 7.4 9.55166666666667 </v>
      </c>
      <c r="V13" t="str">
        <f t="shared" si="3"/>
        <v>11.6683333333333 14.3416666666667 16.6583333333333 21.325;</v>
      </c>
      <c r="W13" t="str">
        <f t="shared" si="4"/>
        <v>21.5066666666667 18.3183333333333 15.8016666666667 13.385 12.275 9.79166666666667 6.61833333333333 2.71666666666667 0 5.03333333333333 7.4 9.55166666666667 11.6683333333333 14.3416666666667 16.6583333333333 21.325;</v>
      </c>
    </row>
    <row r="14" spans="1:23" x14ac:dyDescent="0.3">
      <c r="A14">
        <v>9</v>
      </c>
      <c r="B14">
        <v>18.321666666666701</v>
      </c>
      <c r="C14">
        <v>15.133333333333301</v>
      </c>
      <c r="D14">
        <v>12.616666666666699</v>
      </c>
      <c r="E14">
        <v>10.199999999999999</v>
      </c>
      <c r="F14">
        <v>10.25</v>
      </c>
      <c r="G14">
        <v>12.733333333333301</v>
      </c>
      <c r="H14">
        <v>10.1666666666667</v>
      </c>
      <c r="I14">
        <v>7.3016666666666703</v>
      </c>
      <c r="J14">
        <v>5.0333333333333297</v>
      </c>
      <c r="K14">
        <v>0</v>
      </c>
      <c r="L14">
        <v>2.3666666666666698</v>
      </c>
      <c r="M14">
        <v>6.3666666666666698</v>
      </c>
      <c r="N14">
        <v>8.4833333333333307</v>
      </c>
      <c r="O14">
        <v>11.1566666666667</v>
      </c>
      <c r="P14">
        <v>13.473333333333301</v>
      </c>
      <c r="Q14">
        <v>18.14</v>
      </c>
      <c r="S14" t="str">
        <f t="shared" si="0"/>
        <v xml:space="preserve">18.3216666666667 15.1333333333333 12.6166666666667 10.2 </v>
      </c>
      <c r="T14" t="str">
        <f t="shared" si="1"/>
        <v xml:space="preserve">10.25 12.7333333333333 10.1666666666667 7.30166666666667 </v>
      </c>
      <c r="U14" t="str">
        <f t="shared" si="2"/>
        <v xml:space="preserve">5.03333333333333 0 2.36666666666667 6.36666666666667 </v>
      </c>
      <c r="V14" t="str">
        <f t="shared" si="3"/>
        <v>8.48333333333333 11.1566666666667 13.4733333333333 18.14;</v>
      </c>
      <c r="W14" t="str">
        <f t="shared" si="4"/>
        <v>18.3216666666667 15.1333333333333 12.6166666666667 10.2 10.25 12.7333333333333 10.1666666666667 7.30166666666667 5.03333333333333 0 2.36666666666667 6.36666666666667 8.48333333333333 11.1566666666667 13.4733333333333 18.14;</v>
      </c>
    </row>
    <row r="15" spans="1:23" x14ac:dyDescent="0.3">
      <c r="A15" t="s">
        <v>2</v>
      </c>
      <c r="B15">
        <v>15.955</v>
      </c>
      <c r="C15">
        <v>12.766666666666699</v>
      </c>
      <c r="D15">
        <v>10.25</v>
      </c>
      <c r="E15">
        <v>7.8333333333333304</v>
      </c>
      <c r="F15">
        <v>7.8833333333333302</v>
      </c>
      <c r="G15">
        <v>10.366666666666699</v>
      </c>
      <c r="H15">
        <v>7.8</v>
      </c>
      <c r="I15">
        <v>4.9349999999999996</v>
      </c>
      <c r="J15">
        <v>7.4</v>
      </c>
      <c r="K15">
        <v>2.3666666666666698</v>
      </c>
      <c r="L15">
        <v>0</v>
      </c>
      <c r="M15">
        <v>4</v>
      </c>
      <c r="N15">
        <v>6.1166666666666698</v>
      </c>
      <c r="O15">
        <v>8.7899999999999991</v>
      </c>
      <c r="P15">
        <v>11.106666666666699</v>
      </c>
      <c r="Q15">
        <v>15.7733333333333</v>
      </c>
      <c r="S15" t="str">
        <f t="shared" si="0"/>
        <v xml:space="preserve">15.955 12.7666666666667 10.25 7.83333333333333 </v>
      </c>
      <c r="T15" t="str">
        <f t="shared" si="1"/>
        <v xml:space="preserve">7.88333333333333 10.3666666666667 7.8 4.935 </v>
      </c>
      <c r="U15" t="str">
        <f t="shared" si="2"/>
        <v xml:space="preserve">7.4 2.36666666666667 0 4 </v>
      </c>
      <c r="V15" t="str">
        <f t="shared" si="3"/>
        <v>6.11666666666667 8.79 11.1066666666667 15.7733333333333;</v>
      </c>
      <c r="W15" t="str">
        <f t="shared" si="4"/>
        <v>15.955 12.7666666666667 10.25 7.83333333333333 7.88333333333333 10.3666666666667 7.8 4.935 7.4 2.36666666666667 0 4 6.11666666666667 8.79 11.1066666666667 15.7733333333333;</v>
      </c>
    </row>
    <row r="16" spans="1:23" x14ac:dyDescent="0.3">
      <c r="A16" t="s">
        <v>24</v>
      </c>
      <c r="B16">
        <v>14.904999999999999</v>
      </c>
      <c r="C16">
        <v>11.716666666666701</v>
      </c>
      <c r="D16">
        <v>9.1999999999999993</v>
      </c>
      <c r="E16">
        <v>6.7833333333333297</v>
      </c>
      <c r="F16">
        <v>6.8333333333333304</v>
      </c>
      <c r="G16">
        <v>9.31666666666667</v>
      </c>
      <c r="H16">
        <v>6.75</v>
      </c>
      <c r="I16">
        <v>3.8849999999999998</v>
      </c>
      <c r="J16">
        <v>6.6016666666666701</v>
      </c>
      <c r="K16">
        <v>3.4166666666666701</v>
      </c>
      <c r="L16">
        <v>1.05</v>
      </c>
      <c r="M16">
        <v>2.95</v>
      </c>
      <c r="N16">
        <v>5.06666666666667</v>
      </c>
      <c r="O16">
        <v>7.74</v>
      </c>
      <c r="P16">
        <v>10.0566666666667</v>
      </c>
      <c r="Q16">
        <v>14.723333333333301</v>
      </c>
      <c r="S16" t="str">
        <f t="shared" si="0"/>
        <v xml:space="preserve">14.905 11.7166666666667 9.2 6.78333333333333 </v>
      </c>
      <c r="T16" t="str">
        <f t="shared" si="1"/>
        <v xml:space="preserve">6.83333333333333 9.31666666666667 6.75 3.885 </v>
      </c>
      <c r="U16" t="str">
        <f t="shared" si="2"/>
        <v xml:space="preserve">6.60166666666667 3.41666666666667 1.05 2.95 </v>
      </c>
      <c r="V16" t="str">
        <f t="shared" si="3"/>
        <v>5.06666666666667 7.74 10.0566666666667 14.7233333333333;</v>
      </c>
      <c r="W16" t="str">
        <f t="shared" si="4"/>
        <v>14.905 11.7166666666667 9.2 6.78333333333333 6.83333333333333 9.31666666666667 6.75 3.885 6.60166666666667 3.41666666666667 1.05 2.95 5.06666666666667 7.74 10.0566666666667 14.7233333333333;</v>
      </c>
    </row>
    <row r="17" spans="1:23" x14ac:dyDescent="0.3">
      <c r="A17" t="s">
        <v>25</v>
      </c>
      <c r="B17">
        <v>12.3716666666667</v>
      </c>
      <c r="C17">
        <v>9.18333333333333</v>
      </c>
      <c r="D17">
        <v>6.6666666666666696</v>
      </c>
      <c r="E17">
        <v>4.25</v>
      </c>
      <c r="F17">
        <v>4.3</v>
      </c>
      <c r="G17">
        <v>6.7833333333333297</v>
      </c>
      <c r="H17">
        <v>9.2833333333333297</v>
      </c>
      <c r="I17">
        <v>6.4183333333333303</v>
      </c>
      <c r="J17">
        <v>9.1349999999999998</v>
      </c>
      <c r="K17">
        <v>5.95</v>
      </c>
      <c r="L17">
        <v>3.5833333333333299</v>
      </c>
      <c r="M17">
        <v>0.41666666666666702</v>
      </c>
      <c r="N17">
        <v>2.5333333333333301</v>
      </c>
      <c r="O17">
        <v>5.2066666666666697</v>
      </c>
      <c r="P17">
        <v>7.5233333333333299</v>
      </c>
      <c r="Q17">
        <v>12.19</v>
      </c>
      <c r="S17" t="str">
        <f t="shared" si="0"/>
        <v xml:space="preserve">12.3716666666667 9.18333333333333 6.66666666666667 4.25 </v>
      </c>
      <c r="T17" t="str">
        <f t="shared" si="1"/>
        <v xml:space="preserve">4.3 6.78333333333333 9.28333333333333 6.41833333333333 </v>
      </c>
      <c r="U17" t="str">
        <f t="shared" si="2"/>
        <v xml:space="preserve">9.135 5.95 3.58333333333333 0.416666666666667 </v>
      </c>
      <c r="V17" t="str">
        <f t="shared" si="3"/>
        <v>2.53333333333333 5.20666666666667 7.52333333333333 12.19;</v>
      </c>
      <c r="W17" t="str">
        <f t="shared" si="4"/>
        <v>12.3716666666667 9.18333333333333 6.66666666666667 4.25 4.3 6.78333333333333 9.28333333333333 6.41833333333333 9.135 5.95 3.58333333333333 0.416666666666667 2.53333333333333 5.20666666666667 7.52333333333333 12.19;</v>
      </c>
    </row>
    <row r="18" spans="1:23" x14ac:dyDescent="0.3">
      <c r="A18" t="s">
        <v>3</v>
      </c>
      <c r="B18">
        <v>11.955</v>
      </c>
      <c r="C18">
        <v>8.7666666666666693</v>
      </c>
      <c r="D18">
        <v>7.0833333333333304</v>
      </c>
      <c r="E18">
        <v>4.6666666666666696</v>
      </c>
      <c r="F18">
        <v>4.7166666666666703</v>
      </c>
      <c r="G18">
        <v>7.2</v>
      </c>
      <c r="H18">
        <v>9.6999999999999993</v>
      </c>
      <c r="I18">
        <v>6.835</v>
      </c>
      <c r="J18">
        <v>9.5516666666666694</v>
      </c>
      <c r="K18">
        <v>6.3666666666666698</v>
      </c>
      <c r="L18">
        <v>4</v>
      </c>
      <c r="M18">
        <v>0</v>
      </c>
      <c r="N18">
        <v>2.1166666666666698</v>
      </c>
      <c r="O18">
        <v>4.79</v>
      </c>
      <c r="P18">
        <v>7.10666666666667</v>
      </c>
      <c r="Q18">
        <v>11.7733333333333</v>
      </c>
      <c r="S18" t="str">
        <f t="shared" si="0"/>
        <v xml:space="preserve">11.955 8.76666666666667 7.08333333333333 4.66666666666667 </v>
      </c>
      <c r="T18" t="str">
        <f t="shared" si="1"/>
        <v xml:space="preserve">4.71666666666667 7.2 9.7 6.835 </v>
      </c>
      <c r="U18" t="str">
        <f t="shared" si="2"/>
        <v xml:space="preserve">9.55166666666667 6.36666666666667 4 0 </v>
      </c>
      <c r="V18" t="str">
        <f t="shared" si="3"/>
        <v>2.11666666666667 4.79 7.10666666666667 11.7733333333333;</v>
      </c>
      <c r="W18" t="str">
        <f t="shared" si="4"/>
        <v>11.955 8.76666666666667 7.08333333333333 4.66666666666667 4.71666666666667 7.2 9.7 6.835 9.55166666666667 6.36666666666667 4 0 2.11666666666667 4.79 7.10666666666667 11.7733333333333;</v>
      </c>
    </row>
    <row r="19" spans="1:23" x14ac:dyDescent="0.3">
      <c r="A19" t="s">
        <v>4</v>
      </c>
      <c r="B19">
        <v>9.8383333333333294</v>
      </c>
      <c r="C19">
        <v>6.65</v>
      </c>
      <c r="D19">
        <v>5.0999999999999996</v>
      </c>
      <c r="E19">
        <v>6.7833333333333297</v>
      </c>
      <c r="F19">
        <v>6.8333333333333304</v>
      </c>
      <c r="G19">
        <v>9.31666666666667</v>
      </c>
      <c r="H19">
        <v>11.8166666666667</v>
      </c>
      <c r="I19">
        <v>8.9516666666666698</v>
      </c>
      <c r="J19">
        <v>11.668333333333299</v>
      </c>
      <c r="K19">
        <v>8.4833333333333307</v>
      </c>
      <c r="L19">
        <v>6.1166666666666698</v>
      </c>
      <c r="M19">
        <v>2.1166666666666698</v>
      </c>
      <c r="N19">
        <v>0</v>
      </c>
      <c r="O19">
        <v>2.6733333333333298</v>
      </c>
      <c r="P19">
        <v>4.99</v>
      </c>
      <c r="Q19">
        <v>9.6566666666666698</v>
      </c>
      <c r="S19" t="str">
        <f t="shared" si="0"/>
        <v xml:space="preserve">9.83833333333333 6.65 5.1 6.78333333333333 </v>
      </c>
      <c r="T19" t="str">
        <f t="shared" si="1"/>
        <v xml:space="preserve">6.83333333333333 9.31666666666667 11.8166666666667 8.95166666666667 </v>
      </c>
      <c r="U19" t="str">
        <f t="shared" si="2"/>
        <v xml:space="preserve">11.6683333333333 8.48333333333333 6.11666666666667 2.11666666666667 </v>
      </c>
      <c r="V19" t="str">
        <f t="shared" si="3"/>
        <v>0 2.67333333333333 4.99 9.65666666666667;</v>
      </c>
      <c r="W19" t="str">
        <f t="shared" si="4"/>
        <v>9.83833333333333 6.65 5.1 6.78333333333333 6.83333333333333 9.31666666666667 11.8166666666667 8.95166666666667 11.6683333333333 8.48333333333333 6.11666666666667 2.11666666666667 0 2.67333333333333 4.99 9.65666666666667;</v>
      </c>
    </row>
    <row r="20" spans="1:23" x14ac:dyDescent="0.3">
      <c r="A20" t="s">
        <v>26</v>
      </c>
      <c r="B20">
        <v>8.9049999999999994</v>
      </c>
      <c r="C20">
        <v>5.7166666666666703</v>
      </c>
      <c r="D20">
        <v>4.1666666666666696</v>
      </c>
      <c r="E20">
        <v>6.5833333333333304</v>
      </c>
      <c r="F20">
        <v>7.7666666666666702</v>
      </c>
      <c r="G20">
        <v>10.25</v>
      </c>
      <c r="H20">
        <v>12.75</v>
      </c>
      <c r="I20">
        <v>9.8849999999999998</v>
      </c>
      <c r="J20">
        <v>12.6016666666667</v>
      </c>
      <c r="K20">
        <v>9.4166666666666696</v>
      </c>
      <c r="L20">
        <v>7.05</v>
      </c>
      <c r="M20">
        <v>3.05</v>
      </c>
      <c r="N20">
        <v>0.93333333333333302</v>
      </c>
      <c r="O20">
        <v>1.74</v>
      </c>
      <c r="P20">
        <v>4.0566666666666702</v>
      </c>
      <c r="Q20">
        <v>8.7233333333333292</v>
      </c>
      <c r="S20" t="str">
        <f t="shared" si="0"/>
        <v xml:space="preserve">8.905 5.71666666666667 4.16666666666667 6.58333333333333 </v>
      </c>
      <c r="T20" t="str">
        <f t="shared" si="1"/>
        <v xml:space="preserve">7.76666666666667 10.25 12.75 9.885 </v>
      </c>
      <c r="U20" t="str">
        <f t="shared" si="2"/>
        <v xml:space="preserve">12.6016666666667 9.41666666666667 7.05 3.05 </v>
      </c>
      <c r="V20" t="str">
        <f t="shared" si="3"/>
        <v>0.933333333333333 1.74 4.05666666666667 8.72333333333333;</v>
      </c>
      <c r="W20" t="str">
        <f t="shared" si="4"/>
        <v>8.905 5.71666666666667 4.16666666666667 6.58333333333333 7.76666666666667 10.25 12.75 9.885 12.6016666666667 9.41666666666667 7.05 3.05 0.933333333333333 1.74 4.05666666666667 8.72333333333333;</v>
      </c>
    </row>
    <row r="21" spans="1:23" x14ac:dyDescent="0.3">
      <c r="A21" t="s">
        <v>5</v>
      </c>
      <c r="B21">
        <v>9.32</v>
      </c>
      <c r="C21">
        <v>7.4566666666666697</v>
      </c>
      <c r="D21">
        <v>5.9066666666666698</v>
      </c>
      <c r="E21">
        <v>8.3233333333333306</v>
      </c>
      <c r="F21">
        <v>9.5066666666666695</v>
      </c>
      <c r="G21">
        <v>11.99</v>
      </c>
      <c r="H21">
        <v>14.49</v>
      </c>
      <c r="I21">
        <v>11.625</v>
      </c>
      <c r="J21">
        <v>14.341666666666701</v>
      </c>
      <c r="K21">
        <v>11.1566666666667</v>
      </c>
      <c r="L21">
        <v>8.7899999999999991</v>
      </c>
      <c r="M21">
        <v>4.79</v>
      </c>
      <c r="N21">
        <v>2.6733333333333298</v>
      </c>
      <c r="O21">
        <v>0</v>
      </c>
      <c r="P21">
        <v>2.31666666666667</v>
      </c>
      <c r="Q21">
        <v>6.9833333333333298</v>
      </c>
      <c r="S21" t="str">
        <f t="shared" si="0"/>
        <v xml:space="preserve">9.32 7.45666666666667 5.90666666666667 8.32333333333333 </v>
      </c>
      <c r="T21" t="str">
        <f t="shared" si="1"/>
        <v xml:space="preserve">9.50666666666667 11.99 14.49 11.625 </v>
      </c>
      <c r="U21" t="str">
        <f t="shared" si="2"/>
        <v xml:space="preserve">14.3416666666667 11.1566666666667 8.79 4.79 </v>
      </c>
      <c r="V21" t="str">
        <f t="shared" si="3"/>
        <v>2.67333333333333 0 2.31666666666667 6.98333333333333;</v>
      </c>
      <c r="W21" t="str">
        <f t="shared" si="4"/>
        <v>9.32 7.45666666666667 5.90666666666667 8.32333333333333 9.50666666666667 11.99 14.49 11.625 14.3416666666667 11.1566666666667 8.79 4.79 2.67333333333333 0 2.31666666666667 6.98333333333333;</v>
      </c>
    </row>
    <row r="22" spans="1:23" x14ac:dyDescent="0.3">
      <c r="A22" t="s">
        <v>6</v>
      </c>
      <c r="B22">
        <v>7.0033333333333303</v>
      </c>
      <c r="C22">
        <v>9.7733333333333299</v>
      </c>
      <c r="D22">
        <v>8.2233333333333292</v>
      </c>
      <c r="E22">
        <v>10.64</v>
      </c>
      <c r="F22">
        <v>11.8233333333333</v>
      </c>
      <c r="G22">
        <v>14.3066666666667</v>
      </c>
      <c r="H22">
        <v>16.8066666666667</v>
      </c>
      <c r="I22">
        <v>13.9416666666667</v>
      </c>
      <c r="J22">
        <v>16.658333333333299</v>
      </c>
      <c r="K22">
        <v>13.473333333333301</v>
      </c>
      <c r="L22">
        <v>11.106666666666699</v>
      </c>
      <c r="M22">
        <v>7.10666666666667</v>
      </c>
      <c r="N22">
        <v>4.99</v>
      </c>
      <c r="O22">
        <v>2.31666666666667</v>
      </c>
      <c r="P22">
        <v>0</v>
      </c>
      <c r="Q22">
        <v>4.6666666666666696</v>
      </c>
      <c r="S22" t="str">
        <f t="shared" si="0"/>
        <v xml:space="preserve">7.00333333333333 9.77333333333333 8.22333333333333 10.64 </v>
      </c>
      <c r="T22" t="str">
        <f t="shared" si="1"/>
        <v xml:space="preserve">11.8233333333333 14.3066666666667 16.8066666666667 13.9416666666667 </v>
      </c>
      <c r="U22" t="str">
        <f t="shared" si="2"/>
        <v xml:space="preserve">16.6583333333333 13.4733333333333 11.1066666666667 7.10666666666667 </v>
      </c>
      <c r="V22" t="str">
        <f t="shared" si="3"/>
        <v>4.99 2.31666666666667 0 4.66666666666667;</v>
      </c>
      <c r="W22" t="str">
        <f t="shared" si="4"/>
        <v>7.00333333333333 9.77333333333333 8.22333333333333 10.64 11.8233333333333 14.3066666666667 16.8066666666667 13.9416666666667 16.6583333333333 13.4733333333333 11.1066666666667 7.10666666666667 4.99 2.31666666666667 0 4.66666666666667;</v>
      </c>
    </row>
    <row r="23" spans="1:23" x14ac:dyDescent="0.3">
      <c r="A23" t="s">
        <v>7</v>
      </c>
      <c r="B23">
        <v>2.33666666666667</v>
      </c>
      <c r="C23">
        <v>5.5250000000000004</v>
      </c>
      <c r="D23">
        <v>8.875</v>
      </c>
      <c r="E23">
        <v>11.2916666666667</v>
      </c>
      <c r="F23">
        <v>13.0416666666667</v>
      </c>
      <c r="G23">
        <v>15.525</v>
      </c>
      <c r="H23">
        <v>18.698333333333299</v>
      </c>
      <c r="I23">
        <v>18.608333333333299</v>
      </c>
      <c r="J23">
        <v>21.324999999999999</v>
      </c>
      <c r="K23">
        <v>18.14</v>
      </c>
      <c r="L23">
        <v>15.7733333333333</v>
      </c>
      <c r="M23">
        <v>11.7733333333333</v>
      </c>
      <c r="N23">
        <v>9.6566666666666698</v>
      </c>
      <c r="O23">
        <v>6.9833333333333298</v>
      </c>
      <c r="P23">
        <v>4.6666666666666696</v>
      </c>
      <c r="Q23">
        <v>0</v>
      </c>
      <c r="S23" t="str">
        <f t="shared" si="0"/>
        <v xml:space="preserve">2.33666666666667 5.525 8.875 11.2916666666667 </v>
      </c>
      <c r="T23" t="str">
        <f t="shared" si="1"/>
        <v xml:space="preserve">13.0416666666667 15.525 18.6983333333333 18.6083333333333 </v>
      </c>
      <c r="U23" t="str">
        <f t="shared" si="2"/>
        <v xml:space="preserve">21.325 18.14 15.7733333333333 11.7733333333333 </v>
      </c>
      <c r="V23" t="str">
        <f t="shared" si="3"/>
        <v>9.65666666666667 6.98333333333333 4.66666666666667 0;</v>
      </c>
      <c r="W23" t="str">
        <f t="shared" si="4"/>
        <v>2.33666666666667 5.525 8.875 11.2916666666667 13.0416666666667 15.525 18.6983333333333 18.6083333333333 21.325 18.14 15.7733333333333 11.7733333333333 9.65666666666667 6.98333333333333 4.66666666666667 0;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929f4f-3a6d-4e3a-87e3-b1877d44b9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B2A1BE1A872C4AB139DE6D2EBE4515" ma:contentTypeVersion="18" ma:contentTypeDescription="Creare un nuovo documento." ma:contentTypeScope="" ma:versionID="0673e11cd12ebd583c8804326e178d4c">
  <xsd:schema xmlns:xsd="http://www.w3.org/2001/XMLSchema" xmlns:xs="http://www.w3.org/2001/XMLSchema" xmlns:p="http://schemas.microsoft.com/office/2006/metadata/properties" xmlns:ns3="64929f4f-3a6d-4e3a-87e3-b1877d44b9f1" xmlns:ns4="5e400b85-7199-45df-a9b3-4a589cb630b1" targetNamespace="http://schemas.microsoft.com/office/2006/metadata/properties" ma:root="true" ma:fieldsID="c98aebf08a210787b0fea1ed84e9ae51" ns3:_="" ns4:_="">
    <xsd:import namespace="64929f4f-3a6d-4e3a-87e3-b1877d44b9f1"/>
    <xsd:import namespace="5e400b85-7199-45df-a9b3-4a589cb630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29f4f-3a6d-4e3a-87e3-b1877d44b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00b85-7199-45df-a9b3-4a589cb63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9B0F9D-BF91-495B-B2C1-5231F3CBF3C0}">
  <ds:schemaRefs>
    <ds:schemaRef ds:uri="http://purl.org/dc/elements/1.1/"/>
    <ds:schemaRef ds:uri="64929f4f-3a6d-4e3a-87e3-b1877d44b9f1"/>
    <ds:schemaRef ds:uri="5e400b85-7199-45df-a9b3-4a589cb630b1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88BF7AE-1DA5-4414-863F-C5095F3988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CF955-1A6A-401B-A18B-5357703BE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29f4f-3a6d-4e3a-87e3-b1877d44b9f1"/>
    <ds:schemaRef ds:uri="5e400b85-7199-45df-a9b3-4a589cb63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6</vt:i4>
      </vt:variant>
    </vt:vector>
  </HeadingPairs>
  <TitlesOfParts>
    <vt:vector size="9" baseType="lpstr">
      <vt:lpstr>Foglio2</vt:lpstr>
      <vt:lpstr>Foglio3</vt:lpstr>
      <vt:lpstr>Foglio1</vt:lpstr>
      <vt:lpstr>Grafico1</vt:lpstr>
      <vt:lpstr>Grafico2</vt:lpstr>
      <vt:lpstr>Grafico3</vt:lpstr>
      <vt:lpstr>Grafico4</vt:lpstr>
      <vt:lpstr>Grafico5</vt:lpstr>
      <vt:lpstr>Grafico6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Marco Gribaudo</cp:lastModifiedBy>
  <cp:lastPrinted>2024-08-14T07:53:06Z</cp:lastPrinted>
  <dcterms:created xsi:type="dcterms:W3CDTF">2024-08-05T16:01:09Z</dcterms:created>
  <dcterms:modified xsi:type="dcterms:W3CDTF">2024-08-14T07:53:12Z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0x0101003FB2A1BE1A872C4AB139DE6D2EBE4515</vt:lpwstr>
  </property>
</Properties>
</file>