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Università\Computer Science\Computer Science Articles\2024-EPEW\"/>
    </mc:Choice>
  </mc:AlternateContent>
  <xr:revisionPtr revIDLastSave="0" documentId="13_ncr:1_{CC5EE9C0-49B1-4417-96E8-DAAC7487C829}" xr6:coauthVersionLast="47" xr6:coauthVersionMax="47" xr10:uidLastSave="{00000000-0000-0000-0000-000000000000}"/>
  <bookViews>
    <workbookView xWindow="2650" yWindow="3840" windowWidth="29960" windowHeight="16750" activeTab="3" xr2:uid="{C131AD72-BF25-4D93-9831-6B667517C129}"/>
  </bookViews>
  <sheets>
    <sheet name="Ciclo ordinario" sheetId="1" r:id="rId1"/>
    <sheet name="Ciclo con Allarmi" sheetId="2" r:id="rId2"/>
    <sheet name="Distanze" sheetId="3" r:id="rId3"/>
    <sheet name="Tem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3" i="2"/>
  <c r="E35" i="1"/>
  <c r="F35" i="1" s="1"/>
  <c r="E36" i="1" s="1"/>
  <c r="F36" i="1" s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E16" i="2"/>
  <c r="E15" i="2"/>
  <c r="E14" i="2"/>
  <c r="E12" i="2"/>
  <c r="E11" i="2"/>
  <c r="C47" i="2"/>
  <c r="C45" i="2"/>
  <c r="C43" i="2"/>
  <c r="C41" i="2"/>
  <c r="C40" i="2"/>
  <c r="C38" i="2"/>
  <c r="C36" i="2"/>
  <c r="C35" i="2"/>
  <c r="C34" i="2"/>
  <c r="C32" i="2"/>
  <c r="C30" i="2"/>
  <c r="C28" i="2"/>
  <c r="C26" i="2"/>
  <c r="C25" i="2"/>
  <c r="C23" i="2"/>
  <c r="C21" i="2"/>
  <c r="C19" i="2"/>
  <c r="C18" i="2"/>
  <c r="C16" i="2"/>
  <c r="C14" i="2"/>
  <c r="C13" i="2"/>
  <c r="C11" i="2"/>
  <c r="L2" i="2"/>
  <c r="C36" i="1"/>
  <c r="C34" i="1"/>
  <c r="C30" i="1"/>
  <c r="C27" i="1"/>
  <c r="C24" i="1"/>
  <c r="K5" i="1" l="1"/>
  <c r="E5" i="1" l="1"/>
  <c r="F5" i="1" s="1"/>
  <c r="G5" i="1" s="1"/>
  <c r="E6" i="1" s="1"/>
  <c r="F6" i="1" s="1"/>
  <c r="G6" i="1" s="1"/>
  <c r="E7" i="1" s="1"/>
  <c r="F7" i="1" s="1"/>
  <c r="G7" i="1" s="1"/>
  <c r="E8" i="1" s="1"/>
  <c r="F8" i="1" s="1"/>
  <c r="G8" i="1" s="1"/>
  <c r="E9" i="1" s="1"/>
  <c r="F9" i="1" s="1"/>
  <c r="G9" i="1" s="1"/>
  <c r="E10" i="1" s="1"/>
  <c r="F10" i="1" s="1"/>
  <c r="G10" i="1" s="1"/>
  <c r="E11" i="1" s="1"/>
  <c r="F11" i="1" s="1"/>
  <c r="G11" i="1" s="1"/>
  <c r="E12" i="1" s="1"/>
  <c r="F12" i="1" s="1"/>
  <c r="G12" i="1" s="1"/>
  <c r="E13" i="1" s="1"/>
  <c r="F13" i="1" s="1"/>
  <c r="G13" i="1" s="1"/>
  <c r="E14" i="1" s="1"/>
  <c r="F14" i="1" s="1"/>
  <c r="G14" i="1" s="1"/>
  <c r="E15" i="1" s="1"/>
  <c r="F15" i="1" s="1"/>
  <c r="G15" i="1" s="1"/>
  <c r="E16" i="1" s="1"/>
  <c r="F16" i="1" s="1"/>
  <c r="G16" i="1" s="1"/>
  <c r="E17" i="1" s="1"/>
  <c r="F17" i="1" s="1"/>
  <c r="G17" i="1" s="1"/>
  <c r="E18" i="1" s="1"/>
  <c r="F18" i="1" s="1"/>
  <c r="G18" i="1" s="1"/>
  <c r="E19" i="1" s="1"/>
  <c r="F19" i="1" s="1"/>
  <c r="G19" i="1" s="1"/>
  <c r="E20" i="1" s="1"/>
  <c r="F20" i="1" s="1"/>
  <c r="G20" i="1" s="1"/>
</calcChain>
</file>

<file path=xl/sharedStrings.xml><?xml version="1.0" encoding="utf-8"?>
<sst xmlns="http://schemas.openxmlformats.org/spreadsheetml/2006/main" count="144" uniqueCount="36">
  <si>
    <t>Da</t>
  </si>
  <si>
    <t>A</t>
  </si>
  <si>
    <t>W</t>
  </si>
  <si>
    <t>B</t>
  </si>
  <si>
    <t>C</t>
  </si>
  <si>
    <t>E</t>
  </si>
  <si>
    <t>F</t>
  </si>
  <si>
    <t>D</t>
  </si>
  <si>
    <t>Tempo svuotamento</t>
  </si>
  <si>
    <t>Velocita pixel al minuto</t>
  </si>
  <si>
    <t>Tempo Attesa</t>
  </si>
  <si>
    <t>Velocita metri al minuto</t>
  </si>
  <si>
    <t>Pixel per petro</t>
  </si>
  <si>
    <t>a</t>
  </si>
  <si>
    <t>f</t>
  </si>
  <si>
    <t>b</t>
  </si>
  <si>
    <t>e</t>
  </si>
  <si>
    <t>c</t>
  </si>
  <si>
    <t>d</t>
  </si>
  <si>
    <t>Svuota</t>
  </si>
  <si>
    <t>Distanze</t>
  </si>
  <si>
    <t>Distanze  misurate con GIMP</t>
  </si>
  <si>
    <t>Inizio moto +( distanza/Velocità pixel al minuto)</t>
  </si>
  <si>
    <t>Tempi</t>
  </si>
  <si>
    <t>Pixel per metro</t>
  </si>
  <si>
    <t>Tempi (Start)</t>
  </si>
  <si>
    <t>From</t>
  </si>
  <si>
    <t>To</t>
  </si>
  <si>
    <t>Distance</t>
  </si>
  <si>
    <t>Motion Starts</t>
  </si>
  <si>
    <t>Motion ends</t>
  </si>
  <si>
    <t>End emptying</t>
  </si>
  <si>
    <t xml:space="preserve"> </t>
  </si>
  <si>
    <t>minuti</t>
  </si>
  <si>
    <t>OK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</si>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</sst>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A2D3-1777-4D6F-A807-346F96E8B517}">
  <dimension ref="A1:L36"/>
  <sheetViews>
    <sheetView zoomScale="130" zoomScaleNormal="130" workbookViewId="0">
      <selection activeCell="F5" sqref="F5"/>
    </sheetView>
  </sheetViews>
  <sheetFormatPr defaultRowHeight="14.5" x14ac:dyDescent="0.35"/>
  <cols>
    <col min="1" max="4" width="8.7265625" style="3"/>
    <col min="5" max="5" width="16" style="3" customWidth="1"/>
    <col min="6" max="6" width="12.26953125" style="3" customWidth="1"/>
    <col min="7" max="7" width="20.1796875" style="3" customWidth="1"/>
    <col min="8" max="8" width="8.7265625" style="8"/>
    <col min="9" max="9" width="8.7265625" style="3"/>
    <col min="10" max="10" width="23.1796875" style="3" customWidth="1"/>
    <col min="11" max="11" width="8.7265625" style="3"/>
  </cols>
  <sheetData>
    <row r="1" spans="1:12" x14ac:dyDescent="0.35">
      <c r="A1" s="3" t="s">
        <v>21</v>
      </c>
    </row>
    <row r="2" spans="1:12" x14ac:dyDescent="0.35">
      <c r="F2" s="3" t="s">
        <v>22</v>
      </c>
    </row>
    <row r="3" spans="1:12" x14ac:dyDescent="0.35">
      <c r="F3" s="5" t="s">
        <v>23</v>
      </c>
    </row>
    <row r="4" spans="1:12" x14ac:dyDescent="0.35">
      <c r="A4" s="5" t="s">
        <v>26</v>
      </c>
      <c r="B4" s="5" t="s">
        <v>27</v>
      </c>
      <c r="C4" s="5" t="s">
        <v>28</v>
      </c>
      <c r="E4" s="5" t="s">
        <v>29</v>
      </c>
      <c r="F4" s="5" t="s">
        <v>30</v>
      </c>
      <c r="G4" s="5" t="s">
        <v>31</v>
      </c>
      <c r="J4" s="5" t="s">
        <v>8</v>
      </c>
      <c r="K4" s="3">
        <v>3</v>
      </c>
      <c r="L4" t="s">
        <v>33</v>
      </c>
    </row>
    <row r="5" spans="1:12" x14ac:dyDescent="0.35">
      <c r="A5" s="3" t="s">
        <v>2</v>
      </c>
      <c r="B5" s="3">
        <v>1</v>
      </c>
      <c r="C5" s="3">
        <v>191.3</v>
      </c>
      <c r="E5" s="3">
        <f>0</f>
        <v>0</v>
      </c>
      <c r="F5" s="3">
        <f t="shared" ref="F5:F20" si="0">E5+(C5/$K$5)</f>
        <v>3.1883333333333335</v>
      </c>
      <c r="G5" s="3">
        <f t="shared" ref="G5:G19" si="1">F5+$K$4</f>
        <v>6.1883333333333335</v>
      </c>
      <c r="J5" s="5" t="s">
        <v>9</v>
      </c>
      <c r="K5" s="4">
        <f>K7*K8</f>
        <v>60</v>
      </c>
    </row>
    <row r="6" spans="1:12" x14ac:dyDescent="0.35">
      <c r="A6" s="3">
        <v>1</v>
      </c>
      <c r="B6" s="3">
        <v>2</v>
      </c>
      <c r="C6" s="3">
        <v>201</v>
      </c>
      <c r="E6" s="3">
        <f>G5</f>
        <v>6.1883333333333335</v>
      </c>
      <c r="F6" s="3">
        <f t="shared" si="0"/>
        <v>9.538333333333334</v>
      </c>
      <c r="G6" s="3">
        <f t="shared" si="1"/>
        <v>12.538333333333334</v>
      </c>
      <c r="J6" s="5" t="s">
        <v>10</v>
      </c>
      <c r="K6" s="3">
        <v>26.51</v>
      </c>
    </row>
    <row r="7" spans="1:12" x14ac:dyDescent="0.35">
      <c r="A7" s="3">
        <v>2</v>
      </c>
      <c r="B7" s="3">
        <v>3</v>
      </c>
      <c r="C7" s="3">
        <v>145</v>
      </c>
      <c r="E7" s="3">
        <f t="shared" ref="E7:E20" si="2">G6</f>
        <v>12.538333333333334</v>
      </c>
      <c r="F7" s="3">
        <f t="shared" si="0"/>
        <v>14.955</v>
      </c>
      <c r="G7" s="3">
        <f t="shared" si="1"/>
        <v>17.954999999999998</v>
      </c>
      <c r="J7" s="5" t="s">
        <v>11</v>
      </c>
      <c r="K7" s="3">
        <v>40</v>
      </c>
    </row>
    <row r="8" spans="1:12" x14ac:dyDescent="0.35">
      <c r="A8" s="3">
        <v>3</v>
      </c>
      <c r="B8" s="3">
        <v>4</v>
      </c>
      <c r="C8" s="3">
        <v>105</v>
      </c>
      <c r="E8" s="3">
        <f t="shared" si="2"/>
        <v>17.954999999999998</v>
      </c>
      <c r="F8" s="3">
        <f t="shared" si="0"/>
        <v>19.704999999999998</v>
      </c>
      <c r="G8" s="3">
        <f t="shared" si="1"/>
        <v>22.704999999999998</v>
      </c>
      <c r="J8" s="5" t="s">
        <v>12</v>
      </c>
      <c r="K8" s="3">
        <v>1.5</v>
      </c>
    </row>
    <row r="9" spans="1:12" x14ac:dyDescent="0.35">
      <c r="A9" s="3">
        <v>4</v>
      </c>
      <c r="B9" s="3">
        <v>5</v>
      </c>
      <c r="C9" s="3">
        <v>149</v>
      </c>
      <c r="E9" s="3">
        <f t="shared" si="2"/>
        <v>22.704999999999998</v>
      </c>
      <c r="F9" s="3">
        <f t="shared" si="0"/>
        <v>25.188333333333333</v>
      </c>
      <c r="G9" s="3">
        <f t="shared" si="1"/>
        <v>28.188333333333333</v>
      </c>
    </row>
    <row r="10" spans="1:12" x14ac:dyDescent="0.35">
      <c r="A10" s="3">
        <v>5</v>
      </c>
      <c r="B10" s="3">
        <v>6</v>
      </c>
      <c r="C10" s="3">
        <v>190.4</v>
      </c>
      <c r="E10" s="3">
        <f t="shared" si="2"/>
        <v>28.188333333333333</v>
      </c>
      <c r="F10" s="3">
        <f t="shared" si="0"/>
        <v>31.361666666666665</v>
      </c>
      <c r="G10" s="3">
        <f t="shared" si="1"/>
        <v>34.361666666666665</v>
      </c>
    </row>
    <row r="11" spans="1:12" x14ac:dyDescent="0.35">
      <c r="A11" s="3">
        <v>6</v>
      </c>
      <c r="B11" s="3">
        <v>7</v>
      </c>
      <c r="C11" s="3">
        <v>234.1</v>
      </c>
      <c r="E11" s="3">
        <f t="shared" si="2"/>
        <v>34.361666666666665</v>
      </c>
      <c r="F11" s="3">
        <f t="shared" si="0"/>
        <v>38.263333333333328</v>
      </c>
      <c r="G11" s="3">
        <f t="shared" si="1"/>
        <v>41.263333333333328</v>
      </c>
    </row>
    <row r="12" spans="1:12" x14ac:dyDescent="0.35">
      <c r="A12" s="3">
        <v>7</v>
      </c>
      <c r="B12" s="3">
        <v>8</v>
      </c>
      <c r="C12" s="3">
        <v>163</v>
      </c>
      <c r="E12" s="3">
        <f t="shared" si="2"/>
        <v>41.263333333333328</v>
      </c>
      <c r="F12" s="3">
        <f t="shared" si="0"/>
        <v>43.98</v>
      </c>
      <c r="G12" s="3">
        <f t="shared" si="1"/>
        <v>46.98</v>
      </c>
    </row>
    <row r="13" spans="1:12" x14ac:dyDescent="0.35">
      <c r="A13" s="3">
        <v>8</v>
      </c>
      <c r="B13" s="3">
        <v>9</v>
      </c>
      <c r="C13" s="3">
        <v>302</v>
      </c>
      <c r="E13" s="3">
        <f t="shared" si="2"/>
        <v>46.98</v>
      </c>
      <c r="F13" s="3">
        <f t="shared" si="0"/>
        <v>52.013333333333328</v>
      </c>
      <c r="G13" s="3">
        <f t="shared" si="1"/>
        <v>55.013333333333328</v>
      </c>
    </row>
    <row r="14" spans="1:12" x14ac:dyDescent="0.35">
      <c r="A14" s="3">
        <v>9</v>
      </c>
      <c r="B14" s="3" t="s">
        <v>1</v>
      </c>
      <c r="C14" s="3">
        <v>142</v>
      </c>
      <c r="E14" s="3">
        <f t="shared" si="2"/>
        <v>55.013333333333328</v>
      </c>
      <c r="F14" s="3">
        <f t="shared" si="0"/>
        <v>57.379999999999995</v>
      </c>
      <c r="G14" s="3">
        <f t="shared" si="1"/>
        <v>60.379999999999995</v>
      </c>
    </row>
    <row r="15" spans="1:12" x14ac:dyDescent="0.35">
      <c r="A15" s="3" t="s">
        <v>1</v>
      </c>
      <c r="B15" s="3" t="s">
        <v>3</v>
      </c>
      <c r="C15" s="3">
        <v>240</v>
      </c>
      <c r="E15" s="3">
        <f t="shared" si="2"/>
        <v>60.379999999999995</v>
      </c>
      <c r="F15" s="3">
        <f t="shared" si="0"/>
        <v>64.38</v>
      </c>
      <c r="G15" s="3">
        <f t="shared" si="1"/>
        <v>67.38</v>
      </c>
    </row>
    <row r="16" spans="1:12" x14ac:dyDescent="0.35">
      <c r="A16" s="3" t="s">
        <v>3</v>
      </c>
      <c r="B16" s="3" t="s">
        <v>4</v>
      </c>
      <c r="C16" s="3">
        <v>127</v>
      </c>
      <c r="E16" s="3">
        <f t="shared" si="2"/>
        <v>67.38</v>
      </c>
      <c r="F16" s="3">
        <f t="shared" si="0"/>
        <v>69.496666666666655</v>
      </c>
      <c r="G16" s="3">
        <f t="shared" si="1"/>
        <v>72.496666666666655</v>
      </c>
    </row>
    <row r="17" spans="1:7" x14ac:dyDescent="0.35">
      <c r="A17" s="3" t="s">
        <v>4</v>
      </c>
      <c r="B17" s="3" t="s">
        <v>7</v>
      </c>
      <c r="C17" s="3">
        <v>160.4</v>
      </c>
      <c r="E17" s="3">
        <f t="shared" si="2"/>
        <v>72.496666666666655</v>
      </c>
      <c r="F17" s="3">
        <f t="shared" si="0"/>
        <v>75.169999999999987</v>
      </c>
      <c r="G17" s="3">
        <f t="shared" si="1"/>
        <v>78.169999999999987</v>
      </c>
    </row>
    <row r="18" spans="1:7" x14ac:dyDescent="0.35">
      <c r="A18" s="3" t="s">
        <v>7</v>
      </c>
      <c r="B18" s="3" t="s">
        <v>5</v>
      </c>
      <c r="C18" s="3">
        <v>139</v>
      </c>
      <c r="E18" s="3">
        <f t="shared" si="2"/>
        <v>78.169999999999987</v>
      </c>
      <c r="F18" s="3">
        <f t="shared" si="0"/>
        <v>80.48666666666665</v>
      </c>
      <c r="G18" s="3">
        <f t="shared" si="1"/>
        <v>83.48666666666665</v>
      </c>
    </row>
    <row r="19" spans="1:7" x14ac:dyDescent="0.35">
      <c r="A19" s="3" t="s">
        <v>5</v>
      </c>
      <c r="B19" s="3" t="s">
        <v>6</v>
      </c>
      <c r="C19" s="3">
        <v>280</v>
      </c>
      <c r="E19" s="3">
        <f t="shared" si="2"/>
        <v>83.48666666666665</v>
      </c>
      <c r="F19" s="3">
        <f t="shared" si="0"/>
        <v>88.153333333333322</v>
      </c>
      <c r="G19" s="3">
        <f t="shared" si="1"/>
        <v>91.153333333333322</v>
      </c>
    </row>
    <row r="20" spans="1:7" x14ac:dyDescent="0.35">
      <c r="A20" s="3" t="s">
        <v>6</v>
      </c>
      <c r="B20" s="3" t="s">
        <v>2</v>
      </c>
      <c r="C20" s="3">
        <v>140.19999999999999</v>
      </c>
      <c r="E20" s="3">
        <f t="shared" si="2"/>
        <v>91.153333333333322</v>
      </c>
      <c r="F20" s="3">
        <f t="shared" si="0"/>
        <v>93.49</v>
      </c>
      <c r="G20" s="3">
        <f>F20+$K$6</f>
        <v>120</v>
      </c>
    </row>
    <row r="22" spans="1:7" x14ac:dyDescent="0.35">
      <c r="E22" s="7"/>
    </row>
    <row r="23" spans="1:7" x14ac:dyDescent="0.35">
      <c r="A23" s="3">
        <v>1</v>
      </c>
      <c r="B23" s="3" t="s">
        <v>13</v>
      </c>
      <c r="C23" s="3">
        <v>147</v>
      </c>
      <c r="E23" s="3">
        <f>E6</f>
        <v>6.1883333333333335</v>
      </c>
      <c r="F23" s="3">
        <f>E23+(C23/$K$5)</f>
        <v>8.6383333333333336</v>
      </c>
    </row>
    <row r="24" spans="1:7" x14ac:dyDescent="0.35">
      <c r="A24" s="3" t="s">
        <v>13</v>
      </c>
      <c r="B24" s="3">
        <v>2</v>
      </c>
      <c r="C24" s="3">
        <f>C6-C23</f>
        <v>54</v>
      </c>
      <c r="E24" s="3">
        <f>F23</f>
        <v>8.6383333333333336</v>
      </c>
      <c r="F24" s="3">
        <f>E24+(C24/$K$5)</f>
        <v>9.538333333333334</v>
      </c>
      <c r="G24" s="3" t="s">
        <v>34</v>
      </c>
    </row>
    <row r="25" spans="1:7" x14ac:dyDescent="0.35">
      <c r="A25" s="3" t="s">
        <v>13</v>
      </c>
      <c r="B25" s="3" t="s">
        <v>14</v>
      </c>
      <c r="C25" s="3">
        <v>196</v>
      </c>
      <c r="E25" s="3">
        <f>E24</f>
        <v>8.6383333333333336</v>
      </c>
      <c r="F25" s="3">
        <f>E25+(C25/$K$5)</f>
        <v>11.905000000000001</v>
      </c>
    </row>
    <row r="26" spans="1:7" x14ac:dyDescent="0.35">
      <c r="A26" s="3">
        <v>3</v>
      </c>
      <c r="B26" s="3" t="s">
        <v>15</v>
      </c>
      <c r="C26" s="3">
        <v>51</v>
      </c>
      <c r="E26" s="3">
        <f>E8</f>
        <v>17.954999999999998</v>
      </c>
      <c r="F26" s="3">
        <f>E26+(C26/$K$5)</f>
        <v>18.805</v>
      </c>
    </row>
    <row r="27" spans="1:7" x14ac:dyDescent="0.35">
      <c r="A27" s="3" t="s">
        <v>15</v>
      </c>
      <c r="B27" s="3">
        <v>4</v>
      </c>
      <c r="C27" s="3">
        <f>C8-C26</f>
        <v>54</v>
      </c>
      <c r="E27" s="3">
        <f>F26</f>
        <v>18.805</v>
      </c>
      <c r="F27" s="3">
        <f t="shared" ref="F27:F36" si="3">E27+C27/$K$5</f>
        <v>19.704999999999998</v>
      </c>
      <c r="G27" s="3" t="s">
        <v>34</v>
      </c>
    </row>
    <row r="28" spans="1:7" x14ac:dyDescent="0.35">
      <c r="A28" s="3" t="s">
        <v>15</v>
      </c>
      <c r="B28" s="3" t="s">
        <v>16</v>
      </c>
      <c r="C28" s="3">
        <v>204</v>
      </c>
      <c r="E28" s="3">
        <f>E27</f>
        <v>18.805</v>
      </c>
      <c r="F28" s="3">
        <f t="shared" si="3"/>
        <v>22.204999999999998</v>
      </c>
    </row>
    <row r="29" spans="1:7" x14ac:dyDescent="0.35">
      <c r="A29" s="3">
        <v>6</v>
      </c>
      <c r="B29" s="3" t="s">
        <v>17</v>
      </c>
      <c r="C29" s="3">
        <v>203</v>
      </c>
      <c r="E29" s="3">
        <f>E11</f>
        <v>34.361666666666665</v>
      </c>
      <c r="F29" s="3">
        <f t="shared" si="3"/>
        <v>37.744999999999997</v>
      </c>
      <c r="G29" s="3" t="s">
        <v>32</v>
      </c>
    </row>
    <row r="30" spans="1:7" x14ac:dyDescent="0.35">
      <c r="A30" s="3" t="s">
        <v>17</v>
      </c>
      <c r="B30" s="3">
        <v>7</v>
      </c>
      <c r="C30" s="3">
        <f>C11-C29</f>
        <v>31.099999999999994</v>
      </c>
      <c r="E30" s="3">
        <f>F29</f>
        <v>37.744999999999997</v>
      </c>
      <c r="F30" s="3">
        <f t="shared" si="3"/>
        <v>38.263333333333328</v>
      </c>
      <c r="G30" s="3" t="s">
        <v>34</v>
      </c>
    </row>
    <row r="31" spans="1:7" x14ac:dyDescent="0.35">
      <c r="A31" s="3" t="s">
        <v>17</v>
      </c>
      <c r="B31" s="3" t="s">
        <v>18</v>
      </c>
      <c r="C31" s="3">
        <v>202</v>
      </c>
      <c r="E31" s="3">
        <f>E30</f>
        <v>37.744999999999997</v>
      </c>
      <c r="F31" s="3">
        <f t="shared" si="3"/>
        <v>41.111666666666665</v>
      </c>
      <c r="G31" s="3" t="s">
        <v>32</v>
      </c>
    </row>
    <row r="32" spans="1:7" x14ac:dyDescent="0.35">
      <c r="A32" s="3" t="s">
        <v>1</v>
      </c>
      <c r="B32" s="3" t="s">
        <v>18</v>
      </c>
      <c r="C32" s="3">
        <v>63</v>
      </c>
      <c r="E32" s="3">
        <f>E15</f>
        <v>60.379999999999995</v>
      </c>
      <c r="F32" s="3">
        <f t="shared" si="3"/>
        <v>61.429999999999993</v>
      </c>
    </row>
    <row r="33" spans="1:7" x14ac:dyDescent="0.35">
      <c r="A33" s="3" t="s">
        <v>18</v>
      </c>
      <c r="B33" s="3" t="s">
        <v>16</v>
      </c>
      <c r="C33" s="3">
        <v>152</v>
      </c>
      <c r="E33" s="3">
        <f>F32</f>
        <v>61.429999999999993</v>
      </c>
      <c r="F33" s="3">
        <f t="shared" si="3"/>
        <v>63.963333333333324</v>
      </c>
    </row>
    <row r="34" spans="1:7" x14ac:dyDescent="0.35">
      <c r="A34" s="3" t="s">
        <v>16</v>
      </c>
      <c r="B34" s="3" t="s">
        <v>3</v>
      </c>
      <c r="C34" s="3">
        <f>C15-C32-C33</f>
        <v>25</v>
      </c>
      <c r="E34" s="3">
        <f>F33</f>
        <v>63.963333333333324</v>
      </c>
      <c r="F34" s="3">
        <f t="shared" si="3"/>
        <v>64.38</v>
      </c>
      <c r="G34" s="3" t="s">
        <v>34</v>
      </c>
    </row>
    <row r="35" spans="1:7" x14ac:dyDescent="0.35">
      <c r="A35" s="3" t="s">
        <v>4</v>
      </c>
      <c r="B35" s="3" t="s">
        <v>14</v>
      </c>
      <c r="C35" s="3">
        <v>56</v>
      </c>
      <c r="E35" s="3">
        <f>E17</f>
        <v>72.496666666666655</v>
      </c>
      <c r="F35" s="3">
        <f t="shared" si="3"/>
        <v>73.429999999999993</v>
      </c>
    </row>
    <row r="36" spans="1:7" x14ac:dyDescent="0.35">
      <c r="A36" s="3" t="s">
        <v>14</v>
      </c>
      <c r="B36" s="3" t="s">
        <v>7</v>
      </c>
      <c r="C36" s="3">
        <f>C17-C35</f>
        <v>104.4</v>
      </c>
      <c r="E36" s="3">
        <f>F35</f>
        <v>73.429999999999993</v>
      </c>
      <c r="F36" s="3">
        <f t="shared" si="3"/>
        <v>75.169999999999987</v>
      </c>
      <c r="G36" s="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7744-7C8E-494F-B3F8-BF13B417C057}">
  <dimension ref="A1:AE48"/>
  <sheetViews>
    <sheetView topLeftCell="A7" zoomScale="115" zoomScaleNormal="115" workbookViewId="0">
      <selection activeCell="G9" sqref="G9"/>
    </sheetView>
  </sheetViews>
  <sheetFormatPr defaultRowHeight="14.5" x14ac:dyDescent="0.35"/>
  <cols>
    <col min="1" max="1" width="5.36328125" customWidth="1"/>
    <col min="2" max="2" width="5.90625" customWidth="1"/>
    <col min="5" max="5" width="11.08984375" customWidth="1"/>
    <col min="11" max="11" width="10.453125" customWidth="1"/>
  </cols>
  <sheetData>
    <row r="1" spans="1:31" x14ac:dyDescent="0.35">
      <c r="F1" s="9"/>
      <c r="G1" s="9"/>
      <c r="H1" s="9"/>
      <c r="K1" s="6" t="s">
        <v>8</v>
      </c>
      <c r="L1">
        <v>3</v>
      </c>
    </row>
    <row r="2" spans="1:31" x14ac:dyDescent="0.35">
      <c r="K2" s="6" t="s">
        <v>9</v>
      </c>
      <c r="L2" s="2">
        <f>L5*L7</f>
        <v>60</v>
      </c>
    </row>
    <row r="3" spans="1:31" x14ac:dyDescent="0.35">
      <c r="K3" s="6"/>
      <c r="L3" s="2"/>
    </row>
    <row r="4" spans="1:31" x14ac:dyDescent="0.35">
      <c r="K4" s="6" t="s">
        <v>10</v>
      </c>
      <c r="L4">
        <v>26.51</v>
      </c>
    </row>
    <row r="5" spans="1:31" x14ac:dyDescent="0.35">
      <c r="K5" s="6" t="s">
        <v>11</v>
      </c>
      <c r="L5">
        <v>40</v>
      </c>
    </row>
    <row r="6" spans="1:31" x14ac:dyDescent="0.35">
      <c r="K6" s="6"/>
    </row>
    <row r="7" spans="1:31" x14ac:dyDescent="0.35">
      <c r="K7" s="6" t="s">
        <v>24</v>
      </c>
      <c r="L7">
        <v>1.5</v>
      </c>
    </row>
    <row r="9" spans="1:31" x14ac:dyDescent="0.35">
      <c r="A9" s="5" t="s">
        <v>0</v>
      </c>
      <c r="B9" s="5" t="s">
        <v>1</v>
      </c>
      <c r="C9" s="5" t="s">
        <v>20</v>
      </c>
      <c r="D9" s="5" t="s">
        <v>19</v>
      </c>
      <c r="E9" s="5" t="s">
        <v>25</v>
      </c>
      <c r="F9" s="1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31" x14ac:dyDescent="0.35">
      <c r="A10" s="7"/>
      <c r="B10" s="7"/>
      <c r="C10" s="7"/>
      <c r="D10" s="7"/>
      <c r="E10" s="7">
        <v>0</v>
      </c>
      <c r="F10" s="7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"/>
      <c r="AC10" s="1"/>
      <c r="AD10" s="1"/>
      <c r="AE10" s="1"/>
    </row>
    <row r="11" spans="1:31" x14ac:dyDescent="0.35">
      <c r="A11" s="3" t="s">
        <v>2</v>
      </c>
      <c r="B11" s="3">
        <v>1</v>
      </c>
      <c r="C11" s="3">
        <f>'Ciclo ordinario'!C5</f>
        <v>191.3</v>
      </c>
      <c r="D11" s="3">
        <v>1</v>
      </c>
      <c r="E11" s="10">
        <f>'Ciclo ordinario'!F5</f>
        <v>3.1883333333333335</v>
      </c>
      <c r="F11" s="7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31" x14ac:dyDescent="0.35">
      <c r="A12" s="3">
        <v>1</v>
      </c>
      <c r="B12" s="3">
        <v>1</v>
      </c>
      <c r="C12" s="3"/>
      <c r="D12" s="3"/>
      <c r="E12" s="10">
        <f>'Ciclo ordinario'!G5</f>
        <v>6.1883333333333335</v>
      </c>
      <c r="F12" s="7"/>
      <c r="G12" s="3"/>
      <c r="H12" s="3"/>
      <c r="I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31" x14ac:dyDescent="0.35">
      <c r="A13" s="3">
        <v>1</v>
      </c>
      <c r="B13" s="3" t="s">
        <v>13</v>
      </c>
      <c r="C13" s="3">
        <f>'Ciclo ordinario'!C23</f>
        <v>147</v>
      </c>
      <c r="D13" s="3">
        <v>0</v>
      </c>
      <c r="E13" s="10">
        <f>'Ciclo ordinario'!F23</f>
        <v>8.6383333333333336</v>
      </c>
      <c r="F13" s="7"/>
      <c r="G13" s="3"/>
      <c r="H13" s="3"/>
      <c r="I13" s="3"/>
      <c r="J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31" x14ac:dyDescent="0.35">
      <c r="A14" s="3" t="s">
        <v>13</v>
      </c>
      <c r="B14" s="3">
        <v>2</v>
      </c>
      <c r="C14" s="3">
        <f>'Ciclo ordinario'!C24</f>
        <v>54</v>
      </c>
      <c r="D14" s="3">
        <v>1</v>
      </c>
      <c r="E14" s="10">
        <f>'Ciclo ordinario'!F6</f>
        <v>9.538333333333334</v>
      </c>
      <c r="F14" s="7"/>
      <c r="G14" s="3"/>
      <c r="H14" s="3"/>
      <c r="I14" s="3"/>
      <c r="J14" s="3"/>
      <c r="K14" s="3"/>
      <c r="M14" s="3"/>
      <c r="N14" s="3"/>
      <c r="O14" s="3"/>
      <c r="P14" s="3"/>
      <c r="Q14" s="3"/>
      <c r="R14" s="3"/>
      <c r="S14" s="3"/>
      <c r="T14" s="3"/>
      <c r="U14" s="3"/>
    </row>
    <row r="15" spans="1:31" x14ac:dyDescent="0.35">
      <c r="A15" s="3">
        <v>2</v>
      </c>
      <c r="B15" s="3">
        <v>2</v>
      </c>
      <c r="C15" s="3"/>
      <c r="D15" s="3"/>
      <c r="E15" s="10">
        <f>'Ciclo ordinario'!G6</f>
        <v>12.538333333333334</v>
      </c>
      <c r="F15" s="7"/>
      <c r="G15" s="3"/>
      <c r="H15" s="3"/>
      <c r="I15" s="3"/>
      <c r="J15" s="3"/>
      <c r="K15" s="3"/>
      <c r="L15" s="3"/>
      <c r="N15" s="3"/>
      <c r="O15" s="3"/>
      <c r="P15" s="3"/>
      <c r="Q15" s="3"/>
      <c r="R15" s="3"/>
      <c r="S15" s="3"/>
      <c r="T15" s="3"/>
      <c r="U15" s="3"/>
    </row>
    <row r="16" spans="1:31" x14ac:dyDescent="0.35">
      <c r="A16" s="3">
        <v>2</v>
      </c>
      <c r="B16" s="3">
        <v>3</v>
      </c>
      <c r="C16" s="3">
        <f>'Ciclo ordinario'!C7</f>
        <v>145</v>
      </c>
      <c r="D16" s="3">
        <v>1</v>
      </c>
      <c r="E16" s="10">
        <f>'Ciclo ordinario'!F7</f>
        <v>14.955</v>
      </c>
      <c r="F16" s="7"/>
      <c r="G16" s="3"/>
      <c r="H16" s="3"/>
      <c r="I16" s="3"/>
      <c r="J16" s="3"/>
      <c r="K16" s="3"/>
      <c r="L16" s="3"/>
      <c r="M16" s="3"/>
      <c r="O16" s="3"/>
      <c r="P16" s="3"/>
      <c r="Q16" s="3"/>
      <c r="R16" s="3"/>
      <c r="S16" s="3"/>
      <c r="T16" s="3"/>
      <c r="U16" s="3"/>
    </row>
    <row r="17" spans="1:21" x14ac:dyDescent="0.35">
      <c r="A17" s="3">
        <v>3</v>
      </c>
      <c r="B17" s="3">
        <v>3</v>
      </c>
      <c r="C17" s="3"/>
      <c r="D17" s="3"/>
      <c r="E17" s="10">
        <f>'Ciclo ordinario'!G7</f>
        <v>17.954999999999998</v>
      </c>
      <c r="F17" s="7"/>
      <c r="G17" s="3"/>
      <c r="H17" s="3"/>
      <c r="I17" s="3"/>
      <c r="J17" s="3"/>
      <c r="K17" s="3"/>
      <c r="L17" s="3"/>
      <c r="N17" s="3"/>
      <c r="P17" s="3"/>
      <c r="Q17" s="3"/>
      <c r="R17" s="3"/>
      <c r="S17" s="3"/>
      <c r="T17" s="3"/>
      <c r="U17" s="3"/>
    </row>
    <row r="18" spans="1:21" x14ac:dyDescent="0.35">
      <c r="A18" s="3">
        <v>3</v>
      </c>
      <c r="B18" s="3" t="s">
        <v>15</v>
      </c>
      <c r="C18" s="3">
        <f>'Ciclo ordinario'!C26</f>
        <v>51</v>
      </c>
      <c r="D18" s="3">
        <v>0</v>
      </c>
      <c r="E18" s="10">
        <f>'Ciclo ordinario'!F26</f>
        <v>18.805</v>
      </c>
      <c r="F18" s="7"/>
      <c r="G18" s="3"/>
      <c r="H18" s="3"/>
      <c r="I18" s="3"/>
      <c r="J18" s="3"/>
      <c r="K18" s="3"/>
      <c r="L18" s="3"/>
      <c r="M18" s="3"/>
      <c r="N18" s="3"/>
      <c r="O18" s="3"/>
      <c r="Q18" s="3"/>
      <c r="R18" s="3"/>
      <c r="S18" s="3"/>
      <c r="T18" s="3"/>
      <c r="U18" s="3"/>
    </row>
    <row r="19" spans="1:21" x14ac:dyDescent="0.35">
      <c r="A19" s="3" t="s">
        <v>15</v>
      </c>
      <c r="B19" s="3">
        <v>4</v>
      </c>
      <c r="C19" s="3">
        <f>'Ciclo ordinario'!C27</f>
        <v>54</v>
      </c>
      <c r="D19" s="3">
        <v>1</v>
      </c>
      <c r="E19" s="10">
        <f>'Ciclo ordinario'!F27</f>
        <v>19.704999999999998</v>
      </c>
      <c r="F19" s="7"/>
      <c r="G19" s="3"/>
      <c r="H19" s="3"/>
      <c r="I19" s="3"/>
      <c r="J19" s="3"/>
      <c r="K19" s="3"/>
      <c r="L19" s="3"/>
      <c r="M19" s="3"/>
      <c r="N19" s="3"/>
      <c r="O19" s="3"/>
      <c r="P19" s="3"/>
      <c r="R19" s="3"/>
      <c r="S19" s="3"/>
      <c r="T19" s="3"/>
      <c r="U19" s="3"/>
    </row>
    <row r="20" spans="1:21" x14ac:dyDescent="0.35">
      <c r="A20" s="3">
        <v>4</v>
      </c>
      <c r="B20" s="3">
        <v>4</v>
      </c>
      <c r="C20" s="3"/>
      <c r="D20" s="3"/>
      <c r="E20" s="10">
        <f>'Ciclo ordinario'!G8</f>
        <v>22.704999999999998</v>
      </c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3"/>
      <c r="T20" s="3"/>
      <c r="U20" s="3"/>
    </row>
    <row r="21" spans="1:21" x14ac:dyDescent="0.35">
      <c r="A21" s="3">
        <v>4</v>
      </c>
      <c r="B21" s="3">
        <v>5</v>
      </c>
      <c r="C21" s="3">
        <f>'Ciclo ordinario'!C9</f>
        <v>149</v>
      </c>
      <c r="D21" s="3">
        <v>1</v>
      </c>
      <c r="E21" s="10">
        <f>'Ciclo ordinario'!F9</f>
        <v>25.188333333333333</v>
      </c>
      <c r="F21" s="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3"/>
      <c r="U21" s="3"/>
    </row>
    <row r="22" spans="1:21" x14ac:dyDescent="0.35">
      <c r="A22" s="3">
        <v>5</v>
      </c>
      <c r="B22" s="3">
        <v>5</v>
      </c>
      <c r="C22" s="3"/>
      <c r="D22" s="3"/>
      <c r="E22" s="10">
        <f>'Ciclo ordinario'!G9</f>
        <v>28.188333333333333</v>
      </c>
      <c r="F22" s="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U22" s="3"/>
    </row>
    <row r="23" spans="1:21" x14ac:dyDescent="0.35">
      <c r="A23" s="3">
        <v>5</v>
      </c>
      <c r="B23" s="3">
        <v>6</v>
      </c>
      <c r="C23" s="3">
        <f>'Ciclo ordinario'!C10</f>
        <v>190.4</v>
      </c>
      <c r="D23" s="3">
        <v>1</v>
      </c>
      <c r="E23" s="10">
        <f>'Ciclo ordinario'!F10</f>
        <v>31.361666666666665</v>
      </c>
      <c r="F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1" x14ac:dyDescent="0.35">
      <c r="A24" s="3">
        <v>6</v>
      </c>
      <c r="B24" s="3">
        <v>6</v>
      </c>
      <c r="C24" s="3"/>
      <c r="D24" s="3"/>
      <c r="E24" s="10">
        <f>'Ciclo ordinario'!G10</f>
        <v>34.361666666666665</v>
      </c>
      <c r="F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35">
      <c r="A25" s="3">
        <v>6</v>
      </c>
      <c r="B25" s="3" t="s">
        <v>17</v>
      </c>
      <c r="C25" s="3">
        <f>'Ciclo ordinario'!C29</f>
        <v>203</v>
      </c>
      <c r="D25" s="3">
        <v>0</v>
      </c>
      <c r="E25" s="10">
        <f>'Ciclo ordinario'!F29</f>
        <v>37.744999999999997</v>
      </c>
      <c r="F25" s="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35">
      <c r="A26" s="3" t="s">
        <v>17</v>
      </c>
      <c r="B26" s="3">
        <v>7</v>
      </c>
      <c r="C26" s="3">
        <f>'Ciclo ordinario'!C30</f>
        <v>31.099999999999994</v>
      </c>
      <c r="D26" s="3">
        <v>1</v>
      </c>
      <c r="E26" s="10">
        <f>'Ciclo ordinario'!F30</f>
        <v>38.263333333333328</v>
      </c>
      <c r="F26" s="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35">
      <c r="A27" s="3">
        <v>7</v>
      </c>
      <c r="B27" s="3">
        <v>7</v>
      </c>
      <c r="C27" s="3"/>
      <c r="D27" s="3"/>
      <c r="E27" s="10">
        <f>'Ciclo ordinario'!G11</f>
        <v>41.263333333333328</v>
      </c>
      <c r="F27" s="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35">
      <c r="A28" s="3">
        <v>7</v>
      </c>
      <c r="B28" s="3">
        <v>8</v>
      </c>
      <c r="C28" s="3">
        <f>'Ciclo ordinario'!C12</f>
        <v>163</v>
      </c>
      <c r="D28" s="3">
        <v>1</v>
      </c>
      <c r="E28" s="10">
        <f>'Ciclo ordinario'!F12</f>
        <v>43.98</v>
      </c>
      <c r="F28" s="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35">
      <c r="A29" s="3">
        <v>8</v>
      </c>
      <c r="B29" s="3">
        <v>8</v>
      </c>
      <c r="C29" s="3"/>
      <c r="D29" s="3"/>
      <c r="E29" s="10">
        <f>'Ciclo ordinario'!G12</f>
        <v>46.98</v>
      </c>
      <c r="F29" s="7"/>
      <c r="G29" s="3"/>
      <c r="H29" s="3"/>
      <c r="I29" s="3"/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35">
      <c r="A30" s="3">
        <v>8</v>
      </c>
      <c r="B30" s="3">
        <v>9</v>
      </c>
      <c r="C30" s="3">
        <f>'Ciclo ordinario'!C13</f>
        <v>302</v>
      </c>
      <c r="D30" s="3">
        <v>1</v>
      </c>
      <c r="E30" s="10">
        <f>'Ciclo ordinario'!F13</f>
        <v>52.013333333333328</v>
      </c>
      <c r="F30" s="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35">
      <c r="A31" s="3">
        <v>9</v>
      </c>
      <c r="B31" s="3">
        <v>9</v>
      </c>
      <c r="C31" s="3"/>
      <c r="D31" s="3"/>
      <c r="E31" s="10">
        <f>'Ciclo ordinario'!G13</f>
        <v>55.013333333333328</v>
      </c>
      <c r="F31" s="7"/>
    </row>
    <row r="32" spans="1:21" x14ac:dyDescent="0.35">
      <c r="A32" s="3">
        <v>9</v>
      </c>
      <c r="B32" s="3" t="s">
        <v>1</v>
      </c>
      <c r="C32" s="3">
        <f>'Ciclo ordinario'!C14</f>
        <v>142</v>
      </c>
      <c r="D32" s="3">
        <v>1</v>
      </c>
      <c r="E32" s="10">
        <f>'Ciclo ordinario'!F14</f>
        <v>57.379999999999995</v>
      </c>
      <c r="F32" s="3"/>
    </row>
    <row r="33" spans="1:28" x14ac:dyDescent="0.35">
      <c r="A33" s="3" t="s">
        <v>1</v>
      </c>
      <c r="B33" s="3" t="s">
        <v>1</v>
      </c>
      <c r="C33" s="3"/>
      <c r="D33" s="3"/>
      <c r="E33" s="10">
        <f>'Ciclo ordinario'!G14</f>
        <v>60.379999999999995</v>
      </c>
      <c r="F33" s="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x14ac:dyDescent="0.35">
      <c r="A34" s="3" t="s">
        <v>1</v>
      </c>
      <c r="B34" s="3" t="s">
        <v>18</v>
      </c>
      <c r="C34" s="3">
        <f>'Ciclo ordinario'!C32</f>
        <v>63</v>
      </c>
      <c r="D34" s="3">
        <v>0</v>
      </c>
      <c r="E34" s="10">
        <f>'Ciclo ordinario'!F32</f>
        <v>61.429999999999993</v>
      </c>
      <c r="F34" s="3"/>
    </row>
    <row r="35" spans="1:28" x14ac:dyDescent="0.35">
      <c r="A35" s="3" t="s">
        <v>18</v>
      </c>
      <c r="B35" s="3" t="s">
        <v>16</v>
      </c>
      <c r="C35" s="3">
        <f>'Ciclo ordinario'!C33</f>
        <v>152</v>
      </c>
      <c r="D35" s="3">
        <v>0</v>
      </c>
      <c r="E35" s="10">
        <f>'Ciclo ordinario'!F33</f>
        <v>63.963333333333324</v>
      </c>
      <c r="F35" s="3"/>
    </row>
    <row r="36" spans="1:28" x14ac:dyDescent="0.35">
      <c r="A36" s="3" t="s">
        <v>16</v>
      </c>
      <c r="B36" s="3" t="s">
        <v>3</v>
      </c>
      <c r="C36" s="3">
        <f>'Ciclo ordinario'!C34</f>
        <v>25</v>
      </c>
      <c r="D36" s="3">
        <v>1</v>
      </c>
      <c r="E36" s="10">
        <f>'Ciclo ordinario'!F34</f>
        <v>64.38</v>
      </c>
      <c r="F36" s="3"/>
    </row>
    <row r="37" spans="1:28" x14ac:dyDescent="0.35">
      <c r="A37" s="3" t="s">
        <v>3</v>
      </c>
      <c r="B37" s="3" t="s">
        <v>3</v>
      </c>
      <c r="C37" s="3"/>
      <c r="D37" s="3"/>
      <c r="E37" s="10">
        <f>'Ciclo ordinario'!G15</f>
        <v>67.38</v>
      </c>
      <c r="F37" s="3"/>
    </row>
    <row r="38" spans="1:28" x14ac:dyDescent="0.35">
      <c r="A38" s="3" t="s">
        <v>3</v>
      </c>
      <c r="B38" s="3" t="s">
        <v>4</v>
      </c>
      <c r="C38" s="3">
        <f>'Ciclo ordinario'!C16</f>
        <v>127</v>
      </c>
      <c r="D38" s="3">
        <v>1</v>
      </c>
      <c r="E38" s="10">
        <f>'Ciclo ordinario'!F16</f>
        <v>69.496666666666655</v>
      </c>
      <c r="F38" s="3"/>
    </row>
    <row r="39" spans="1:28" x14ac:dyDescent="0.35">
      <c r="A39" s="3" t="s">
        <v>4</v>
      </c>
      <c r="B39" s="3" t="s">
        <v>4</v>
      </c>
      <c r="C39" s="3"/>
      <c r="D39" s="3"/>
      <c r="E39" s="10">
        <f>'Ciclo ordinario'!G16</f>
        <v>72.496666666666655</v>
      </c>
      <c r="F39" s="3"/>
    </row>
    <row r="40" spans="1:28" x14ac:dyDescent="0.35">
      <c r="A40" s="3" t="s">
        <v>4</v>
      </c>
      <c r="B40" s="3" t="s">
        <v>14</v>
      </c>
      <c r="C40" s="3">
        <f>'Ciclo ordinario'!C35</f>
        <v>56</v>
      </c>
      <c r="D40" s="3">
        <v>0</v>
      </c>
      <c r="E40" s="10">
        <f>'Ciclo ordinario'!F35</f>
        <v>73.429999999999993</v>
      </c>
      <c r="F40" s="3"/>
    </row>
    <row r="41" spans="1:28" x14ac:dyDescent="0.35">
      <c r="A41" s="3" t="s">
        <v>14</v>
      </c>
      <c r="B41" s="3" t="s">
        <v>7</v>
      </c>
      <c r="C41" s="3">
        <f>'Ciclo ordinario'!C36</f>
        <v>104.4</v>
      </c>
      <c r="D41" s="3">
        <v>1</v>
      </c>
      <c r="E41" s="10">
        <f>'Ciclo ordinario'!F36</f>
        <v>75.169999999999987</v>
      </c>
      <c r="F41" s="3"/>
    </row>
    <row r="42" spans="1:28" x14ac:dyDescent="0.35">
      <c r="A42" s="3" t="s">
        <v>7</v>
      </c>
      <c r="B42" s="3" t="s">
        <v>7</v>
      </c>
      <c r="C42" s="3"/>
      <c r="D42" s="3"/>
      <c r="E42">
        <f>'Ciclo ordinario'!G17</f>
        <v>78.169999999999987</v>
      </c>
      <c r="F42" s="3"/>
    </row>
    <row r="43" spans="1:28" x14ac:dyDescent="0.35">
      <c r="A43" s="3" t="s">
        <v>7</v>
      </c>
      <c r="B43" s="3" t="s">
        <v>5</v>
      </c>
      <c r="C43" s="3">
        <f>'Ciclo ordinario'!C18</f>
        <v>139</v>
      </c>
      <c r="D43" s="3">
        <v>1</v>
      </c>
      <c r="E43">
        <f>'Ciclo ordinario'!F18</f>
        <v>80.48666666666665</v>
      </c>
      <c r="F43" s="3"/>
    </row>
    <row r="44" spans="1:28" x14ac:dyDescent="0.35">
      <c r="A44" s="3" t="s">
        <v>5</v>
      </c>
      <c r="B44" s="3" t="s">
        <v>5</v>
      </c>
      <c r="C44" s="3"/>
      <c r="D44" s="3"/>
      <c r="E44">
        <f>'Ciclo ordinario'!G18</f>
        <v>83.48666666666665</v>
      </c>
      <c r="F44" s="3"/>
    </row>
    <row r="45" spans="1:28" x14ac:dyDescent="0.35">
      <c r="A45" s="3" t="s">
        <v>5</v>
      </c>
      <c r="B45" s="3" t="s">
        <v>6</v>
      </c>
      <c r="C45" s="3">
        <f>'Ciclo ordinario'!C19</f>
        <v>280</v>
      </c>
      <c r="D45" s="3">
        <v>1</v>
      </c>
      <c r="E45">
        <f>'Ciclo ordinario'!F19</f>
        <v>88.153333333333322</v>
      </c>
      <c r="F45" s="3"/>
    </row>
    <row r="46" spans="1:28" x14ac:dyDescent="0.35">
      <c r="A46" s="3" t="s">
        <v>6</v>
      </c>
      <c r="B46" s="3" t="s">
        <v>6</v>
      </c>
      <c r="C46" s="3"/>
      <c r="D46" s="3"/>
      <c r="E46">
        <f>'Ciclo ordinario'!G19</f>
        <v>91.153333333333322</v>
      </c>
      <c r="F46" s="3"/>
    </row>
    <row r="47" spans="1:28" x14ac:dyDescent="0.35">
      <c r="A47" s="3" t="s">
        <v>6</v>
      </c>
      <c r="B47" s="3" t="s">
        <v>2</v>
      </c>
      <c r="C47" s="3">
        <f>'Ciclo ordinario'!C20</f>
        <v>140.19999999999999</v>
      </c>
      <c r="D47" s="3">
        <v>0</v>
      </c>
      <c r="E47">
        <f>'Ciclo ordinario'!F20</f>
        <v>93.49</v>
      </c>
    </row>
    <row r="48" spans="1:28" x14ac:dyDescent="0.35">
      <c r="A48" s="3" t="s">
        <v>2</v>
      </c>
      <c r="B48" s="3" t="s">
        <v>2</v>
      </c>
      <c r="C48" s="3"/>
      <c r="D48" s="3"/>
      <c r="E48">
        <f>E47+'Ciclo ordinario'!K6</f>
        <v>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0C9F-3089-4F1B-9CC0-387D8B78F418}">
  <dimension ref="A1:Q17"/>
  <sheetViews>
    <sheetView topLeftCell="A4" workbookViewId="0">
      <selection activeCell="B11" sqref="B11"/>
    </sheetView>
  </sheetViews>
  <sheetFormatPr defaultRowHeight="14.5" x14ac:dyDescent="0.35"/>
  <cols>
    <col min="1" max="17" width="8.7265625" style="3"/>
  </cols>
  <sheetData>
    <row r="1" spans="1:17" x14ac:dyDescent="0.35">
      <c r="A1" s="12" t="s">
        <v>35</v>
      </c>
      <c r="B1" s="7" t="s">
        <v>2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 t="s">
        <v>1</v>
      </c>
      <c r="M1" s="7" t="s">
        <v>3</v>
      </c>
      <c r="N1" s="7" t="s">
        <v>4</v>
      </c>
      <c r="O1" s="7" t="s">
        <v>7</v>
      </c>
      <c r="P1" s="7" t="s">
        <v>5</v>
      </c>
      <c r="Q1" s="7" t="s">
        <v>6</v>
      </c>
    </row>
    <row r="2" spans="1:17" x14ac:dyDescent="0.35">
      <c r="A2" s="7" t="s">
        <v>2</v>
      </c>
      <c r="B2" s="3">
        <v>0</v>
      </c>
      <c r="C2" s="3">
        <v>191.3</v>
      </c>
      <c r="D2" s="3">
        <v>392.3</v>
      </c>
      <c r="E2" s="3">
        <v>537.29999999999995</v>
      </c>
      <c r="F2" s="3">
        <v>642.29999999999995</v>
      </c>
      <c r="G2" s="3">
        <v>791.3</v>
      </c>
      <c r="H2" s="3">
        <v>981.7</v>
      </c>
      <c r="I2" s="3">
        <v>1127.4000000000001</v>
      </c>
      <c r="J2" s="3">
        <v>1290.4000000000001</v>
      </c>
      <c r="K2" s="3">
        <v>1099.3</v>
      </c>
      <c r="L2" s="3">
        <v>957.3</v>
      </c>
      <c r="M2" s="3">
        <v>717.3</v>
      </c>
      <c r="N2" s="3">
        <v>590.29999999999995</v>
      </c>
      <c r="O2" s="3">
        <v>559.20000000000005</v>
      </c>
      <c r="P2" s="3">
        <v>420.2</v>
      </c>
      <c r="Q2" s="3">
        <v>140.19999999999999</v>
      </c>
    </row>
    <row r="3" spans="1:17" x14ac:dyDescent="0.35">
      <c r="A3" s="7">
        <v>1</v>
      </c>
      <c r="B3" s="3">
        <v>191.3</v>
      </c>
      <c r="C3" s="3">
        <v>0</v>
      </c>
      <c r="D3" s="3">
        <v>201</v>
      </c>
      <c r="E3" s="3">
        <v>346</v>
      </c>
      <c r="F3" s="3">
        <v>451</v>
      </c>
      <c r="G3" s="3">
        <v>600</v>
      </c>
      <c r="H3" s="3">
        <v>790.4</v>
      </c>
      <c r="I3" s="3">
        <v>936.1</v>
      </c>
      <c r="J3" s="3">
        <v>1099.0999999999999</v>
      </c>
      <c r="K3" s="3">
        <v>908</v>
      </c>
      <c r="L3" s="3">
        <v>766</v>
      </c>
      <c r="M3" s="3">
        <v>526</v>
      </c>
      <c r="N3" s="3">
        <v>399</v>
      </c>
      <c r="O3" s="3">
        <v>447.4</v>
      </c>
      <c r="P3" s="3">
        <v>586.4</v>
      </c>
      <c r="Q3" s="3">
        <v>331.5</v>
      </c>
    </row>
    <row r="4" spans="1:17" x14ac:dyDescent="0.35">
      <c r="A4" s="7">
        <v>2</v>
      </c>
      <c r="B4" s="3">
        <v>392.3</v>
      </c>
      <c r="C4" s="3">
        <v>201</v>
      </c>
      <c r="D4" s="3">
        <v>0</v>
      </c>
      <c r="E4" s="3">
        <v>145</v>
      </c>
      <c r="F4" s="3">
        <v>250</v>
      </c>
      <c r="G4" s="3">
        <v>399</v>
      </c>
      <c r="H4" s="3">
        <v>589.4</v>
      </c>
      <c r="I4" s="3">
        <v>785.1</v>
      </c>
      <c r="J4" s="3">
        <v>948.1</v>
      </c>
      <c r="K4" s="3">
        <v>757</v>
      </c>
      <c r="L4" s="3">
        <v>615</v>
      </c>
      <c r="M4" s="3">
        <v>425</v>
      </c>
      <c r="N4" s="3">
        <v>306</v>
      </c>
      <c r="O4" s="3">
        <v>354.4</v>
      </c>
      <c r="P4" s="3">
        <v>493.4</v>
      </c>
      <c r="Q4" s="3">
        <v>532.5</v>
      </c>
    </row>
    <row r="5" spans="1:17" x14ac:dyDescent="0.35">
      <c r="A5" s="7">
        <v>3</v>
      </c>
      <c r="B5" s="3">
        <v>537.29999999999995</v>
      </c>
      <c r="C5" s="3">
        <v>346</v>
      </c>
      <c r="D5" s="3">
        <v>145</v>
      </c>
      <c r="E5" s="3">
        <v>0</v>
      </c>
      <c r="F5" s="3">
        <v>105</v>
      </c>
      <c r="G5" s="3">
        <v>254</v>
      </c>
      <c r="H5" s="3">
        <v>444.4</v>
      </c>
      <c r="I5" s="3">
        <v>640.1</v>
      </c>
      <c r="J5" s="3">
        <v>803.1</v>
      </c>
      <c r="K5" s="3">
        <v>612</v>
      </c>
      <c r="L5" s="3">
        <v>470</v>
      </c>
      <c r="M5" s="3">
        <v>280</v>
      </c>
      <c r="N5" s="3">
        <v>407</v>
      </c>
      <c r="O5" s="3">
        <v>499.4</v>
      </c>
      <c r="P5" s="3">
        <v>638.4</v>
      </c>
      <c r="Q5" s="3">
        <v>677.5</v>
      </c>
    </row>
    <row r="6" spans="1:17" x14ac:dyDescent="0.35">
      <c r="A6" s="7">
        <v>4</v>
      </c>
      <c r="B6" s="3">
        <v>642.29999999999995</v>
      </c>
      <c r="C6" s="3">
        <v>451</v>
      </c>
      <c r="D6" s="3">
        <v>250</v>
      </c>
      <c r="E6" s="3">
        <v>105</v>
      </c>
      <c r="F6" s="3">
        <v>0</v>
      </c>
      <c r="G6" s="3">
        <v>149</v>
      </c>
      <c r="H6" s="3">
        <v>339.4</v>
      </c>
      <c r="I6" s="3">
        <v>573.5</v>
      </c>
      <c r="J6" s="3">
        <v>736.5</v>
      </c>
      <c r="K6" s="3">
        <v>615</v>
      </c>
      <c r="L6" s="3">
        <v>473</v>
      </c>
      <c r="M6" s="3">
        <v>283</v>
      </c>
      <c r="N6" s="3">
        <v>410</v>
      </c>
      <c r="O6" s="3">
        <v>570.4</v>
      </c>
      <c r="P6" s="3">
        <v>709.4</v>
      </c>
      <c r="Q6" s="3">
        <v>782.5</v>
      </c>
    </row>
    <row r="7" spans="1:17" x14ac:dyDescent="0.35">
      <c r="A7" s="7">
        <v>5</v>
      </c>
      <c r="B7" s="3">
        <v>791.3</v>
      </c>
      <c r="C7" s="3">
        <v>600</v>
      </c>
      <c r="D7" s="3">
        <v>399</v>
      </c>
      <c r="E7" s="3">
        <v>254</v>
      </c>
      <c r="F7" s="3">
        <v>149</v>
      </c>
      <c r="G7" s="3">
        <v>0</v>
      </c>
      <c r="H7" s="3">
        <v>190.4</v>
      </c>
      <c r="I7" s="3">
        <v>424.5</v>
      </c>
      <c r="J7" s="3">
        <v>587.5</v>
      </c>
      <c r="K7" s="3">
        <v>764</v>
      </c>
      <c r="L7" s="3">
        <v>622</v>
      </c>
      <c r="M7" s="3">
        <v>432</v>
      </c>
      <c r="N7" s="3">
        <v>559</v>
      </c>
      <c r="O7" s="3">
        <v>719.4</v>
      </c>
      <c r="P7" s="3">
        <v>858.4</v>
      </c>
      <c r="Q7" s="3">
        <v>931.5</v>
      </c>
    </row>
    <row r="8" spans="1:17" x14ac:dyDescent="0.35">
      <c r="A8" s="7">
        <v>6</v>
      </c>
      <c r="B8" s="3">
        <v>981.7</v>
      </c>
      <c r="C8" s="3">
        <v>790.4</v>
      </c>
      <c r="D8" s="3">
        <v>589.4</v>
      </c>
      <c r="E8" s="3">
        <v>444.4</v>
      </c>
      <c r="F8" s="3">
        <v>339.4</v>
      </c>
      <c r="G8" s="3">
        <v>190.4</v>
      </c>
      <c r="H8" s="3">
        <v>0</v>
      </c>
      <c r="I8" s="3">
        <v>234.1</v>
      </c>
      <c r="J8" s="3">
        <v>397.1</v>
      </c>
      <c r="K8" s="3">
        <v>610</v>
      </c>
      <c r="L8" s="3">
        <v>468</v>
      </c>
      <c r="M8" s="3">
        <v>582</v>
      </c>
      <c r="N8" s="3">
        <v>709</v>
      </c>
      <c r="O8" s="3">
        <v>869.4</v>
      </c>
      <c r="P8" s="3">
        <v>1008.4</v>
      </c>
      <c r="Q8" s="3">
        <v>1121.9000000000001</v>
      </c>
    </row>
    <row r="9" spans="1:17" x14ac:dyDescent="0.35">
      <c r="A9" s="7">
        <v>7</v>
      </c>
      <c r="B9" s="3">
        <v>1127.4000000000001</v>
      </c>
      <c r="C9" s="3">
        <v>936.1</v>
      </c>
      <c r="D9" s="3">
        <v>785.1</v>
      </c>
      <c r="E9" s="3">
        <v>640.1</v>
      </c>
      <c r="F9" s="3">
        <v>573.5</v>
      </c>
      <c r="G9" s="3">
        <v>424.5</v>
      </c>
      <c r="H9" s="3">
        <v>234.1</v>
      </c>
      <c r="I9" s="3">
        <v>0</v>
      </c>
      <c r="J9" s="3">
        <v>163</v>
      </c>
      <c r="K9" s="3">
        <v>438.1</v>
      </c>
      <c r="L9" s="3">
        <v>296.10000000000002</v>
      </c>
      <c r="M9" s="3">
        <v>410.1</v>
      </c>
      <c r="N9" s="3">
        <v>537.1</v>
      </c>
      <c r="O9" s="3">
        <v>697.5</v>
      </c>
      <c r="P9" s="3">
        <v>836.5</v>
      </c>
      <c r="Q9" s="3">
        <v>1116.5</v>
      </c>
    </row>
    <row r="10" spans="1:17" x14ac:dyDescent="0.35">
      <c r="A10" s="7">
        <v>8</v>
      </c>
      <c r="B10" s="3">
        <v>1290.4000000000001</v>
      </c>
      <c r="C10" s="3">
        <v>1099.0999999999999</v>
      </c>
      <c r="D10" s="3">
        <v>948.1</v>
      </c>
      <c r="E10" s="3">
        <v>803.1</v>
      </c>
      <c r="F10" s="3">
        <v>736.5</v>
      </c>
      <c r="G10" s="3">
        <v>587.5</v>
      </c>
      <c r="H10" s="3">
        <v>397.1</v>
      </c>
      <c r="I10" s="3">
        <v>163</v>
      </c>
      <c r="J10" s="3">
        <v>0</v>
      </c>
      <c r="K10" s="3">
        <v>302</v>
      </c>
      <c r="L10" s="3">
        <v>444</v>
      </c>
      <c r="M10" s="3">
        <v>573.1</v>
      </c>
      <c r="N10" s="3">
        <v>700.1</v>
      </c>
      <c r="O10" s="3">
        <v>860.5</v>
      </c>
      <c r="P10" s="3">
        <v>999.5</v>
      </c>
      <c r="Q10" s="3">
        <v>1279.5</v>
      </c>
    </row>
    <row r="11" spans="1:17" x14ac:dyDescent="0.35">
      <c r="A11" s="7">
        <v>9</v>
      </c>
      <c r="B11" s="3">
        <v>1099.3</v>
      </c>
      <c r="C11" s="3">
        <v>908</v>
      </c>
      <c r="D11" s="3">
        <v>757</v>
      </c>
      <c r="E11" s="3">
        <v>612</v>
      </c>
      <c r="F11" s="3">
        <v>615</v>
      </c>
      <c r="G11" s="3">
        <v>764</v>
      </c>
      <c r="H11" s="3">
        <v>610</v>
      </c>
      <c r="I11" s="3">
        <v>438.1</v>
      </c>
      <c r="J11" s="3">
        <v>302</v>
      </c>
      <c r="K11" s="3">
        <v>0</v>
      </c>
      <c r="L11" s="3">
        <v>142</v>
      </c>
      <c r="M11" s="3">
        <v>382</v>
      </c>
      <c r="N11" s="3">
        <v>509</v>
      </c>
      <c r="O11" s="3">
        <v>669.4</v>
      </c>
      <c r="P11" s="3">
        <v>808.4</v>
      </c>
      <c r="Q11" s="3">
        <v>1088.4000000000001</v>
      </c>
    </row>
    <row r="12" spans="1:17" x14ac:dyDescent="0.35">
      <c r="A12" s="7" t="s">
        <v>1</v>
      </c>
      <c r="B12" s="3">
        <v>957.3</v>
      </c>
      <c r="C12" s="3">
        <v>766</v>
      </c>
      <c r="D12" s="3">
        <v>615</v>
      </c>
      <c r="E12" s="3">
        <v>470</v>
      </c>
      <c r="F12" s="3">
        <v>473</v>
      </c>
      <c r="G12" s="3">
        <v>622</v>
      </c>
      <c r="H12" s="3">
        <v>468</v>
      </c>
      <c r="I12" s="3">
        <v>296.10000000000002</v>
      </c>
      <c r="J12" s="3">
        <v>444</v>
      </c>
      <c r="K12" s="3">
        <v>142</v>
      </c>
      <c r="L12" s="3">
        <v>0</v>
      </c>
      <c r="M12" s="3">
        <v>240</v>
      </c>
      <c r="N12" s="3">
        <v>367</v>
      </c>
      <c r="O12" s="3">
        <v>527.4</v>
      </c>
      <c r="P12" s="3">
        <v>666.4</v>
      </c>
      <c r="Q12" s="3">
        <v>946.4</v>
      </c>
    </row>
    <row r="13" spans="1:17" x14ac:dyDescent="0.35">
      <c r="A13" s="7" t="s">
        <v>3</v>
      </c>
      <c r="B13" s="3">
        <v>717.3</v>
      </c>
      <c r="C13" s="3">
        <v>526</v>
      </c>
      <c r="D13" s="3">
        <v>425</v>
      </c>
      <c r="E13" s="3">
        <v>280</v>
      </c>
      <c r="F13" s="3">
        <v>283</v>
      </c>
      <c r="G13" s="3">
        <v>432</v>
      </c>
      <c r="H13" s="3">
        <v>582</v>
      </c>
      <c r="I13" s="3">
        <v>410.1</v>
      </c>
      <c r="J13" s="3">
        <v>573.1</v>
      </c>
      <c r="K13" s="3">
        <v>382</v>
      </c>
      <c r="L13" s="3">
        <v>240</v>
      </c>
      <c r="M13" s="3">
        <v>0</v>
      </c>
      <c r="N13" s="3">
        <v>127</v>
      </c>
      <c r="O13" s="3">
        <v>287.39999999999998</v>
      </c>
      <c r="P13" s="3">
        <v>426.4</v>
      </c>
      <c r="Q13" s="3">
        <v>706.4</v>
      </c>
    </row>
    <row r="14" spans="1:17" x14ac:dyDescent="0.35">
      <c r="A14" s="7" t="s">
        <v>4</v>
      </c>
      <c r="B14" s="3">
        <v>590.29999999999995</v>
      </c>
      <c r="C14" s="3">
        <v>399</v>
      </c>
      <c r="D14" s="3">
        <v>306</v>
      </c>
      <c r="E14" s="3">
        <v>407</v>
      </c>
      <c r="F14" s="3">
        <v>410</v>
      </c>
      <c r="G14" s="3">
        <v>559</v>
      </c>
      <c r="H14" s="3">
        <v>709</v>
      </c>
      <c r="I14" s="3">
        <v>537.1</v>
      </c>
      <c r="J14" s="3">
        <v>700.1</v>
      </c>
      <c r="K14" s="3">
        <v>509</v>
      </c>
      <c r="L14" s="3">
        <v>367</v>
      </c>
      <c r="M14" s="3">
        <v>127</v>
      </c>
      <c r="N14" s="3">
        <v>0</v>
      </c>
      <c r="O14" s="3">
        <v>160.4</v>
      </c>
      <c r="P14" s="3">
        <v>299.39999999999998</v>
      </c>
      <c r="Q14" s="3">
        <v>579.4</v>
      </c>
    </row>
    <row r="15" spans="1:17" x14ac:dyDescent="0.35">
      <c r="A15" s="7" t="s">
        <v>7</v>
      </c>
      <c r="B15" s="3">
        <v>559.20000000000005</v>
      </c>
      <c r="C15" s="3">
        <v>447.4</v>
      </c>
      <c r="D15" s="3">
        <v>354.4</v>
      </c>
      <c r="E15" s="3">
        <v>499.4</v>
      </c>
      <c r="F15" s="3">
        <v>570.4</v>
      </c>
      <c r="G15" s="3">
        <v>719.4</v>
      </c>
      <c r="H15" s="3">
        <v>869.4</v>
      </c>
      <c r="I15" s="3">
        <v>697.5</v>
      </c>
      <c r="J15" s="3">
        <v>860.5</v>
      </c>
      <c r="K15" s="3">
        <v>669.4</v>
      </c>
      <c r="L15" s="3">
        <v>527.4</v>
      </c>
      <c r="M15" s="3">
        <v>287.39999999999998</v>
      </c>
      <c r="N15" s="3">
        <v>160.4</v>
      </c>
      <c r="O15" s="3">
        <v>0</v>
      </c>
      <c r="P15" s="3">
        <v>139</v>
      </c>
      <c r="Q15" s="3">
        <v>419</v>
      </c>
    </row>
    <row r="16" spans="1:17" x14ac:dyDescent="0.35">
      <c r="A16" s="7" t="s">
        <v>5</v>
      </c>
      <c r="B16" s="3">
        <v>420.2</v>
      </c>
      <c r="C16" s="3">
        <v>586.4</v>
      </c>
      <c r="D16" s="3">
        <v>493.4</v>
      </c>
      <c r="E16" s="3">
        <v>638.4</v>
      </c>
      <c r="F16" s="3">
        <v>709.4</v>
      </c>
      <c r="G16" s="3">
        <v>858.4</v>
      </c>
      <c r="H16" s="3">
        <v>1008.4</v>
      </c>
      <c r="I16" s="3">
        <v>836.5</v>
      </c>
      <c r="J16" s="3">
        <v>999.5</v>
      </c>
      <c r="K16" s="3">
        <v>808.4</v>
      </c>
      <c r="L16" s="3">
        <v>666.4</v>
      </c>
      <c r="M16" s="3">
        <v>426.4</v>
      </c>
      <c r="N16" s="3">
        <v>299.39999999999998</v>
      </c>
      <c r="O16" s="3">
        <v>139</v>
      </c>
      <c r="P16" s="3">
        <v>0</v>
      </c>
      <c r="Q16" s="3">
        <v>280</v>
      </c>
    </row>
    <row r="17" spans="1:17" x14ac:dyDescent="0.35">
      <c r="A17" s="7" t="s">
        <v>6</v>
      </c>
      <c r="B17" s="3">
        <v>140.19999999999999</v>
      </c>
      <c r="C17" s="3">
        <v>331.5</v>
      </c>
      <c r="D17" s="3">
        <v>532.5</v>
      </c>
      <c r="E17" s="3">
        <v>677.5</v>
      </c>
      <c r="F17" s="3">
        <v>782.5</v>
      </c>
      <c r="G17" s="3">
        <v>931.5</v>
      </c>
      <c r="H17" s="3">
        <v>1121.9000000000001</v>
      </c>
      <c r="I17" s="3">
        <v>1116.5</v>
      </c>
      <c r="J17" s="3">
        <v>1279.5</v>
      </c>
      <c r="K17" s="3">
        <v>1088.4000000000001</v>
      </c>
      <c r="L17" s="3">
        <v>946.4</v>
      </c>
      <c r="M17" s="3">
        <v>706.4</v>
      </c>
      <c r="N17" s="3">
        <v>579.4</v>
      </c>
      <c r="O17" s="3">
        <v>419</v>
      </c>
      <c r="P17" s="3">
        <v>280</v>
      </c>
      <c r="Q1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A5F4-C3F9-44E8-ACFE-D50F67465555}">
  <dimension ref="A1:Q23"/>
  <sheetViews>
    <sheetView tabSelected="1" workbookViewId="0"/>
  </sheetViews>
  <sheetFormatPr defaultRowHeight="14.5" x14ac:dyDescent="0.35"/>
  <cols>
    <col min="1" max="17" width="8.7265625" style="3"/>
  </cols>
  <sheetData>
    <row r="1" spans="1:17" x14ac:dyDescent="0.35">
      <c r="A1" s="12" t="s">
        <v>35</v>
      </c>
      <c r="B1" s="7" t="s">
        <v>2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 t="s">
        <v>1</v>
      </c>
      <c r="M1" s="7" t="s">
        <v>3</v>
      </c>
      <c r="N1" s="7" t="s">
        <v>4</v>
      </c>
      <c r="O1" s="7" t="s">
        <v>7</v>
      </c>
      <c r="P1" s="7" t="s">
        <v>5</v>
      </c>
      <c r="Q1" s="7" t="s">
        <v>6</v>
      </c>
    </row>
    <row r="2" spans="1:17" x14ac:dyDescent="0.35">
      <c r="A2" s="7" t="s">
        <v>2</v>
      </c>
      <c r="B2" s="3">
        <v>0</v>
      </c>
      <c r="C2" s="3">
        <v>3.1883333333333299</v>
      </c>
      <c r="D2" s="3">
        <v>6.5383333333333304</v>
      </c>
      <c r="E2" s="3">
        <v>8.9550000000000001</v>
      </c>
      <c r="F2" s="3">
        <v>10.705</v>
      </c>
      <c r="G2" s="3">
        <v>13.188333333333301</v>
      </c>
      <c r="H2" s="3">
        <v>16.3616666666667</v>
      </c>
      <c r="I2" s="3">
        <v>18.79</v>
      </c>
      <c r="J2" s="3">
        <v>21.5066666666667</v>
      </c>
      <c r="K2" s="3">
        <v>18.321666666666701</v>
      </c>
      <c r="L2" s="3">
        <v>15.955</v>
      </c>
      <c r="M2" s="3">
        <v>11.955</v>
      </c>
      <c r="N2" s="3">
        <v>9.8383333333333294</v>
      </c>
      <c r="O2" s="3">
        <v>9.32</v>
      </c>
      <c r="P2" s="3">
        <v>7.0033333333333303</v>
      </c>
      <c r="Q2" s="3">
        <v>2.33666666666667</v>
      </c>
    </row>
    <row r="3" spans="1:17" x14ac:dyDescent="0.35">
      <c r="A3" s="7">
        <v>1</v>
      </c>
      <c r="B3" s="3">
        <v>3.1883333333333299</v>
      </c>
      <c r="C3" s="3">
        <v>0</v>
      </c>
      <c r="D3" s="3">
        <v>3.35</v>
      </c>
      <c r="E3" s="3">
        <v>5.7666666666666702</v>
      </c>
      <c r="F3" s="3">
        <v>7.5166666666666702</v>
      </c>
      <c r="G3" s="3">
        <v>10</v>
      </c>
      <c r="H3" s="3">
        <v>13.1733333333333</v>
      </c>
      <c r="I3" s="3">
        <v>15.6016666666667</v>
      </c>
      <c r="J3" s="3">
        <v>18.3183333333333</v>
      </c>
      <c r="K3" s="3">
        <v>15.133333333333301</v>
      </c>
      <c r="L3" s="3">
        <v>12.766666666666699</v>
      </c>
      <c r="M3" s="3">
        <v>8.7666666666666693</v>
      </c>
      <c r="N3" s="3">
        <v>6.65</v>
      </c>
      <c r="O3" s="3">
        <v>7.4566666666666697</v>
      </c>
      <c r="P3" s="3">
        <v>9.7733333333333299</v>
      </c>
      <c r="Q3" s="3">
        <v>5.5250000000000004</v>
      </c>
    </row>
    <row r="4" spans="1:17" x14ac:dyDescent="0.35">
      <c r="A4" s="7" t="s">
        <v>13</v>
      </c>
      <c r="B4" s="3">
        <v>5.6383333333333301</v>
      </c>
      <c r="C4" s="3">
        <v>2.4500000000000002</v>
      </c>
      <c r="D4" s="3">
        <v>0.9</v>
      </c>
      <c r="E4" s="3">
        <v>3.31666666666667</v>
      </c>
      <c r="F4" s="3">
        <v>5.06666666666667</v>
      </c>
      <c r="G4" s="3">
        <v>7.55</v>
      </c>
      <c r="H4" s="3">
        <v>10.723333333333301</v>
      </c>
      <c r="I4" s="3">
        <v>13.151666666666699</v>
      </c>
      <c r="J4" s="3">
        <v>15.8683333333333</v>
      </c>
      <c r="K4" s="3">
        <v>12.6833333333333</v>
      </c>
      <c r="L4" s="3">
        <v>10.3166666666667</v>
      </c>
      <c r="M4" s="3">
        <v>6.31666666666667</v>
      </c>
      <c r="N4" s="3">
        <v>4.2</v>
      </c>
      <c r="O4" s="3">
        <v>5.0066666666666704</v>
      </c>
      <c r="P4" s="3">
        <v>7.3233333333333297</v>
      </c>
      <c r="Q4" s="3">
        <v>7.9749999999999996</v>
      </c>
    </row>
    <row r="5" spans="1:17" x14ac:dyDescent="0.35">
      <c r="A5" s="7">
        <v>2</v>
      </c>
      <c r="B5" s="3">
        <v>6.5383333333333304</v>
      </c>
      <c r="C5" s="3">
        <v>3.35</v>
      </c>
      <c r="D5" s="3">
        <v>0</v>
      </c>
      <c r="E5" s="3">
        <v>2.4166666666666701</v>
      </c>
      <c r="F5" s="3">
        <v>4.1666666666666696</v>
      </c>
      <c r="G5" s="3">
        <v>6.65</v>
      </c>
      <c r="H5" s="3">
        <v>9.8233333333333306</v>
      </c>
      <c r="I5" s="3">
        <v>13.085000000000001</v>
      </c>
      <c r="J5" s="3">
        <v>15.8016666666667</v>
      </c>
      <c r="K5" s="3">
        <v>12.616666666666699</v>
      </c>
      <c r="L5" s="3">
        <v>10.25</v>
      </c>
      <c r="M5" s="3">
        <v>7.0833333333333304</v>
      </c>
      <c r="N5" s="3">
        <v>5.0999999999999996</v>
      </c>
      <c r="O5" s="3">
        <v>5.9066666666666698</v>
      </c>
      <c r="P5" s="3">
        <v>8.2233333333333292</v>
      </c>
      <c r="Q5" s="3">
        <v>8.875</v>
      </c>
    </row>
    <row r="6" spans="1:17" x14ac:dyDescent="0.35">
      <c r="A6" s="7">
        <v>3</v>
      </c>
      <c r="B6" s="3">
        <v>8.9550000000000001</v>
      </c>
      <c r="C6" s="3">
        <v>5.7666666666666702</v>
      </c>
      <c r="D6" s="3">
        <v>2.4166666666666701</v>
      </c>
      <c r="E6" s="3">
        <v>0</v>
      </c>
      <c r="F6" s="3">
        <v>1.75</v>
      </c>
      <c r="G6" s="3">
        <v>4.2333333333333298</v>
      </c>
      <c r="H6" s="3">
        <v>7.4066666666666698</v>
      </c>
      <c r="I6" s="3">
        <v>10.668333333333299</v>
      </c>
      <c r="J6" s="3">
        <v>13.385</v>
      </c>
      <c r="K6" s="3">
        <v>10.199999999999999</v>
      </c>
      <c r="L6" s="3">
        <v>7.8333333333333304</v>
      </c>
      <c r="M6" s="3">
        <v>4.6666666666666696</v>
      </c>
      <c r="N6" s="3">
        <v>6.7833333333333297</v>
      </c>
      <c r="O6" s="3">
        <v>8.3233333333333306</v>
      </c>
      <c r="P6" s="3">
        <v>10.64</v>
      </c>
      <c r="Q6" s="3">
        <v>11.2916666666667</v>
      </c>
    </row>
    <row r="7" spans="1:17" x14ac:dyDescent="0.35">
      <c r="A7" s="7" t="s">
        <v>15</v>
      </c>
      <c r="B7" s="3">
        <v>9.8049999999999997</v>
      </c>
      <c r="C7" s="3">
        <v>6.6166666666666698</v>
      </c>
      <c r="D7" s="3">
        <v>3.2666666666666702</v>
      </c>
      <c r="E7" s="3">
        <v>0.85</v>
      </c>
      <c r="F7" s="3">
        <v>0.9</v>
      </c>
      <c r="G7" s="3">
        <v>3.3833333333333302</v>
      </c>
      <c r="H7" s="3">
        <v>6.5566666666666702</v>
      </c>
      <c r="I7" s="3">
        <v>9.8183333333333298</v>
      </c>
      <c r="J7" s="3">
        <v>12.535</v>
      </c>
      <c r="K7" s="3">
        <v>9.35</v>
      </c>
      <c r="L7" s="3">
        <v>6.9833333333333298</v>
      </c>
      <c r="M7" s="3">
        <v>3.81666666666667</v>
      </c>
      <c r="N7" s="3">
        <v>5.93333333333333</v>
      </c>
      <c r="O7" s="3">
        <v>8.6066666666666691</v>
      </c>
      <c r="P7" s="3">
        <v>10.9233333333333</v>
      </c>
      <c r="Q7" s="3">
        <v>12.141666666666699</v>
      </c>
    </row>
    <row r="8" spans="1:17" x14ac:dyDescent="0.35">
      <c r="A8" s="7">
        <v>4</v>
      </c>
      <c r="B8" s="3">
        <v>10.705</v>
      </c>
      <c r="C8" s="3">
        <v>7.5166666666666702</v>
      </c>
      <c r="D8" s="3">
        <v>4.1666666666666696</v>
      </c>
      <c r="E8" s="3">
        <v>1.75</v>
      </c>
      <c r="F8" s="3">
        <v>0</v>
      </c>
      <c r="G8" s="3">
        <v>2.4833333333333298</v>
      </c>
      <c r="H8" s="3">
        <v>5.6566666666666698</v>
      </c>
      <c r="I8" s="3">
        <v>9.55833333333333</v>
      </c>
      <c r="J8" s="3">
        <v>12.275</v>
      </c>
      <c r="K8" s="3">
        <v>10.25</v>
      </c>
      <c r="L8" s="3">
        <v>7.8833333333333302</v>
      </c>
      <c r="M8" s="3">
        <v>4.7166666666666703</v>
      </c>
      <c r="N8" s="3">
        <v>6.8333333333333304</v>
      </c>
      <c r="O8" s="3">
        <v>9.5066666666666695</v>
      </c>
      <c r="P8" s="3">
        <v>11.8233333333333</v>
      </c>
      <c r="Q8" s="3">
        <v>13.0416666666667</v>
      </c>
    </row>
    <row r="9" spans="1:17" x14ac:dyDescent="0.35">
      <c r="A9" s="7">
        <v>5</v>
      </c>
      <c r="B9" s="3">
        <v>13.188333333333301</v>
      </c>
      <c r="C9" s="3">
        <v>10</v>
      </c>
      <c r="D9" s="3">
        <v>6.65</v>
      </c>
      <c r="E9" s="3">
        <v>4.2333333333333298</v>
      </c>
      <c r="F9" s="3">
        <v>2.4833333333333298</v>
      </c>
      <c r="G9" s="3">
        <v>0</v>
      </c>
      <c r="H9" s="3">
        <v>3.1733333333333298</v>
      </c>
      <c r="I9" s="3">
        <v>7.0750000000000002</v>
      </c>
      <c r="J9" s="3">
        <v>9.7916666666666696</v>
      </c>
      <c r="K9" s="3">
        <v>12.733333333333301</v>
      </c>
      <c r="L9" s="3">
        <v>10.366666666666699</v>
      </c>
      <c r="M9" s="3">
        <v>7.2</v>
      </c>
      <c r="N9" s="3">
        <v>9.31666666666667</v>
      </c>
      <c r="O9" s="3">
        <v>11.99</v>
      </c>
      <c r="P9" s="3">
        <v>14.3066666666667</v>
      </c>
      <c r="Q9" s="3">
        <v>15.525</v>
      </c>
    </row>
    <row r="10" spans="1:17" x14ac:dyDescent="0.35">
      <c r="A10" s="7">
        <v>6</v>
      </c>
      <c r="B10" s="3">
        <v>16.3616666666667</v>
      </c>
      <c r="C10" s="3">
        <v>13.1733333333333</v>
      </c>
      <c r="D10" s="3">
        <v>9.8233333333333306</v>
      </c>
      <c r="E10" s="3">
        <v>7.4066666666666698</v>
      </c>
      <c r="F10" s="3">
        <v>5.6566666666666698</v>
      </c>
      <c r="G10" s="3">
        <v>3.1733333333333298</v>
      </c>
      <c r="H10" s="3">
        <v>0</v>
      </c>
      <c r="I10" s="3">
        <v>3.9016666666666699</v>
      </c>
      <c r="J10" s="3">
        <v>6.6183333333333296</v>
      </c>
      <c r="K10" s="3">
        <v>10.1666666666667</v>
      </c>
      <c r="L10" s="3">
        <v>7.8</v>
      </c>
      <c r="M10" s="3">
        <v>9.6999999999999993</v>
      </c>
      <c r="N10" s="3">
        <v>11.8166666666667</v>
      </c>
      <c r="O10" s="3">
        <v>14.49</v>
      </c>
      <c r="P10" s="3">
        <v>16.8066666666667</v>
      </c>
      <c r="Q10" s="3">
        <v>18.698333333333299</v>
      </c>
    </row>
    <row r="11" spans="1:17" x14ac:dyDescent="0.35">
      <c r="A11" s="7" t="s">
        <v>17</v>
      </c>
      <c r="B11" s="3">
        <v>18.2716666666667</v>
      </c>
      <c r="C11" s="3">
        <v>15.0833333333333</v>
      </c>
      <c r="D11" s="3">
        <v>12.5666666666667</v>
      </c>
      <c r="E11" s="3">
        <v>10.15</v>
      </c>
      <c r="F11" s="3">
        <v>9.0399999999999991</v>
      </c>
      <c r="G11" s="3">
        <v>6.5566666666666702</v>
      </c>
      <c r="H11" s="3">
        <v>3.3833333333333302</v>
      </c>
      <c r="I11" s="3">
        <v>0.51833333333333298</v>
      </c>
      <c r="J11" s="3">
        <v>3.2349999999999999</v>
      </c>
      <c r="K11" s="3">
        <v>6.7833333333333297</v>
      </c>
      <c r="L11" s="3">
        <v>4.4166666666666696</v>
      </c>
      <c r="M11" s="3">
        <v>6.31666666666667</v>
      </c>
      <c r="N11" s="3">
        <v>8.43333333333333</v>
      </c>
      <c r="O11" s="3">
        <v>11.106666666666699</v>
      </c>
      <c r="P11" s="3">
        <v>13.4233333333333</v>
      </c>
      <c r="Q11" s="3">
        <v>18.09</v>
      </c>
    </row>
    <row r="12" spans="1:17" x14ac:dyDescent="0.35">
      <c r="A12" s="7">
        <v>7</v>
      </c>
      <c r="B12" s="3">
        <v>18.79</v>
      </c>
      <c r="C12" s="3">
        <v>15.6016666666667</v>
      </c>
      <c r="D12" s="3">
        <v>13.085000000000001</v>
      </c>
      <c r="E12" s="3">
        <v>10.668333333333299</v>
      </c>
      <c r="F12" s="3">
        <v>9.55833333333333</v>
      </c>
      <c r="G12" s="3">
        <v>7.0750000000000002</v>
      </c>
      <c r="H12" s="3">
        <v>3.9016666666666699</v>
      </c>
      <c r="I12" s="3">
        <v>0</v>
      </c>
      <c r="J12" s="3">
        <v>2.7166666666666699</v>
      </c>
      <c r="K12" s="3">
        <v>7.3016666666666703</v>
      </c>
      <c r="L12" s="3">
        <v>4.9349999999999996</v>
      </c>
      <c r="M12" s="3">
        <v>6.835</v>
      </c>
      <c r="N12" s="3">
        <v>8.9516666666666698</v>
      </c>
      <c r="O12" s="3">
        <v>11.625</v>
      </c>
      <c r="P12" s="3">
        <v>13.9416666666667</v>
      </c>
      <c r="Q12" s="3">
        <v>18.608333333333299</v>
      </c>
    </row>
    <row r="13" spans="1:17" x14ac:dyDescent="0.35">
      <c r="A13" s="7">
        <v>8</v>
      </c>
      <c r="B13" s="3">
        <v>21.5066666666667</v>
      </c>
      <c r="C13" s="3">
        <v>18.3183333333333</v>
      </c>
      <c r="D13" s="3">
        <v>15.8016666666667</v>
      </c>
      <c r="E13" s="3">
        <v>13.385</v>
      </c>
      <c r="F13" s="3">
        <v>12.275</v>
      </c>
      <c r="G13" s="3">
        <v>9.7916666666666696</v>
      </c>
      <c r="H13" s="3">
        <v>6.6183333333333296</v>
      </c>
      <c r="I13" s="3">
        <v>2.7166666666666699</v>
      </c>
      <c r="J13" s="3">
        <v>0</v>
      </c>
      <c r="K13" s="3">
        <v>5.0333333333333297</v>
      </c>
      <c r="L13" s="3">
        <v>7.4</v>
      </c>
      <c r="M13" s="3">
        <v>9.5516666666666694</v>
      </c>
      <c r="N13" s="3">
        <v>11.668333333333299</v>
      </c>
      <c r="O13" s="3">
        <v>14.341666666666701</v>
      </c>
      <c r="P13" s="3">
        <v>16.658333333333299</v>
      </c>
      <c r="Q13" s="3">
        <v>21.324999999999999</v>
      </c>
    </row>
    <row r="14" spans="1:17" x14ac:dyDescent="0.35">
      <c r="A14" s="7">
        <v>9</v>
      </c>
      <c r="B14" s="3">
        <v>18.321666666666701</v>
      </c>
      <c r="C14" s="3">
        <v>15.133333333333301</v>
      </c>
      <c r="D14" s="3">
        <v>12.616666666666699</v>
      </c>
      <c r="E14" s="3">
        <v>10.199999999999999</v>
      </c>
      <c r="F14" s="3">
        <v>10.25</v>
      </c>
      <c r="G14" s="3">
        <v>12.733333333333301</v>
      </c>
      <c r="H14" s="3">
        <v>10.1666666666667</v>
      </c>
      <c r="I14" s="3">
        <v>7.3016666666666703</v>
      </c>
      <c r="J14" s="3">
        <v>5.0333333333333297</v>
      </c>
      <c r="K14" s="3">
        <v>0</v>
      </c>
      <c r="L14" s="3">
        <v>2.3666666666666698</v>
      </c>
      <c r="M14" s="3">
        <v>6.3666666666666698</v>
      </c>
      <c r="N14" s="3">
        <v>8.4833333333333307</v>
      </c>
      <c r="O14" s="3">
        <v>11.1566666666667</v>
      </c>
      <c r="P14" s="3">
        <v>13.473333333333301</v>
      </c>
      <c r="Q14" s="3">
        <v>18.14</v>
      </c>
    </row>
    <row r="15" spans="1:17" x14ac:dyDescent="0.35">
      <c r="A15" s="7" t="s">
        <v>1</v>
      </c>
      <c r="B15" s="3">
        <v>15.955</v>
      </c>
      <c r="C15" s="3">
        <v>12.766666666666699</v>
      </c>
      <c r="D15" s="3">
        <v>10.25</v>
      </c>
      <c r="E15" s="3">
        <v>7.8333333333333304</v>
      </c>
      <c r="F15" s="3">
        <v>7.8833333333333302</v>
      </c>
      <c r="G15" s="3">
        <v>10.366666666666699</v>
      </c>
      <c r="H15" s="3">
        <v>7.8</v>
      </c>
      <c r="I15" s="3">
        <v>4.9349999999999996</v>
      </c>
      <c r="J15" s="3">
        <v>7.4</v>
      </c>
      <c r="K15" s="3">
        <v>2.3666666666666698</v>
      </c>
      <c r="L15" s="3">
        <v>0</v>
      </c>
      <c r="M15" s="3">
        <v>4</v>
      </c>
      <c r="N15" s="3">
        <v>6.1166666666666698</v>
      </c>
      <c r="O15" s="3">
        <v>8.7899999999999991</v>
      </c>
      <c r="P15" s="3">
        <v>11.106666666666699</v>
      </c>
      <c r="Q15" s="3">
        <v>15.7733333333333</v>
      </c>
    </row>
    <row r="16" spans="1:17" x14ac:dyDescent="0.35">
      <c r="A16" s="7" t="s">
        <v>18</v>
      </c>
      <c r="B16" s="3">
        <v>14.904999999999999</v>
      </c>
      <c r="C16" s="3">
        <v>11.716666666666701</v>
      </c>
      <c r="D16" s="3">
        <v>9.1999999999999993</v>
      </c>
      <c r="E16" s="3">
        <v>6.7833333333333297</v>
      </c>
      <c r="F16" s="3">
        <v>6.8333333333333304</v>
      </c>
      <c r="G16" s="3">
        <v>9.31666666666667</v>
      </c>
      <c r="H16" s="3">
        <v>6.75</v>
      </c>
      <c r="I16" s="3">
        <v>3.8849999999999998</v>
      </c>
      <c r="J16" s="3">
        <v>6.6016666666666701</v>
      </c>
      <c r="K16" s="3">
        <v>3.4166666666666701</v>
      </c>
      <c r="L16" s="3">
        <v>1.05</v>
      </c>
      <c r="M16" s="3">
        <v>2.95</v>
      </c>
      <c r="N16" s="3">
        <v>5.06666666666667</v>
      </c>
      <c r="O16" s="3">
        <v>7.74</v>
      </c>
      <c r="P16" s="3">
        <v>10.0566666666667</v>
      </c>
      <c r="Q16" s="3">
        <v>14.723333333333301</v>
      </c>
    </row>
    <row r="17" spans="1:17" x14ac:dyDescent="0.35">
      <c r="A17" s="7" t="s">
        <v>16</v>
      </c>
      <c r="B17" s="3">
        <v>12.3716666666667</v>
      </c>
      <c r="C17" s="3">
        <v>9.18333333333333</v>
      </c>
      <c r="D17" s="3">
        <v>6.6666666666666696</v>
      </c>
      <c r="E17" s="3">
        <v>4.25</v>
      </c>
      <c r="F17" s="3">
        <v>4.3</v>
      </c>
      <c r="G17" s="3">
        <v>6.7833333333333297</v>
      </c>
      <c r="H17" s="3">
        <v>9.2833333333333297</v>
      </c>
      <c r="I17" s="3">
        <v>6.4183333333333303</v>
      </c>
      <c r="J17" s="3">
        <v>9.1349999999999998</v>
      </c>
      <c r="K17" s="3">
        <v>5.95</v>
      </c>
      <c r="L17" s="3">
        <v>3.5833333333333299</v>
      </c>
      <c r="M17" s="3">
        <v>0.41666666666666702</v>
      </c>
      <c r="N17" s="3">
        <v>2.5333333333333301</v>
      </c>
      <c r="O17" s="3">
        <v>5.2066666666666697</v>
      </c>
      <c r="P17" s="3">
        <v>7.5233333333333299</v>
      </c>
      <c r="Q17" s="3">
        <v>12.19</v>
      </c>
    </row>
    <row r="18" spans="1:17" x14ac:dyDescent="0.35">
      <c r="A18" s="7" t="s">
        <v>3</v>
      </c>
      <c r="B18" s="3">
        <v>11.955</v>
      </c>
      <c r="C18" s="3">
        <v>8.7666666666666693</v>
      </c>
      <c r="D18" s="3">
        <v>7.0833333333333304</v>
      </c>
      <c r="E18" s="3">
        <v>4.6666666666666696</v>
      </c>
      <c r="F18" s="3">
        <v>4.7166666666666703</v>
      </c>
      <c r="G18" s="3">
        <v>7.2</v>
      </c>
      <c r="H18" s="3">
        <v>9.6999999999999993</v>
      </c>
      <c r="I18" s="3">
        <v>6.835</v>
      </c>
      <c r="J18" s="3">
        <v>9.5516666666666694</v>
      </c>
      <c r="K18" s="3">
        <v>6.3666666666666698</v>
      </c>
      <c r="L18" s="3">
        <v>4</v>
      </c>
      <c r="M18" s="3">
        <v>0</v>
      </c>
      <c r="N18" s="3">
        <v>2.1166666666666698</v>
      </c>
      <c r="O18" s="3">
        <v>4.79</v>
      </c>
      <c r="P18" s="3">
        <v>7.10666666666667</v>
      </c>
      <c r="Q18" s="3">
        <v>11.7733333333333</v>
      </c>
    </row>
    <row r="19" spans="1:17" x14ac:dyDescent="0.35">
      <c r="A19" s="7" t="s">
        <v>4</v>
      </c>
      <c r="B19" s="3">
        <v>9.8383333333333294</v>
      </c>
      <c r="C19" s="3">
        <v>6.65</v>
      </c>
      <c r="D19" s="3">
        <v>5.0999999999999996</v>
      </c>
      <c r="E19" s="3">
        <v>6.7833333333333297</v>
      </c>
      <c r="F19" s="3">
        <v>6.8333333333333304</v>
      </c>
      <c r="G19" s="3">
        <v>9.31666666666667</v>
      </c>
      <c r="H19" s="3">
        <v>11.8166666666667</v>
      </c>
      <c r="I19" s="3">
        <v>8.9516666666666698</v>
      </c>
      <c r="J19" s="3">
        <v>11.668333333333299</v>
      </c>
      <c r="K19" s="3">
        <v>8.4833333333333307</v>
      </c>
      <c r="L19" s="3">
        <v>6.1166666666666698</v>
      </c>
      <c r="M19" s="3">
        <v>2.1166666666666698</v>
      </c>
      <c r="N19" s="3">
        <v>0</v>
      </c>
      <c r="O19" s="3">
        <v>2.6733333333333298</v>
      </c>
      <c r="P19" s="3">
        <v>4.99</v>
      </c>
      <c r="Q19" s="3">
        <v>9.6566666666666698</v>
      </c>
    </row>
    <row r="20" spans="1:17" x14ac:dyDescent="0.35">
      <c r="A20" s="7" t="s">
        <v>14</v>
      </c>
      <c r="B20" s="3">
        <v>8.9049999999999994</v>
      </c>
      <c r="C20" s="3">
        <v>5.7166666666666703</v>
      </c>
      <c r="D20" s="3">
        <v>4.1666666666666696</v>
      </c>
      <c r="E20" s="3">
        <v>6.5833333333333304</v>
      </c>
      <c r="F20" s="3">
        <v>7.7666666666666702</v>
      </c>
      <c r="G20" s="3">
        <v>10.25</v>
      </c>
      <c r="H20" s="3">
        <v>12.75</v>
      </c>
      <c r="I20" s="3">
        <v>9.8849999999999998</v>
      </c>
      <c r="J20" s="3">
        <v>12.6016666666667</v>
      </c>
      <c r="K20" s="3">
        <v>9.4166666666666696</v>
      </c>
      <c r="L20" s="3">
        <v>7.05</v>
      </c>
      <c r="M20" s="3">
        <v>3.05</v>
      </c>
      <c r="N20" s="3">
        <v>0.93333333333333302</v>
      </c>
      <c r="O20" s="3">
        <v>1.74</v>
      </c>
      <c r="P20" s="3">
        <v>4.0566666666666702</v>
      </c>
      <c r="Q20" s="3">
        <v>8.7233333333333292</v>
      </c>
    </row>
    <row r="21" spans="1:17" x14ac:dyDescent="0.35">
      <c r="A21" s="7" t="s">
        <v>7</v>
      </c>
      <c r="B21" s="3">
        <v>9.32</v>
      </c>
      <c r="C21" s="3">
        <v>7.4566666666666697</v>
      </c>
      <c r="D21" s="3">
        <v>5.9066666666666698</v>
      </c>
      <c r="E21" s="3">
        <v>8.3233333333333306</v>
      </c>
      <c r="F21" s="3">
        <v>9.5066666666666695</v>
      </c>
      <c r="G21" s="3">
        <v>11.99</v>
      </c>
      <c r="H21" s="3">
        <v>14.49</v>
      </c>
      <c r="I21" s="3">
        <v>11.625</v>
      </c>
      <c r="J21" s="3">
        <v>14.341666666666701</v>
      </c>
      <c r="K21" s="3">
        <v>11.1566666666667</v>
      </c>
      <c r="L21" s="3">
        <v>8.7899999999999991</v>
      </c>
      <c r="M21" s="3">
        <v>4.79</v>
      </c>
      <c r="N21" s="3">
        <v>2.6733333333333298</v>
      </c>
      <c r="O21" s="3">
        <v>0</v>
      </c>
      <c r="P21" s="3">
        <v>2.31666666666667</v>
      </c>
      <c r="Q21" s="3">
        <v>6.9833333333333298</v>
      </c>
    </row>
    <row r="22" spans="1:17" x14ac:dyDescent="0.35">
      <c r="A22" s="7" t="s">
        <v>5</v>
      </c>
      <c r="B22" s="3">
        <v>7.0033333333333303</v>
      </c>
      <c r="C22" s="3">
        <v>9.7733333333333299</v>
      </c>
      <c r="D22" s="3">
        <v>8.2233333333333292</v>
      </c>
      <c r="E22" s="3">
        <v>10.64</v>
      </c>
      <c r="F22" s="3">
        <v>11.8233333333333</v>
      </c>
      <c r="G22" s="3">
        <v>14.3066666666667</v>
      </c>
      <c r="H22" s="3">
        <v>16.8066666666667</v>
      </c>
      <c r="I22" s="3">
        <v>13.9416666666667</v>
      </c>
      <c r="J22" s="3">
        <v>16.658333333333299</v>
      </c>
      <c r="K22" s="3">
        <v>13.473333333333301</v>
      </c>
      <c r="L22" s="3">
        <v>11.106666666666699</v>
      </c>
      <c r="M22" s="3">
        <v>7.10666666666667</v>
      </c>
      <c r="N22" s="3">
        <v>4.99</v>
      </c>
      <c r="O22" s="3">
        <v>2.31666666666667</v>
      </c>
      <c r="P22" s="3">
        <v>0</v>
      </c>
      <c r="Q22" s="3">
        <v>4.6666666666666696</v>
      </c>
    </row>
    <row r="23" spans="1:17" x14ac:dyDescent="0.35">
      <c r="A23" s="7" t="s">
        <v>6</v>
      </c>
      <c r="B23" s="3">
        <v>2.33666666666667</v>
      </c>
      <c r="C23" s="3">
        <v>5.5250000000000004</v>
      </c>
      <c r="D23" s="3">
        <v>8.875</v>
      </c>
      <c r="E23" s="3">
        <v>11.2916666666667</v>
      </c>
      <c r="F23" s="3">
        <v>13.0416666666667</v>
      </c>
      <c r="G23" s="3">
        <v>15.525</v>
      </c>
      <c r="H23" s="3">
        <v>18.698333333333299</v>
      </c>
      <c r="I23" s="3">
        <v>18.608333333333299</v>
      </c>
      <c r="J23" s="3">
        <v>21.324999999999999</v>
      </c>
      <c r="K23" s="3">
        <v>18.14</v>
      </c>
      <c r="L23" s="3">
        <v>15.7733333333333</v>
      </c>
      <c r="M23" s="3">
        <v>11.7733333333333</v>
      </c>
      <c r="N23" s="3">
        <v>9.6566666666666698</v>
      </c>
      <c r="O23" s="3">
        <v>6.9833333333333298</v>
      </c>
      <c r="P23" s="3">
        <v>4.6666666666666696</v>
      </c>
      <c r="Q23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B2A1BE1A872C4AB139DE6D2EBE4515" ma:contentTypeVersion="18" ma:contentTypeDescription="Creare un nuovo documento." ma:contentTypeScope="" ma:versionID="0673e11cd12ebd583c8804326e178d4c">
  <xsd:schema xmlns:xsd="http://www.w3.org/2001/XMLSchema" xmlns:xs="http://www.w3.org/2001/XMLSchema" xmlns:p="http://schemas.microsoft.com/office/2006/metadata/properties" xmlns:ns3="64929f4f-3a6d-4e3a-87e3-b1877d44b9f1" xmlns:ns4="5e400b85-7199-45df-a9b3-4a589cb630b1" targetNamespace="http://schemas.microsoft.com/office/2006/metadata/properties" ma:root="true" ma:fieldsID="c98aebf08a210787b0fea1ed84e9ae51" ns3:_="" ns4:_="">
    <xsd:import namespace="64929f4f-3a6d-4e3a-87e3-b1877d44b9f1"/>
    <xsd:import namespace="5e400b85-7199-45df-a9b3-4a589cb630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29f4f-3a6d-4e3a-87e3-b1877d44b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00b85-7199-45df-a9b3-4a589cb63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929f4f-3a6d-4e3a-87e3-b1877d44b9f1" xsi:nil="true"/>
  </documentManagement>
</p:properties>
</file>

<file path=customXml/itemProps1.xml><?xml version="1.0" encoding="utf-8"?>
<ds:datastoreItem xmlns:ds="http://schemas.openxmlformats.org/officeDocument/2006/customXml" ds:itemID="{3738CC46-761F-4294-BA43-4DB56EBA4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29f4f-3a6d-4e3a-87e3-b1877d44b9f1"/>
    <ds:schemaRef ds:uri="5e400b85-7199-45df-a9b3-4a589cb63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EEDF9A-3AEC-406F-80E5-C394286A7F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01769-AFA2-45CB-AC49-B2FBB916FDF2}">
  <ds:schemaRefs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5e400b85-7199-45df-a9b3-4a589cb630b1"/>
    <ds:schemaRef ds:uri="64929f4f-3a6d-4e3a-87e3-b1877d44b9f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Ciclo ordinario</vt:lpstr>
      <vt:lpstr>Ciclo con Allarmi</vt:lpstr>
      <vt:lpstr>Distanze</vt:lpstr>
      <vt:lpstr>Tempi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Barbierato Enrico (enrico.barbierato)</cp:lastModifiedBy>
  <dcterms:created xsi:type="dcterms:W3CDTF">2024-07-03T07:54:01Z</dcterms:created>
  <dcterms:modified xsi:type="dcterms:W3CDTF">2024-07-17T08:46:03Z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0x0101003FB2A1BE1A872C4AB139DE6D2EBE4515</vt:lpwstr>
  </property>
</Properties>
</file>