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beaumont/Desktop/Bycatch data/"/>
    </mc:Choice>
  </mc:AlternateContent>
  <xr:revisionPtr revIDLastSave="0" documentId="13_ncr:1_{530DD68D-E83C-EF46-A50D-D5405B7F83E5}" xr6:coauthVersionLast="47" xr6:coauthVersionMax="47" xr10:uidLastSave="{00000000-0000-0000-0000-000000000000}"/>
  <bookViews>
    <workbookView xWindow="380" yWindow="500" windowWidth="28040" windowHeight="16340" xr2:uid="{E8F45062-E203-BB45-B497-B83E9DCA9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1" i="1" l="1"/>
  <c r="W30" i="1"/>
  <c r="W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C28" i="1"/>
  <c r="U26" i="1"/>
  <c r="U21" i="1"/>
  <c r="Q16" i="1"/>
  <c r="T16" i="1"/>
  <c r="O16" i="1"/>
  <c r="N11" i="1"/>
  <c r="O11" i="1"/>
  <c r="Q11" i="1"/>
  <c r="S11" i="1"/>
  <c r="M11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U6" i="1"/>
  <c r="C6" i="1"/>
</calcChain>
</file>

<file path=xl/sharedStrings.xml><?xml version="1.0" encoding="utf-8"?>
<sst xmlns="http://schemas.openxmlformats.org/spreadsheetml/2006/main" count="48" uniqueCount="33">
  <si>
    <t>Observer coverage</t>
  </si>
  <si>
    <t>Common dolphin</t>
  </si>
  <si>
    <t>2002-2003</t>
  </si>
  <si>
    <t>2003-2004</t>
  </si>
  <si>
    <t>Fishing events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</si>
  <si>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</si>
  <si>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</si>
  <si>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</si>
  <si>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</si>
  <si>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</si>
  <si>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</si>
  <si>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</si>
  <si>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</si>
  <si>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</si>
  <si>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</si>
  <si>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Setnet</t>
  </si>
  <si>
    <t>Trawl</t>
  </si>
  <si>
    <t>2014-2015</t>
  </si>
  <si>
    <t>Surface Longline</t>
  </si>
  <si>
    <t>2015-2016</t>
  </si>
  <si>
    <t>2016-2017</t>
  </si>
  <si>
    <t>2017-2018</t>
  </si>
  <si>
    <t>2018-2019</t>
  </si>
  <si>
    <t>2019-2020</t>
  </si>
  <si>
    <t>2020-2021</t>
  </si>
  <si>
    <t>Bottom longline</t>
  </si>
  <si>
    <t>Purse Seine</t>
  </si>
  <si>
    <t>common dolphin expected</t>
  </si>
  <si>
    <t>Common dolphin observed</t>
  </si>
  <si>
    <t>Total expected per year</t>
  </si>
  <si>
    <t>Average</t>
  </si>
  <si>
    <t>Effectivr pop</t>
  </si>
  <si>
    <t>Total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</si>
</sst>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" fontId="0" fillId="0" borderId="0" xfId="0" applyNumberFormat="1"/>
    <xf numFmtId="3" fontId="2" fillId="0" borderId="0" xfId="0" applyNumberFormat="1" applyFont="1"/>
    <xf numFmtId="16" fontId="3" fillId="0" borderId="0" xfId="0" applyNumberFormat="1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BF5C-47B1-E545-8D11-614BFE96B3D4}">
  <dimension ref="A1:W41"/>
  <sheetViews>
    <sheetView tabSelected="1" zoomScale="86" workbookViewId="0">
      <selection activeCell="T32" sqref="T32"/>
    </sheetView>
  </sheetViews>
  <sheetFormatPr baseColWidth="10" defaultRowHeight="16" x14ac:dyDescent="0.2"/>
  <sheetData>
    <row r="1" spans="1:21" x14ac:dyDescent="0.2">
      <c r="C1" t="s">
        <v>2</v>
      </c>
      <c r="D1" s="2" t="s">
        <v>3</v>
      </c>
      <c r="E1" s="2" t="s">
        <v>5</v>
      </c>
      <c r="F1" s="4" t="s">
        <v>6</v>
      </c>
      <c r="G1" s="4" t="s">
        <v>7</v>
      </c>
      <c r="H1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17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</row>
    <row r="2" spans="1:21" x14ac:dyDescent="0.2">
      <c r="A2" s="5" t="s">
        <v>16</v>
      </c>
    </row>
    <row r="3" spans="1:21" ht="18" x14ac:dyDescent="0.2">
      <c r="A3" t="s">
        <v>4</v>
      </c>
      <c r="C3" s="3">
        <v>130148</v>
      </c>
      <c r="D3" s="3">
        <v>120829</v>
      </c>
      <c r="E3" s="3">
        <v>120434</v>
      </c>
      <c r="F3" s="3">
        <v>109936</v>
      </c>
      <c r="G3" s="3">
        <v>103328</v>
      </c>
      <c r="H3" s="3">
        <v>89534</v>
      </c>
      <c r="I3" s="3">
        <v>87550</v>
      </c>
      <c r="J3" s="3">
        <v>92893</v>
      </c>
      <c r="K3" s="3">
        <v>86078</v>
      </c>
      <c r="L3" s="3">
        <v>84418</v>
      </c>
      <c r="M3" s="3">
        <v>83837</v>
      </c>
      <c r="N3" s="3">
        <v>85110</v>
      </c>
      <c r="O3" s="3">
        <v>78765</v>
      </c>
      <c r="P3" s="3">
        <v>78029</v>
      </c>
      <c r="Q3" s="3">
        <v>78173</v>
      </c>
      <c r="R3" s="3">
        <v>74243</v>
      </c>
      <c r="U3" s="3">
        <v>64514</v>
      </c>
    </row>
    <row r="4" spans="1:21" ht="18" x14ac:dyDescent="0.2">
      <c r="A4" t="s">
        <v>0</v>
      </c>
      <c r="C4" s="1">
        <v>5.26</v>
      </c>
      <c r="D4">
        <v>5.42</v>
      </c>
      <c r="E4" s="1">
        <v>6.4</v>
      </c>
      <c r="F4" s="1">
        <v>6.02</v>
      </c>
      <c r="G4" s="1">
        <v>7.66</v>
      </c>
      <c r="H4" s="1">
        <v>10.11</v>
      </c>
      <c r="I4" s="1">
        <v>11.15</v>
      </c>
      <c r="J4" s="1">
        <v>9.7100000000000009</v>
      </c>
      <c r="K4" s="1">
        <v>8.65</v>
      </c>
      <c r="L4" s="1">
        <v>11.09</v>
      </c>
      <c r="M4" s="1">
        <v>14.79</v>
      </c>
      <c r="N4" s="1">
        <v>15.58</v>
      </c>
      <c r="O4" s="1">
        <v>17.22</v>
      </c>
      <c r="P4" s="1">
        <v>16.53</v>
      </c>
      <c r="Q4" s="1">
        <v>17.559999999999999</v>
      </c>
      <c r="R4" s="1">
        <v>20.12</v>
      </c>
      <c r="U4" s="1">
        <v>20.38</v>
      </c>
    </row>
    <row r="5" spans="1:21" x14ac:dyDescent="0.2">
      <c r="A5" t="s">
        <v>28</v>
      </c>
      <c r="C5">
        <v>21</v>
      </c>
      <c r="D5">
        <v>17</v>
      </c>
      <c r="E5">
        <v>22</v>
      </c>
      <c r="F5">
        <v>4</v>
      </c>
      <c r="G5">
        <v>11</v>
      </c>
      <c r="H5">
        <v>20</v>
      </c>
      <c r="I5">
        <v>20</v>
      </c>
      <c r="J5">
        <v>4</v>
      </c>
      <c r="K5">
        <v>9</v>
      </c>
      <c r="L5">
        <v>5</v>
      </c>
      <c r="M5">
        <v>17</v>
      </c>
      <c r="N5">
        <v>30</v>
      </c>
      <c r="O5">
        <v>21</v>
      </c>
      <c r="P5">
        <v>7</v>
      </c>
      <c r="Q5">
        <v>1</v>
      </c>
      <c r="R5">
        <v>1</v>
      </c>
      <c r="U5">
        <v>1</v>
      </c>
    </row>
    <row r="6" spans="1:21" x14ac:dyDescent="0.2">
      <c r="A6" t="s">
        <v>27</v>
      </c>
      <c r="C6">
        <f>C5/C4*100</f>
        <v>399.23954372623575</v>
      </c>
      <c r="D6">
        <f t="shared" ref="D6:V6" si="0">D5/D4*100</f>
        <v>313.65313653136531</v>
      </c>
      <c r="E6">
        <f t="shared" si="0"/>
        <v>343.75</v>
      </c>
      <c r="F6">
        <f t="shared" si="0"/>
        <v>66.44518272425249</v>
      </c>
      <c r="G6">
        <f t="shared" si="0"/>
        <v>143.60313315926894</v>
      </c>
      <c r="H6">
        <f t="shared" si="0"/>
        <v>197.82393669634027</v>
      </c>
      <c r="I6">
        <f t="shared" si="0"/>
        <v>179.37219730941703</v>
      </c>
      <c r="J6">
        <f t="shared" si="0"/>
        <v>41.194644696189492</v>
      </c>
      <c r="K6">
        <f t="shared" si="0"/>
        <v>104.04624277456647</v>
      </c>
      <c r="L6">
        <f t="shared" si="0"/>
        <v>45.08566275924256</v>
      </c>
      <c r="M6">
        <f t="shared" si="0"/>
        <v>114.94252873563219</v>
      </c>
      <c r="N6">
        <f t="shared" si="0"/>
        <v>192.55455712451862</v>
      </c>
      <c r="O6">
        <f t="shared" si="0"/>
        <v>121.95121951219512</v>
      </c>
      <c r="P6">
        <f t="shared" si="0"/>
        <v>42.347247428917115</v>
      </c>
      <c r="Q6">
        <f t="shared" si="0"/>
        <v>5.6947608200455591</v>
      </c>
      <c r="R6">
        <f t="shared" si="0"/>
        <v>4.9701789264413518</v>
      </c>
      <c r="U6">
        <f t="shared" si="0"/>
        <v>4.9067713444553487</v>
      </c>
    </row>
    <row r="7" spans="1:21" x14ac:dyDescent="0.2">
      <c r="A7" s="5" t="s">
        <v>15</v>
      </c>
    </row>
    <row r="8" spans="1:21" ht="18" x14ac:dyDescent="0.2">
      <c r="A8" t="s">
        <v>4</v>
      </c>
      <c r="M8" s="3">
        <v>99906</v>
      </c>
      <c r="N8" s="3">
        <v>118481</v>
      </c>
      <c r="O8" s="3">
        <v>97285</v>
      </c>
      <c r="Q8" s="3">
        <v>58781</v>
      </c>
      <c r="S8" s="3">
        <v>58675</v>
      </c>
    </row>
    <row r="9" spans="1:21" ht="18" x14ac:dyDescent="0.2">
      <c r="A9" t="s">
        <v>0</v>
      </c>
      <c r="M9" s="1">
        <v>1.18</v>
      </c>
      <c r="N9" s="1">
        <v>0.57999999999999996</v>
      </c>
      <c r="O9" s="1">
        <v>1.06</v>
      </c>
      <c r="Q9" s="1">
        <v>2.5099999999999998</v>
      </c>
      <c r="S9" s="1">
        <v>2.93</v>
      </c>
    </row>
    <row r="10" spans="1:21" x14ac:dyDescent="0.2">
      <c r="A10" t="s">
        <v>1</v>
      </c>
      <c r="M10">
        <v>2</v>
      </c>
      <c r="N10">
        <v>2</v>
      </c>
      <c r="O10">
        <v>1</v>
      </c>
      <c r="Q10">
        <v>1</v>
      </c>
      <c r="S10">
        <v>1</v>
      </c>
    </row>
    <row r="11" spans="1:21" x14ac:dyDescent="0.2">
      <c r="A11" t="s">
        <v>27</v>
      </c>
      <c r="M11">
        <f>M10/M9*100</f>
        <v>169.49152542372883</v>
      </c>
      <c r="N11">
        <f t="shared" ref="N11:S11" si="1">N10/N9*100</f>
        <v>344.82758620689657</v>
      </c>
      <c r="O11">
        <f t="shared" si="1"/>
        <v>94.339622641509422</v>
      </c>
      <c r="Q11">
        <f t="shared" si="1"/>
        <v>39.840637450199203</v>
      </c>
      <c r="S11">
        <f t="shared" si="1"/>
        <v>34.129692832764505</v>
      </c>
    </row>
    <row r="12" spans="1:21" x14ac:dyDescent="0.2">
      <c r="A12" s="5" t="s">
        <v>18</v>
      </c>
    </row>
    <row r="13" spans="1:21" ht="18" x14ac:dyDescent="0.2">
      <c r="A13" t="s">
        <v>4</v>
      </c>
      <c r="O13" s="3">
        <v>2233</v>
      </c>
      <c r="Q13" s="3">
        <v>2439</v>
      </c>
      <c r="T13" s="3">
        <v>2249</v>
      </c>
    </row>
    <row r="14" spans="1:21" ht="18" x14ac:dyDescent="0.2">
      <c r="A14" t="s">
        <v>0</v>
      </c>
      <c r="O14" s="1">
        <v>13.43</v>
      </c>
      <c r="Q14">
        <v>15.46</v>
      </c>
      <c r="T14" s="1">
        <v>9.52</v>
      </c>
    </row>
    <row r="15" spans="1:21" x14ac:dyDescent="0.2">
      <c r="A15" t="s">
        <v>1</v>
      </c>
      <c r="O15">
        <v>1</v>
      </c>
      <c r="Q15">
        <v>1</v>
      </c>
      <c r="T15">
        <v>1</v>
      </c>
    </row>
    <row r="16" spans="1:21" x14ac:dyDescent="0.2">
      <c r="A16" t="s">
        <v>27</v>
      </c>
      <c r="O16">
        <f>O15/O14*100</f>
        <v>7.4460163812360385</v>
      </c>
      <c r="Q16">
        <f t="shared" ref="P16:T16" si="2">Q15/Q14*100</f>
        <v>6.4683053040103493</v>
      </c>
      <c r="T16">
        <f t="shared" si="2"/>
        <v>10.504201680672269</v>
      </c>
    </row>
    <row r="17" spans="1:23" x14ac:dyDescent="0.2">
      <c r="A17" s="5" t="s">
        <v>25</v>
      </c>
    </row>
    <row r="18" spans="1:23" ht="18" x14ac:dyDescent="0.2">
      <c r="A18" t="s">
        <v>4</v>
      </c>
      <c r="U18" s="3">
        <v>18801</v>
      </c>
    </row>
    <row r="19" spans="1:23" ht="18" x14ac:dyDescent="0.2">
      <c r="A19" t="s">
        <v>0</v>
      </c>
      <c r="U19" s="1">
        <v>3.13</v>
      </c>
    </row>
    <row r="20" spans="1:23" x14ac:dyDescent="0.2">
      <c r="A20" t="s">
        <v>1</v>
      </c>
      <c r="U20">
        <v>1</v>
      </c>
    </row>
    <row r="21" spans="1:23" x14ac:dyDescent="0.2">
      <c r="A21" t="s">
        <v>27</v>
      </c>
      <c r="U21">
        <f>U20/U19*100</f>
        <v>31.948881789137378</v>
      </c>
    </row>
    <row r="22" spans="1:23" x14ac:dyDescent="0.2">
      <c r="A22" s="5" t="s">
        <v>26</v>
      </c>
    </row>
    <row r="23" spans="1:23" ht="18" x14ac:dyDescent="0.2">
      <c r="A23" t="s">
        <v>4</v>
      </c>
      <c r="U23" s="1">
        <v>838</v>
      </c>
    </row>
    <row r="24" spans="1:23" ht="18" x14ac:dyDescent="0.2">
      <c r="A24" t="s">
        <v>0</v>
      </c>
      <c r="U24" s="1">
        <v>16.95</v>
      </c>
    </row>
    <row r="25" spans="1:23" ht="18" x14ac:dyDescent="0.2">
      <c r="A25" t="s">
        <v>1</v>
      </c>
      <c r="U25" s="1">
        <v>4</v>
      </c>
    </row>
    <row r="26" spans="1:23" x14ac:dyDescent="0.2">
      <c r="A26" t="s">
        <v>27</v>
      </c>
      <c r="U26">
        <f>U25/U24*100</f>
        <v>23.598820058997049</v>
      </c>
    </row>
    <row r="27" spans="1:23" x14ac:dyDescent="0.2">
      <c r="W27" t="s">
        <v>30</v>
      </c>
    </row>
    <row r="28" spans="1:23" x14ac:dyDescent="0.2">
      <c r="A28" t="s">
        <v>29</v>
      </c>
      <c r="C28">
        <f>C6+C11+C16+C21+C26</f>
        <v>399.23954372623575</v>
      </c>
      <c r="D28">
        <f t="shared" ref="D28:W28" si="3">D6+D11+D16+D21+D26</f>
        <v>313.65313653136531</v>
      </c>
      <c r="E28">
        <f t="shared" si="3"/>
        <v>343.75</v>
      </c>
      <c r="F28">
        <f t="shared" si="3"/>
        <v>66.44518272425249</v>
      </c>
      <c r="G28">
        <f t="shared" si="3"/>
        <v>143.60313315926894</v>
      </c>
      <c r="H28">
        <f t="shared" si="3"/>
        <v>197.82393669634027</v>
      </c>
      <c r="I28">
        <f t="shared" si="3"/>
        <v>179.37219730941703</v>
      </c>
      <c r="J28">
        <f t="shared" si="3"/>
        <v>41.194644696189492</v>
      </c>
      <c r="K28">
        <f t="shared" si="3"/>
        <v>104.04624277456647</v>
      </c>
      <c r="L28">
        <f t="shared" si="3"/>
        <v>45.08566275924256</v>
      </c>
      <c r="M28">
        <f t="shared" si="3"/>
        <v>284.43405415936104</v>
      </c>
      <c r="N28">
        <f t="shared" si="3"/>
        <v>537.38214333141514</v>
      </c>
      <c r="O28">
        <f t="shared" si="3"/>
        <v>223.73685853494058</v>
      </c>
      <c r="P28">
        <f t="shared" si="3"/>
        <v>42.347247428917115</v>
      </c>
      <c r="Q28">
        <f t="shared" si="3"/>
        <v>52.003703574255113</v>
      </c>
      <c r="R28">
        <f t="shared" si="3"/>
        <v>4.9701789264413518</v>
      </c>
      <c r="S28">
        <f t="shared" si="3"/>
        <v>34.129692832764505</v>
      </c>
      <c r="T28">
        <f t="shared" si="3"/>
        <v>10.504201680672269</v>
      </c>
      <c r="U28">
        <f t="shared" si="3"/>
        <v>60.454473192589774</v>
      </c>
      <c r="W28">
        <f>AVERAGE(C28:U28)</f>
        <v>162.32506494938079</v>
      </c>
    </row>
    <row r="30" spans="1:23" x14ac:dyDescent="0.2">
      <c r="U30" t="s">
        <v>31</v>
      </c>
      <c r="V30">
        <v>1500</v>
      </c>
      <c r="W30">
        <f>W28/V30</f>
        <v>0.10821670996625386</v>
      </c>
    </row>
    <row r="31" spans="1:23" x14ac:dyDescent="0.2">
      <c r="U31" t="s">
        <v>32</v>
      </c>
      <c r="V31">
        <v>2800</v>
      </c>
      <c r="W31">
        <f>W28/V31</f>
        <v>5.7973237481921708E-2</v>
      </c>
    </row>
    <row r="41" spans="9:10" x14ac:dyDescent="0.2">
      <c r="I41" s="6"/>
      <c r="J41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Beaumont</dc:creator>
  <cp:lastModifiedBy>Elise Beaumont</cp:lastModifiedBy>
  <dcterms:created xsi:type="dcterms:W3CDTF">2024-03-22T05:05:24Z</dcterms:created>
  <dcterms:modified xsi:type="dcterms:W3CDTF">2024-08-08T02:28:38Z</dcterms:modified>
</cp:coreProperties>
</file>