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cuments\Work and School\Teaching\CPLN 671 - Statistics and Data Mining\Prepared Lectures\"/>
    </mc:Choice>
  </mc:AlternateContent>
  <bookViews>
    <workbookView xWindow="0" yWindow="0" windowWidth="19410" windowHeight="6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P5" i="1" s="1"/>
  <c r="Q5" i="1" s="1"/>
  <c r="R5" i="1" s="1"/>
  <c r="R14" i="1" s="1"/>
  <c r="R15" i="1" s="1"/>
  <c r="R16" i="1" s="1"/>
  <c r="R6" i="1"/>
  <c r="R7" i="1"/>
  <c r="R8" i="1"/>
  <c r="R9" i="1"/>
  <c r="R10" i="1"/>
  <c r="R11" i="1"/>
  <c r="R12" i="1"/>
  <c r="R13" i="1"/>
  <c r="R4" i="1"/>
  <c r="Q6" i="1"/>
  <c r="Q7" i="1"/>
  <c r="Q8" i="1"/>
  <c r="Q9" i="1"/>
  <c r="Q10" i="1"/>
  <c r="Q11" i="1"/>
  <c r="Q12" i="1"/>
  <c r="Q13" i="1"/>
  <c r="Q4" i="1"/>
  <c r="P6" i="1"/>
  <c r="P7" i="1"/>
  <c r="P8" i="1"/>
  <c r="P9" i="1"/>
  <c r="P10" i="1"/>
  <c r="P11" i="1"/>
  <c r="P12" i="1"/>
  <c r="P13" i="1"/>
  <c r="P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O4" i="1"/>
  <c r="N4" i="1"/>
  <c r="B16" i="1"/>
  <c r="B17" i="1"/>
</calcChain>
</file>

<file path=xl/sharedStrings.xml><?xml version="1.0" encoding="utf-8"?>
<sst xmlns="http://schemas.openxmlformats.org/spreadsheetml/2006/main" count="40" uniqueCount="19">
  <si>
    <t>Observation</t>
  </si>
  <si>
    <t>y</t>
  </si>
  <si>
    <t>x</t>
  </si>
  <si>
    <t xml:space="preserve">      using all observations</t>
  </si>
  <si>
    <t>Regression equation:</t>
  </si>
  <si>
    <t>Estimating Betas using the 9 training (blue) observations</t>
  </si>
  <si>
    <t>Regression 1</t>
  </si>
  <si>
    <t>Regression 2</t>
  </si>
  <si>
    <t>Regression 3</t>
  </si>
  <si>
    <t>Regression 4</t>
  </si>
  <si>
    <t>Regression 5</t>
  </si>
  <si>
    <t>Regression 6</t>
  </si>
  <si>
    <t>Regression 7</t>
  </si>
  <si>
    <t>Regression 8</t>
  </si>
  <si>
    <t>Regression 9</t>
  </si>
  <si>
    <t>Regression 10</t>
  </si>
  <si>
    <t>SSE</t>
  </si>
  <si>
    <t>MSE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</si>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</sst>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2</xdr:row>
      <xdr:rowOff>195262</xdr:rowOff>
    </xdr:from>
    <xdr:ext cx="22660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/>
            <xdr:cNvSpPr txBox="1"/>
          </xdr:nvSpPr>
          <xdr:spPr>
            <a:xfrm>
              <a:off x="247650" y="195262"/>
              <a:ext cx="2266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0" name="TextBox 29"/>
            <xdr:cNvSpPr txBox="1"/>
          </xdr:nvSpPr>
          <xdr:spPr>
            <a:xfrm>
              <a:off x="247650" y="195262"/>
              <a:ext cx="2266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US" sz="16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</xdr:row>
      <xdr:rowOff>0</xdr:rowOff>
    </xdr:from>
    <xdr:ext cx="231345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/>
            <xdr:cNvSpPr txBox="1"/>
          </xdr:nvSpPr>
          <xdr:spPr>
            <a:xfrm>
              <a:off x="704850" y="561975"/>
              <a:ext cx="2313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1" name="TextBox 30"/>
            <xdr:cNvSpPr txBox="1"/>
          </xdr:nvSpPr>
          <xdr:spPr>
            <a:xfrm>
              <a:off x="704850" y="561975"/>
              <a:ext cx="2313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5</xdr:row>
      <xdr:rowOff>0</xdr:rowOff>
    </xdr:from>
    <xdr:ext cx="231345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/>
            <xdr:cNvSpPr txBox="1"/>
          </xdr:nvSpPr>
          <xdr:spPr>
            <a:xfrm>
              <a:off x="1181100" y="923925"/>
              <a:ext cx="2313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2" name="TextBox 31"/>
            <xdr:cNvSpPr txBox="1"/>
          </xdr:nvSpPr>
          <xdr:spPr>
            <a:xfrm>
              <a:off x="1181100" y="923925"/>
              <a:ext cx="2313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6</xdr:row>
      <xdr:rowOff>0</xdr:rowOff>
    </xdr:from>
    <xdr:ext cx="231345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/>
            <xdr:cNvSpPr txBox="1"/>
          </xdr:nvSpPr>
          <xdr:spPr>
            <a:xfrm>
              <a:off x="1657350" y="1285875"/>
              <a:ext cx="2313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3" name="TextBox 32"/>
            <xdr:cNvSpPr txBox="1"/>
          </xdr:nvSpPr>
          <xdr:spPr>
            <a:xfrm>
              <a:off x="1657350" y="1285875"/>
              <a:ext cx="2313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US" sz="1600" b="0" i="0">
                  <a:latin typeface="Cambria Math" panose="02040503050406030204" pitchFamily="18" charset="0"/>
                </a:rPr>
                <a:t>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12</xdr:row>
      <xdr:rowOff>0</xdr:rowOff>
    </xdr:from>
    <xdr:ext cx="313291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/>
            <xdr:cNvSpPr txBox="1"/>
          </xdr:nvSpPr>
          <xdr:spPr>
            <a:xfrm>
              <a:off x="4514850" y="3457575"/>
              <a:ext cx="31329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4" name="TextBox 33"/>
            <xdr:cNvSpPr txBox="1"/>
          </xdr:nvSpPr>
          <xdr:spPr>
            <a:xfrm>
              <a:off x="4514850" y="3457575"/>
              <a:ext cx="31329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US" sz="1600" b="0" i="0">
                  <a:latin typeface="Cambria Math" panose="02040503050406030204" pitchFamily="18" charset="0"/>
                </a:rPr>
                <a:t>10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7</xdr:row>
      <xdr:rowOff>0</xdr:rowOff>
    </xdr:from>
    <xdr:ext cx="231345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/>
            <xdr:cNvSpPr txBox="1"/>
          </xdr:nvSpPr>
          <xdr:spPr>
            <a:xfrm>
              <a:off x="2133600" y="1647825"/>
              <a:ext cx="2313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5" name="TextBox 34"/>
            <xdr:cNvSpPr txBox="1"/>
          </xdr:nvSpPr>
          <xdr:spPr>
            <a:xfrm>
              <a:off x="2133600" y="1647825"/>
              <a:ext cx="2313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US" sz="1600" b="0" i="0">
                  <a:latin typeface="Cambria Math" panose="02040503050406030204" pitchFamily="18" charset="0"/>
                </a:rPr>
                <a:t>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11</xdr:row>
      <xdr:rowOff>0</xdr:rowOff>
    </xdr:from>
    <xdr:ext cx="22660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/>
            <xdr:cNvSpPr txBox="1"/>
          </xdr:nvSpPr>
          <xdr:spPr>
            <a:xfrm>
              <a:off x="4038600" y="3095625"/>
              <a:ext cx="2266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9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6" name="TextBox 35"/>
            <xdr:cNvSpPr txBox="1"/>
          </xdr:nvSpPr>
          <xdr:spPr>
            <a:xfrm>
              <a:off x="4038600" y="3095625"/>
              <a:ext cx="2266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US" sz="1600" b="0" i="0">
                  <a:latin typeface="Cambria Math" panose="02040503050406030204" pitchFamily="18" charset="0"/>
                </a:rPr>
                <a:t>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10</xdr:row>
      <xdr:rowOff>0</xdr:rowOff>
    </xdr:from>
    <xdr:ext cx="231345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Box 36"/>
            <xdr:cNvSpPr txBox="1"/>
          </xdr:nvSpPr>
          <xdr:spPr>
            <a:xfrm>
              <a:off x="3562350" y="2733675"/>
              <a:ext cx="2313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7" name="TextBox 36"/>
            <xdr:cNvSpPr txBox="1"/>
          </xdr:nvSpPr>
          <xdr:spPr>
            <a:xfrm>
              <a:off x="3562350" y="2733675"/>
              <a:ext cx="2313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US" sz="1600" b="0" i="0">
                  <a:latin typeface="Cambria Math" panose="02040503050406030204" pitchFamily="18" charset="0"/>
                </a:rPr>
                <a:t>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9</xdr:row>
      <xdr:rowOff>0</xdr:rowOff>
    </xdr:from>
    <xdr:ext cx="231345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/>
            <xdr:cNvSpPr txBox="1"/>
          </xdr:nvSpPr>
          <xdr:spPr>
            <a:xfrm>
              <a:off x="3086100" y="2371725"/>
              <a:ext cx="2313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7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8" name="TextBox 37"/>
            <xdr:cNvSpPr txBox="1"/>
          </xdr:nvSpPr>
          <xdr:spPr>
            <a:xfrm>
              <a:off x="3086100" y="2371725"/>
              <a:ext cx="2313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US" sz="1600" b="0" i="0">
                  <a:latin typeface="Cambria Math" panose="02040503050406030204" pitchFamily="18" charset="0"/>
                </a:rPr>
                <a:t>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8</xdr:row>
      <xdr:rowOff>0</xdr:rowOff>
    </xdr:from>
    <xdr:ext cx="231345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/>
            <xdr:cNvSpPr txBox="1"/>
          </xdr:nvSpPr>
          <xdr:spPr>
            <a:xfrm>
              <a:off x="2609850" y="2009775"/>
              <a:ext cx="2313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9" name="TextBox 38"/>
            <xdr:cNvSpPr txBox="1"/>
          </xdr:nvSpPr>
          <xdr:spPr>
            <a:xfrm>
              <a:off x="2609850" y="2009775"/>
              <a:ext cx="2313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US" sz="1600" b="0" i="0">
                  <a:latin typeface="Cambria Math" panose="02040503050406030204" pitchFamily="18" charset="0"/>
                </a:rPr>
                <a:t>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419100</xdr:colOff>
      <xdr:row>15</xdr:row>
      <xdr:rowOff>100012</xdr:rowOff>
    </xdr:from>
    <xdr:ext cx="173766" cy="1849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/>
            <xdr:cNvSpPr txBox="1"/>
          </xdr:nvSpPr>
          <xdr:spPr>
            <a:xfrm>
              <a:off x="419100" y="5053012"/>
              <a:ext cx="173766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1" name="TextBox 40"/>
            <xdr:cNvSpPr txBox="1"/>
          </xdr:nvSpPr>
          <xdr:spPr>
            <a:xfrm>
              <a:off x="419100" y="5053012"/>
              <a:ext cx="173766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428625</xdr:colOff>
      <xdr:row>16</xdr:row>
      <xdr:rowOff>90487</xdr:rowOff>
    </xdr:from>
    <xdr:ext cx="173766" cy="1849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/>
            <xdr:cNvSpPr txBox="1"/>
          </xdr:nvSpPr>
          <xdr:spPr>
            <a:xfrm>
              <a:off x="428625" y="4681537"/>
              <a:ext cx="173766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2" name="TextBox 41"/>
            <xdr:cNvSpPr txBox="1"/>
          </xdr:nvSpPr>
          <xdr:spPr>
            <a:xfrm>
              <a:off x="428625" y="4681537"/>
              <a:ext cx="173766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1371600</xdr:colOff>
      <xdr:row>0</xdr:row>
      <xdr:rowOff>23812</xdr:rowOff>
    </xdr:from>
    <xdr:ext cx="106182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/>
            <xdr:cNvSpPr txBox="1"/>
          </xdr:nvSpPr>
          <xdr:spPr>
            <a:xfrm>
              <a:off x="1371600" y="23812"/>
              <a:ext cx="10618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𝜀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3" name="TextBox 42"/>
            <xdr:cNvSpPr txBox="1"/>
          </xdr:nvSpPr>
          <xdr:spPr>
            <a:xfrm>
              <a:off x="1371600" y="23812"/>
              <a:ext cx="10618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</a:rPr>
                <a:t>0+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</a:rPr>
                <a:t>1 𝑥+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409575</xdr:colOff>
      <xdr:row>2</xdr:row>
      <xdr:rowOff>9525</xdr:rowOff>
    </xdr:from>
    <xdr:ext cx="173766" cy="1849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/>
            <xdr:cNvSpPr txBox="1"/>
          </xdr:nvSpPr>
          <xdr:spPr>
            <a:xfrm>
              <a:off x="8591550" y="409575"/>
              <a:ext cx="173766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4" name="TextBox 43"/>
            <xdr:cNvSpPr txBox="1"/>
          </xdr:nvSpPr>
          <xdr:spPr>
            <a:xfrm>
              <a:off x="8591550" y="409575"/>
              <a:ext cx="173766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390525</xdr:colOff>
      <xdr:row>2</xdr:row>
      <xdr:rowOff>19050</xdr:rowOff>
    </xdr:from>
    <xdr:ext cx="173766" cy="1849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/>
            <xdr:cNvSpPr txBox="1"/>
          </xdr:nvSpPr>
          <xdr:spPr>
            <a:xfrm>
              <a:off x="9553575" y="419100"/>
              <a:ext cx="173766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5" name="TextBox 44"/>
            <xdr:cNvSpPr txBox="1"/>
          </xdr:nvSpPr>
          <xdr:spPr>
            <a:xfrm>
              <a:off x="9553575" y="419100"/>
              <a:ext cx="173766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228600</xdr:colOff>
      <xdr:row>2</xdr:row>
      <xdr:rowOff>33337</xdr:rowOff>
    </xdr:from>
    <xdr:ext cx="1132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/>
            <xdr:cNvSpPr txBox="1"/>
          </xdr:nvSpPr>
          <xdr:spPr>
            <a:xfrm>
              <a:off x="10372725" y="433387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6" name="TextBox 45"/>
            <xdr:cNvSpPr txBox="1"/>
          </xdr:nvSpPr>
          <xdr:spPr>
            <a:xfrm>
              <a:off x="10372725" y="433387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 ̂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2</xdr:row>
      <xdr:rowOff>14287</xdr:rowOff>
    </xdr:from>
    <xdr:ext cx="61516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/>
            <xdr:cNvSpPr txBox="1"/>
          </xdr:nvSpPr>
          <xdr:spPr>
            <a:xfrm>
              <a:off x="10020300" y="414337"/>
              <a:ext cx="6151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𝜀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7" name="TextBox 46"/>
            <xdr:cNvSpPr txBox="1"/>
          </xdr:nvSpPr>
          <xdr:spPr>
            <a:xfrm>
              <a:off x="10020300" y="414337"/>
              <a:ext cx="6151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=𝑦−𝑦 ̂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9</xdr:col>
      <xdr:colOff>0</xdr:colOff>
      <xdr:row>15</xdr:row>
      <xdr:rowOff>0</xdr:rowOff>
    </xdr:from>
    <xdr:to>
      <xdr:col>13</xdr:col>
      <xdr:colOff>563222</xdr:colOff>
      <xdr:row>17</xdr:row>
      <xdr:rowOff>186799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Rectangle 47"/>
            <xdr:cNvSpPr/>
          </xdr:nvSpPr>
          <xdr:spPr>
            <a:xfrm>
              <a:off x="5762625" y="4953000"/>
              <a:ext cx="2125322" cy="91069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i="1">
                        <a:latin typeface="Cambria Math" panose="02040503050406030204" pitchFamily="18" charset="0"/>
                      </a:rPr>
                      <m:t>𝑅𝑀𝑆𝐸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sz="18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8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800" i="1">
                                    <a:latin typeface="Cambria Math" panose="02040503050406030204" pitchFamily="18" charset="0"/>
                                  </a:rPr>
                                  <m:t>=</m:t>
                                </m:r>
                                <m:r>
                                  <a:rPr lang="en-US" sz="180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8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8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80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𝜀</m:t>
                                    </m:r>
                                  </m:e>
                                  <m:sub>
                                    <m:r>
                                      <a:rPr lang="en-US" sz="180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80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</m:num>
                          <m:den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/>
            </a:p>
          </xdr:txBody>
        </xdr:sp>
      </mc:Choice>
      <mc:Fallback>
        <xdr:sp macro="" textlink="">
          <xdr:nvSpPr>
            <xdr:cNvPr id="48" name="Rectangle 47"/>
            <xdr:cNvSpPr/>
          </xdr:nvSpPr>
          <xdr:spPr>
            <a:xfrm>
              <a:off x="5762625" y="4953000"/>
              <a:ext cx="2125322" cy="91069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-60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i="0">
                  <a:latin typeface="Cambria Math" panose="02040503050406030204" pitchFamily="18" charset="0"/>
                </a:rPr>
                <a:t>𝑅𝑀𝑆𝐸=√((∑_(𝑖=1)^𝑛▒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</a:t>
              </a:r>
              <a:r>
                <a:rPr lang="en-US" sz="1800" i="0">
                  <a:latin typeface="Cambria Math" panose="02040503050406030204" pitchFamily="18" charset="0"/>
                </a:rPr>
                <a:t>𝑖^2 )/𝑛)</a:t>
              </a:r>
              <a:endParaRPr lang="en-US"/>
            </a:p>
          </xdr:txBody>
        </xdr:sp>
      </mc:Fallback>
    </mc:AlternateContent>
    <xdr:clientData/>
  </xdr:twoCellAnchor>
  <xdr:oneCellAnchor>
    <xdr:from>
      <xdr:col>17</xdr:col>
      <xdr:colOff>238125</xdr:colOff>
      <xdr:row>2</xdr:row>
      <xdr:rowOff>23812</xdr:rowOff>
    </xdr:from>
    <xdr:ext cx="16940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TextBox 48"/>
            <xdr:cNvSpPr txBox="1"/>
          </xdr:nvSpPr>
          <xdr:spPr>
            <a:xfrm>
              <a:off x="10915650" y="423862"/>
              <a:ext cx="16940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9" name="TextBox 48"/>
            <xdr:cNvSpPr txBox="1"/>
          </xdr:nvSpPr>
          <xdr:spPr>
            <a:xfrm>
              <a:off x="10915650" y="423862"/>
              <a:ext cx="16940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O7" sqref="O7"/>
    </sheetView>
  </sheetViews>
  <sheetFormatPr defaultRowHeight="15.75" x14ac:dyDescent="0.25"/>
  <cols>
    <col min="1" max="1" width="33.28515625" style="1" customWidth="1"/>
    <col min="2" max="3" width="9" style="1" customWidth="1"/>
    <col min="4" max="13" width="5.85546875" style="1" customWidth="1"/>
    <col min="14" max="15" width="14.7109375" style="8" customWidth="1"/>
    <col min="16" max="16" width="10.140625" style="1" customWidth="1"/>
    <col min="17" max="17" width="10.7109375" style="1" customWidth="1"/>
    <col min="18" max="16384" width="9.140625" style="1"/>
  </cols>
  <sheetData>
    <row r="1" spans="1:18" x14ac:dyDescent="0.25">
      <c r="A1" s="6" t="s">
        <v>4</v>
      </c>
      <c r="N1" s="7" t="s">
        <v>5</v>
      </c>
      <c r="O1" s="7"/>
    </row>
    <row r="2" spans="1:18" x14ac:dyDescent="0.25">
      <c r="N2" s="7"/>
      <c r="O2" s="7"/>
    </row>
    <row r="3" spans="1:18" ht="16.5" thickBot="1" x14ac:dyDescent="0.3">
      <c r="A3" s="1" t="s">
        <v>0</v>
      </c>
      <c r="B3" s="1" t="s">
        <v>1</v>
      </c>
      <c r="C3" s="1" t="s">
        <v>2</v>
      </c>
    </row>
    <row r="4" spans="1:18" ht="28.5" customHeight="1" thickBot="1" x14ac:dyDescent="0.3">
      <c r="A4" s="1">
        <v>1</v>
      </c>
      <c r="B4" s="1">
        <v>14</v>
      </c>
      <c r="C4" s="1">
        <v>9</v>
      </c>
      <c r="D4" s="2"/>
      <c r="E4" s="3"/>
      <c r="F4" s="3"/>
      <c r="G4" s="3"/>
      <c r="H4" s="3"/>
      <c r="I4" s="3"/>
      <c r="J4" s="3"/>
      <c r="K4" s="3"/>
      <c r="L4" s="3"/>
      <c r="M4" s="4"/>
      <c r="N4" s="13">
        <f>INTERCEPT(Sheet2!A3:A12,Sheet2!B3:B12)</f>
        <v>8.9643120483704415</v>
      </c>
      <c r="O4" s="13">
        <f>SLOPE(Sheet2!A3:A12,Sheet2!B3:B12)</f>
        <v>0.65329597404512618</v>
      </c>
      <c r="P4" s="1">
        <f>N4+C4*O4</f>
        <v>14.843975814776577</v>
      </c>
      <c r="Q4" s="1">
        <f>B4-P4</f>
        <v>-0.84397581477657724</v>
      </c>
      <c r="R4" s="1">
        <f>Q4^2</f>
        <v>0.71229517592778746</v>
      </c>
    </row>
    <row r="5" spans="1:18" ht="28.5" customHeight="1" thickBot="1" x14ac:dyDescent="0.3">
      <c r="A5" s="1">
        <v>2</v>
      </c>
      <c r="B5" s="1">
        <v>27</v>
      </c>
      <c r="C5" s="1">
        <v>15</v>
      </c>
      <c r="D5" s="5"/>
      <c r="E5" s="2"/>
      <c r="F5" s="3"/>
      <c r="G5" s="3"/>
      <c r="H5" s="3"/>
      <c r="I5" s="3"/>
      <c r="J5" s="3"/>
      <c r="K5" s="3"/>
      <c r="L5" s="3"/>
      <c r="M5" s="4"/>
      <c r="N5" s="13">
        <f>INTERCEPT(Sheet2!C3:C12,Sheet2!D3:D12)</f>
        <v>4.1838809671419703</v>
      </c>
      <c r="O5" s="13">
        <f>SLOPE(Sheet2!C3:C12,Sheet2!D3:D12)</f>
        <v>0.75970241785492876</v>
      </c>
      <c r="P5" s="1">
        <f t="shared" ref="P5:P13" si="0">N5+C5*O5</f>
        <v>15.579417234965902</v>
      </c>
      <c r="Q5" s="1">
        <f t="shared" ref="Q5:Q13" si="1">B5-P5</f>
        <v>11.420582765034098</v>
      </c>
      <c r="R5" s="1">
        <f t="shared" ref="R5:R13" si="2">Q5^2</f>
        <v>130.42971069299389</v>
      </c>
    </row>
    <row r="6" spans="1:18" ht="28.5" customHeight="1" thickBot="1" x14ac:dyDescent="0.3">
      <c r="A6" s="1">
        <v>3</v>
      </c>
      <c r="B6" s="1">
        <v>24</v>
      </c>
      <c r="C6" s="1">
        <v>25</v>
      </c>
      <c r="D6" s="5"/>
      <c r="E6" s="3"/>
      <c r="F6" s="2"/>
      <c r="G6" s="3"/>
      <c r="H6" s="3"/>
      <c r="I6" s="3"/>
      <c r="J6" s="3"/>
      <c r="K6" s="3"/>
      <c r="L6" s="3"/>
      <c r="M6" s="4"/>
      <c r="N6" s="13">
        <f>INTERCEPT(Sheet2!E3:E12,Sheet2!F3:F12)</f>
        <v>8.862200956937798</v>
      </c>
      <c r="O6" s="13">
        <f>SLOPE(Sheet2!E3:E12,Sheet2!F3:F12)</f>
        <v>0.6577352472089314</v>
      </c>
      <c r="P6" s="1">
        <f t="shared" si="0"/>
        <v>25.305582137161082</v>
      </c>
      <c r="Q6" s="1">
        <f t="shared" si="1"/>
        <v>-1.3055821371610818</v>
      </c>
      <c r="R6" s="1">
        <f t="shared" si="2"/>
        <v>1.7045447168740979</v>
      </c>
    </row>
    <row r="7" spans="1:18" ht="28.5" customHeight="1" thickBot="1" x14ac:dyDescent="0.3">
      <c r="A7" s="1">
        <v>4</v>
      </c>
      <c r="B7" s="1">
        <v>18</v>
      </c>
      <c r="C7" s="1">
        <v>30</v>
      </c>
      <c r="D7" s="5"/>
      <c r="E7" s="3"/>
      <c r="F7" s="3"/>
      <c r="G7" s="2"/>
      <c r="H7" s="3"/>
      <c r="I7" s="3"/>
      <c r="J7" s="3"/>
      <c r="K7" s="3"/>
      <c r="L7" s="3"/>
      <c r="M7" s="4"/>
      <c r="N7" s="13">
        <f>INTERCEPT(Sheet2!G3:G12,Sheet2!H3:H12)</f>
        <v>10.34185567010309</v>
      </c>
      <c r="O7" s="13">
        <f>SLOPE(Sheet2!G3:G12,Sheet2!H3:H12)</f>
        <v>0.64448453608247436</v>
      </c>
      <c r="P7" s="1">
        <f t="shared" si="0"/>
        <v>29.67639175257732</v>
      </c>
      <c r="Q7" s="1">
        <f t="shared" si="1"/>
        <v>-11.67639175257732</v>
      </c>
      <c r="R7" s="1">
        <f t="shared" si="2"/>
        <v>136.33812435965567</v>
      </c>
    </row>
    <row r="8" spans="1:18" ht="28.5" customHeight="1" thickBot="1" x14ac:dyDescent="0.3">
      <c r="A8" s="1">
        <v>5</v>
      </c>
      <c r="B8" s="1">
        <v>20</v>
      </c>
      <c r="C8" s="1">
        <v>37</v>
      </c>
      <c r="D8" s="5"/>
      <c r="E8" s="3"/>
      <c r="F8" s="3"/>
      <c r="G8" s="3"/>
      <c r="H8" s="2"/>
      <c r="I8" s="3"/>
      <c r="J8" s="3"/>
      <c r="K8" s="3"/>
      <c r="L8" s="3"/>
      <c r="M8" s="4"/>
      <c r="N8" s="13">
        <f>INTERCEPT(Sheet2!I3:I12,Sheet2!J3:J12)</f>
        <v>9.2147941813679992</v>
      </c>
      <c r="O8" s="13">
        <f>SLOPE(Sheet2!I3:I12,Sheet2!J3:J12)</f>
        <v>0.6870937790157845</v>
      </c>
      <c r="P8" s="1">
        <f t="shared" si="0"/>
        <v>34.63726400495203</v>
      </c>
      <c r="Q8" s="1">
        <f t="shared" si="1"/>
        <v>-14.63726400495203</v>
      </c>
      <c r="R8" s="1">
        <f t="shared" si="2"/>
        <v>214.24949755066433</v>
      </c>
    </row>
    <row r="9" spans="1:18" ht="28.5" customHeight="1" thickBot="1" x14ac:dyDescent="0.3">
      <c r="A9" s="1">
        <v>6</v>
      </c>
      <c r="B9" s="1">
        <v>43</v>
      </c>
      <c r="C9" s="1">
        <v>45</v>
      </c>
      <c r="D9" s="5"/>
      <c r="E9" s="3"/>
      <c r="F9" s="3"/>
      <c r="G9" s="3"/>
      <c r="H9" s="3"/>
      <c r="I9" s="2"/>
      <c r="J9" s="3"/>
      <c r="K9" s="3"/>
      <c r="L9" s="3"/>
      <c r="M9" s="4"/>
      <c r="N9" s="13">
        <f>INTERCEPT(Sheet2!K3:K12,Sheet2!L3:L12)</f>
        <v>8.995707209686298</v>
      </c>
      <c r="O9" s="13">
        <f>SLOPE(Sheet2!K3:K12,Sheet2!L3:L12)</f>
        <v>0.6333516785910841</v>
      </c>
      <c r="P9" s="1">
        <f t="shared" si="0"/>
        <v>37.496532746285084</v>
      </c>
      <c r="Q9" s="1">
        <f t="shared" si="1"/>
        <v>5.5034672537149163</v>
      </c>
      <c r="R9" s="1">
        <f t="shared" si="2"/>
        <v>30.288151812712403</v>
      </c>
    </row>
    <row r="10" spans="1:18" ht="28.5" customHeight="1" thickBot="1" x14ac:dyDescent="0.3">
      <c r="A10" s="1">
        <v>7</v>
      </c>
      <c r="B10" s="1">
        <v>27</v>
      </c>
      <c r="C10" s="1">
        <v>37</v>
      </c>
      <c r="D10" s="5"/>
      <c r="E10" s="3"/>
      <c r="F10" s="3"/>
      <c r="G10" s="3"/>
      <c r="H10" s="3"/>
      <c r="I10" s="3"/>
      <c r="J10" s="2"/>
      <c r="K10" s="3"/>
      <c r="L10" s="3"/>
      <c r="M10" s="4"/>
      <c r="N10" s="13">
        <f>INTERCEPT(Sheet2!M3:M12,Sheet2!N3:N12)</f>
        <v>8.8659857629216958</v>
      </c>
      <c r="O10" s="13">
        <f>SLOPE(Sheet2!M3:M12,Sheet2!N3:N12)</f>
        <v>0.6740947075208914</v>
      </c>
      <c r="P10" s="1">
        <f t="shared" si="0"/>
        <v>33.807489941194675</v>
      </c>
      <c r="Q10" s="1">
        <f t="shared" si="1"/>
        <v>-6.8074899411946745</v>
      </c>
      <c r="R10" s="1">
        <f t="shared" si="2"/>
        <v>46.341919299466674</v>
      </c>
    </row>
    <row r="11" spans="1:18" ht="28.5" customHeight="1" thickBot="1" x14ac:dyDescent="0.3">
      <c r="A11" s="1">
        <v>8</v>
      </c>
      <c r="B11" s="1">
        <v>43</v>
      </c>
      <c r="C11" s="1">
        <v>49</v>
      </c>
      <c r="D11" s="5"/>
      <c r="E11" s="3"/>
      <c r="F11" s="3"/>
      <c r="G11" s="3"/>
      <c r="H11" s="3"/>
      <c r="I11" s="3"/>
      <c r="J11" s="3"/>
      <c r="K11" s="2"/>
      <c r="L11" s="3"/>
      <c r="M11" s="4"/>
      <c r="N11" s="13">
        <f>INTERCEPT(Sheet2!O3:O12,Sheet2!P3:P12)</f>
        <v>8.9118370214260594</v>
      </c>
      <c r="O11" s="13">
        <f>SLOPE(Sheet2!O3:O12,Sheet2!P3:P12)</f>
        <v>0.64488935721812435</v>
      </c>
      <c r="P11" s="1">
        <f t="shared" si="0"/>
        <v>40.511415525114153</v>
      </c>
      <c r="Q11" s="1">
        <f t="shared" si="1"/>
        <v>2.4885844748858474</v>
      </c>
      <c r="R11" s="1">
        <f t="shared" si="2"/>
        <v>6.1930526886428687</v>
      </c>
    </row>
    <row r="12" spans="1:18" ht="28.5" customHeight="1" thickBot="1" x14ac:dyDescent="0.3">
      <c r="A12" s="1">
        <v>9</v>
      </c>
      <c r="B12" s="1">
        <v>54</v>
      </c>
      <c r="C12" s="1">
        <v>60</v>
      </c>
      <c r="D12" s="5"/>
      <c r="E12" s="3"/>
      <c r="F12" s="3"/>
      <c r="G12" s="3"/>
      <c r="H12" s="3"/>
      <c r="I12" s="3"/>
      <c r="J12" s="3"/>
      <c r="K12" s="3"/>
      <c r="L12" s="2"/>
      <c r="M12" s="4"/>
      <c r="N12" s="13">
        <f>INTERCEPT(Sheet2!Q3:Q12,Sheet2!R3:R12)</f>
        <v>11.623633440514467</v>
      </c>
      <c r="O12" s="13">
        <f>SLOPE(Sheet2!Q3:Q12,Sheet2!R3:R12)</f>
        <v>0.54155948553054667</v>
      </c>
      <c r="P12" s="1">
        <f t="shared" si="0"/>
        <v>44.117202572347267</v>
      </c>
      <c r="Q12" s="1">
        <f t="shared" si="1"/>
        <v>9.8827974276527328</v>
      </c>
      <c r="R12" s="1">
        <f t="shared" si="2"/>
        <v>97.66968499601947</v>
      </c>
    </row>
    <row r="13" spans="1:18" ht="28.5" customHeight="1" x14ac:dyDescent="0.25">
      <c r="A13" s="14">
        <v>10</v>
      </c>
      <c r="B13" s="14">
        <v>37</v>
      </c>
      <c r="C13" s="14">
        <v>27</v>
      </c>
      <c r="D13" s="15"/>
      <c r="E13" s="16"/>
      <c r="F13" s="16"/>
      <c r="G13" s="16"/>
      <c r="H13" s="16"/>
      <c r="I13" s="16"/>
      <c r="J13" s="16"/>
      <c r="K13" s="16"/>
      <c r="L13" s="16"/>
      <c r="M13" s="17"/>
      <c r="N13" s="18">
        <f>INTERCEPT(Sheet2!S3:S12,Sheet2!T3:T12)</f>
        <v>6.186852297707528</v>
      </c>
      <c r="O13" s="18">
        <f>SLOPE(Sheet2!S3:S12,Sheet2!T3:T12)</f>
        <v>0.69810530723332975</v>
      </c>
      <c r="P13" s="14">
        <f t="shared" si="0"/>
        <v>25.035695593007432</v>
      </c>
      <c r="Q13" s="14">
        <f t="shared" si="1"/>
        <v>11.964304406992568</v>
      </c>
      <c r="R13" s="14">
        <f t="shared" si="2"/>
        <v>143.14457994318178</v>
      </c>
    </row>
    <row r="14" spans="1:18" ht="28.5" customHeight="1" x14ac:dyDescent="0.25">
      <c r="Q14" s="1" t="s">
        <v>16</v>
      </c>
      <c r="R14" s="1">
        <f>SUM(R4:R13)</f>
        <v>807.0715612361389</v>
      </c>
    </row>
    <row r="15" spans="1:18" ht="28.5" customHeight="1" x14ac:dyDescent="0.25">
      <c r="Q15" s="1" t="s">
        <v>17</v>
      </c>
      <c r="R15" s="1">
        <f>R14/10</f>
        <v>80.707156123613885</v>
      </c>
    </row>
    <row r="16" spans="1:18" ht="28.5" customHeight="1" x14ac:dyDescent="0.25">
      <c r="A16" s="1" t="s">
        <v>3</v>
      </c>
      <c r="B16" s="9">
        <f>INTERCEPT(B4:B13,C4:C13)</f>
        <v>8.5627190555248092</v>
      </c>
      <c r="Q16" s="1" t="s">
        <v>18</v>
      </c>
      <c r="R16" s="1">
        <f>SQRT(R15)</f>
        <v>8.9837161644618924</v>
      </c>
    </row>
    <row r="17" spans="1:2" ht="28.5" customHeight="1" x14ac:dyDescent="0.25">
      <c r="A17" s="1" t="s">
        <v>3</v>
      </c>
      <c r="B17" s="9">
        <f>SLOPE(B4:B13,C4:C13)</f>
        <v>0.66279284264895777</v>
      </c>
    </row>
    <row r="18" spans="1:2" ht="28.5" customHeight="1" x14ac:dyDescent="0.25"/>
    <row r="19" spans="1:2" ht="28.5" customHeight="1" x14ac:dyDescent="0.25"/>
    <row r="20" spans="1:2" ht="28.5" customHeight="1" x14ac:dyDescent="0.25"/>
  </sheetData>
  <mergeCells count="1">
    <mergeCell ref="N1:O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S12" sqref="S12:T12"/>
    </sheetView>
  </sheetViews>
  <sheetFormatPr defaultRowHeight="15" x14ac:dyDescent="0.25"/>
  <cols>
    <col min="1" max="20" width="6.7109375" customWidth="1"/>
  </cols>
  <sheetData>
    <row r="1" spans="1:20" x14ac:dyDescent="0.25">
      <c r="A1" s="11" t="s">
        <v>6</v>
      </c>
      <c r="B1" s="11"/>
      <c r="C1" s="11" t="s">
        <v>7</v>
      </c>
      <c r="D1" s="11"/>
      <c r="E1" s="11" t="s">
        <v>8</v>
      </c>
      <c r="F1" s="11"/>
      <c r="G1" s="11" t="s">
        <v>9</v>
      </c>
      <c r="H1" s="11"/>
      <c r="I1" s="11" t="s">
        <v>10</v>
      </c>
      <c r="J1" s="11"/>
      <c r="K1" s="11" t="s">
        <v>11</v>
      </c>
      <c r="L1" s="11"/>
      <c r="M1" s="11" t="s">
        <v>12</v>
      </c>
      <c r="N1" s="11"/>
      <c r="O1" s="11" t="s">
        <v>13</v>
      </c>
      <c r="P1" s="11"/>
      <c r="Q1" s="11" t="s">
        <v>14</v>
      </c>
      <c r="R1" s="11"/>
      <c r="S1" s="11" t="s">
        <v>15</v>
      </c>
      <c r="T1" s="11"/>
    </row>
    <row r="2" spans="1:20" x14ac:dyDescent="0.25">
      <c r="A2" s="12" t="s">
        <v>1</v>
      </c>
      <c r="B2" s="12" t="s">
        <v>2</v>
      </c>
      <c r="C2" s="12" t="s">
        <v>1</v>
      </c>
      <c r="D2" s="12" t="s">
        <v>2</v>
      </c>
      <c r="E2" s="12" t="s">
        <v>1</v>
      </c>
      <c r="F2" s="12" t="s">
        <v>2</v>
      </c>
      <c r="G2" s="12" t="s">
        <v>1</v>
      </c>
      <c r="H2" s="12" t="s">
        <v>2</v>
      </c>
      <c r="I2" s="12" t="s">
        <v>1</v>
      </c>
      <c r="J2" s="12" t="s">
        <v>2</v>
      </c>
      <c r="K2" s="12" t="s">
        <v>1</v>
      </c>
      <c r="L2" s="12" t="s">
        <v>2</v>
      </c>
      <c r="M2" s="12" t="s">
        <v>1</v>
      </c>
      <c r="N2" s="12" t="s">
        <v>2</v>
      </c>
      <c r="O2" s="12" t="s">
        <v>1</v>
      </c>
      <c r="P2" s="12" t="s">
        <v>2</v>
      </c>
      <c r="Q2" s="12" t="s">
        <v>1</v>
      </c>
      <c r="R2" s="12" t="s">
        <v>2</v>
      </c>
      <c r="S2" s="12" t="s">
        <v>1</v>
      </c>
      <c r="T2" s="12" t="s">
        <v>2</v>
      </c>
    </row>
    <row r="3" spans="1:20" x14ac:dyDescent="0.25">
      <c r="A3" s="10"/>
      <c r="B3" s="10"/>
      <c r="C3" s="10">
        <v>14</v>
      </c>
      <c r="D3" s="10">
        <v>9</v>
      </c>
      <c r="E3" s="10">
        <v>14</v>
      </c>
      <c r="F3" s="10">
        <v>9</v>
      </c>
      <c r="G3" s="10">
        <v>14</v>
      </c>
      <c r="H3" s="10">
        <v>9</v>
      </c>
      <c r="I3" s="10">
        <v>14</v>
      </c>
      <c r="J3" s="10">
        <v>9</v>
      </c>
      <c r="K3" s="10">
        <v>14</v>
      </c>
      <c r="L3" s="10">
        <v>9</v>
      </c>
      <c r="M3" s="10">
        <v>14</v>
      </c>
      <c r="N3" s="10">
        <v>9</v>
      </c>
      <c r="O3" s="10">
        <v>14</v>
      </c>
      <c r="P3" s="10">
        <v>9</v>
      </c>
      <c r="Q3" s="10">
        <v>14</v>
      </c>
      <c r="R3" s="10">
        <v>9</v>
      </c>
      <c r="S3" s="10">
        <v>14</v>
      </c>
      <c r="T3" s="10">
        <v>9</v>
      </c>
    </row>
    <row r="4" spans="1:20" x14ac:dyDescent="0.25">
      <c r="A4" s="10">
        <v>27</v>
      </c>
      <c r="B4" s="10">
        <v>15</v>
      </c>
      <c r="C4" s="10"/>
      <c r="D4" s="10"/>
      <c r="E4" s="10">
        <v>27</v>
      </c>
      <c r="F4" s="10">
        <v>15</v>
      </c>
      <c r="G4" s="10">
        <v>27</v>
      </c>
      <c r="H4" s="10">
        <v>15</v>
      </c>
      <c r="I4" s="10">
        <v>27</v>
      </c>
      <c r="J4" s="10">
        <v>15</v>
      </c>
      <c r="K4" s="10">
        <v>27</v>
      </c>
      <c r="L4" s="10">
        <v>15</v>
      </c>
      <c r="M4" s="10">
        <v>27</v>
      </c>
      <c r="N4" s="10">
        <v>15</v>
      </c>
      <c r="O4" s="10">
        <v>27</v>
      </c>
      <c r="P4" s="10">
        <v>15</v>
      </c>
      <c r="Q4" s="10">
        <v>27</v>
      </c>
      <c r="R4" s="10">
        <v>15</v>
      </c>
      <c r="S4" s="10">
        <v>27</v>
      </c>
      <c r="T4" s="10">
        <v>15</v>
      </c>
    </row>
    <row r="5" spans="1:20" x14ac:dyDescent="0.25">
      <c r="A5" s="10">
        <v>24</v>
      </c>
      <c r="B5" s="10">
        <v>25</v>
      </c>
      <c r="C5" s="10">
        <v>24</v>
      </c>
      <c r="D5" s="10">
        <v>25</v>
      </c>
      <c r="E5" s="10"/>
      <c r="F5" s="10"/>
      <c r="G5" s="10">
        <v>24</v>
      </c>
      <c r="H5" s="10">
        <v>25</v>
      </c>
      <c r="I5" s="10">
        <v>24</v>
      </c>
      <c r="J5" s="10">
        <v>25</v>
      </c>
      <c r="K5" s="10">
        <v>24</v>
      </c>
      <c r="L5" s="10">
        <v>25</v>
      </c>
      <c r="M5" s="10">
        <v>24</v>
      </c>
      <c r="N5" s="10">
        <v>25</v>
      </c>
      <c r="O5" s="10">
        <v>24</v>
      </c>
      <c r="P5" s="10">
        <v>25</v>
      </c>
      <c r="Q5" s="10">
        <v>24</v>
      </c>
      <c r="R5" s="10">
        <v>25</v>
      </c>
      <c r="S5" s="10">
        <v>24</v>
      </c>
      <c r="T5" s="10">
        <v>25</v>
      </c>
    </row>
    <row r="6" spans="1:20" x14ac:dyDescent="0.25">
      <c r="A6" s="10">
        <v>18</v>
      </c>
      <c r="B6" s="10">
        <v>30</v>
      </c>
      <c r="C6" s="10">
        <v>18</v>
      </c>
      <c r="D6" s="10">
        <v>30</v>
      </c>
      <c r="E6" s="10">
        <v>18</v>
      </c>
      <c r="F6" s="10">
        <v>30</v>
      </c>
      <c r="G6" s="10"/>
      <c r="H6" s="10"/>
      <c r="I6" s="10">
        <v>18</v>
      </c>
      <c r="J6" s="10">
        <v>30</v>
      </c>
      <c r="K6" s="10">
        <v>18</v>
      </c>
      <c r="L6" s="10">
        <v>30</v>
      </c>
      <c r="M6" s="10">
        <v>18</v>
      </c>
      <c r="N6" s="10">
        <v>30</v>
      </c>
      <c r="O6" s="10">
        <v>18</v>
      </c>
      <c r="P6" s="10">
        <v>30</v>
      </c>
      <c r="Q6" s="10">
        <v>18</v>
      </c>
      <c r="R6" s="10">
        <v>30</v>
      </c>
      <c r="S6" s="10">
        <v>18</v>
      </c>
      <c r="T6" s="10">
        <v>30</v>
      </c>
    </row>
    <row r="7" spans="1:20" x14ac:dyDescent="0.25">
      <c r="A7" s="10">
        <v>20</v>
      </c>
      <c r="B7" s="10">
        <v>37</v>
      </c>
      <c r="C7" s="10">
        <v>20</v>
      </c>
      <c r="D7" s="10">
        <v>37</v>
      </c>
      <c r="E7" s="10">
        <v>20</v>
      </c>
      <c r="F7" s="10">
        <v>37</v>
      </c>
      <c r="G7" s="10">
        <v>20</v>
      </c>
      <c r="H7" s="10">
        <v>37</v>
      </c>
      <c r="I7" s="10"/>
      <c r="J7" s="10"/>
      <c r="K7" s="10">
        <v>20</v>
      </c>
      <c r="L7" s="10">
        <v>37</v>
      </c>
      <c r="M7" s="10">
        <v>20</v>
      </c>
      <c r="N7" s="10">
        <v>37</v>
      </c>
      <c r="O7" s="10">
        <v>20</v>
      </c>
      <c r="P7" s="10">
        <v>37</v>
      </c>
      <c r="Q7" s="10">
        <v>20</v>
      </c>
      <c r="R7" s="10">
        <v>37</v>
      </c>
      <c r="S7" s="10">
        <v>20</v>
      </c>
      <c r="T7" s="10">
        <v>37</v>
      </c>
    </row>
    <row r="8" spans="1:20" x14ac:dyDescent="0.25">
      <c r="A8" s="10">
        <v>43</v>
      </c>
      <c r="B8" s="10">
        <v>45</v>
      </c>
      <c r="C8" s="10">
        <v>43</v>
      </c>
      <c r="D8" s="10">
        <v>45</v>
      </c>
      <c r="E8" s="10">
        <v>43</v>
      </c>
      <c r="F8" s="10">
        <v>45</v>
      </c>
      <c r="G8" s="10">
        <v>43</v>
      </c>
      <c r="H8" s="10">
        <v>45</v>
      </c>
      <c r="I8" s="10">
        <v>43</v>
      </c>
      <c r="J8" s="10">
        <v>45</v>
      </c>
      <c r="K8" s="10"/>
      <c r="L8" s="10"/>
      <c r="M8" s="10">
        <v>43</v>
      </c>
      <c r="N8" s="10">
        <v>45</v>
      </c>
      <c r="O8" s="10">
        <v>43</v>
      </c>
      <c r="P8" s="10">
        <v>45</v>
      </c>
      <c r="Q8" s="10">
        <v>43</v>
      </c>
      <c r="R8" s="10">
        <v>45</v>
      </c>
      <c r="S8" s="10">
        <v>43</v>
      </c>
      <c r="T8" s="10">
        <v>45</v>
      </c>
    </row>
    <row r="9" spans="1:20" x14ac:dyDescent="0.25">
      <c r="A9" s="10">
        <v>27</v>
      </c>
      <c r="B9" s="10">
        <v>37</v>
      </c>
      <c r="C9" s="10">
        <v>27</v>
      </c>
      <c r="D9" s="10">
        <v>37</v>
      </c>
      <c r="E9" s="10">
        <v>27</v>
      </c>
      <c r="F9" s="10">
        <v>37</v>
      </c>
      <c r="G9" s="10">
        <v>27</v>
      </c>
      <c r="H9" s="10">
        <v>37</v>
      </c>
      <c r="I9" s="10">
        <v>27</v>
      </c>
      <c r="J9" s="10">
        <v>37</v>
      </c>
      <c r="K9" s="10">
        <v>27</v>
      </c>
      <c r="L9" s="10">
        <v>37</v>
      </c>
      <c r="M9" s="10"/>
      <c r="N9" s="10"/>
      <c r="O9" s="10">
        <v>27</v>
      </c>
      <c r="P9" s="10">
        <v>37</v>
      </c>
      <c r="Q9" s="10">
        <v>27</v>
      </c>
      <c r="R9" s="10">
        <v>37</v>
      </c>
      <c r="S9" s="10">
        <v>27</v>
      </c>
      <c r="T9" s="10">
        <v>37</v>
      </c>
    </row>
    <row r="10" spans="1:20" x14ac:dyDescent="0.25">
      <c r="A10" s="10">
        <v>43</v>
      </c>
      <c r="B10" s="10">
        <v>49</v>
      </c>
      <c r="C10" s="10">
        <v>43</v>
      </c>
      <c r="D10" s="10">
        <v>49</v>
      </c>
      <c r="E10" s="10">
        <v>43</v>
      </c>
      <c r="F10" s="10">
        <v>49</v>
      </c>
      <c r="G10" s="10">
        <v>43</v>
      </c>
      <c r="H10" s="10">
        <v>49</v>
      </c>
      <c r="I10" s="10">
        <v>43</v>
      </c>
      <c r="J10" s="10">
        <v>49</v>
      </c>
      <c r="K10" s="10">
        <v>43</v>
      </c>
      <c r="L10" s="10">
        <v>49</v>
      </c>
      <c r="M10" s="10">
        <v>43</v>
      </c>
      <c r="N10" s="10">
        <v>49</v>
      </c>
      <c r="O10" s="10"/>
      <c r="P10" s="10"/>
      <c r="Q10" s="10">
        <v>43</v>
      </c>
      <c r="R10" s="10">
        <v>49</v>
      </c>
      <c r="S10" s="10">
        <v>43</v>
      </c>
      <c r="T10" s="10">
        <v>49</v>
      </c>
    </row>
    <row r="11" spans="1:20" x14ac:dyDescent="0.25">
      <c r="A11" s="10">
        <v>54</v>
      </c>
      <c r="B11" s="10">
        <v>60</v>
      </c>
      <c r="C11" s="10">
        <v>54</v>
      </c>
      <c r="D11" s="10">
        <v>60</v>
      </c>
      <c r="E11" s="10">
        <v>54</v>
      </c>
      <c r="F11" s="10">
        <v>60</v>
      </c>
      <c r="G11" s="10">
        <v>54</v>
      </c>
      <c r="H11" s="10">
        <v>60</v>
      </c>
      <c r="I11" s="10">
        <v>54</v>
      </c>
      <c r="J11" s="10">
        <v>60</v>
      </c>
      <c r="K11" s="10">
        <v>54</v>
      </c>
      <c r="L11" s="10">
        <v>60</v>
      </c>
      <c r="M11" s="10">
        <v>54</v>
      </c>
      <c r="N11" s="10">
        <v>60</v>
      </c>
      <c r="O11" s="10">
        <v>54</v>
      </c>
      <c r="P11" s="10">
        <v>60</v>
      </c>
      <c r="Q11" s="10"/>
      <c r="R11" s="10"/>
      <c r="S11" s="10">
        <v>54</v>
      </c>
      <c r="T11" s="10">
        <v>60</v>
      </c>
    </row>
    <row r="12" spans="1:20" x14ac:dyDescent="0.25">
      <c r="A12" s="10">
        <v>37</v>
      </c>
      <c r="B12" s="10">
        <v>27</v>
      </c>
      <c r="C12" s="10">
        <v>37</v>
      </c>
      <c r="D12" s="10">
        <v>27</v>
      </c>
      <c r="E12" s="10">
        <v>37</v>
      </c>
      <c r="F12" s="10">
        <v>27</v>
      </c>
      <c r="G12" s="10">
        <v>37</v>
      </c>
      <c r="H12" s="10">
        <v>27</v>
      </c>
      <c r="I12" s="10">
        <v>37</v>
      </c>
      <c r="J12" s="10">
        <v>27</v>
      </c>
      <c r="K12" s="10">
        <v>37</v>
      </c>
      <c r="L12" s="10">
        <v>27</v>
      </c>
      <c r="M12" s="10">
        <v>37</v>
      </c>
      <c r="N12" s="10">
        <v>27</v>
      </c>
      <c r="O12" s="10">
        <v>37</v>
      </c>
      <c r="P12" s="10">
        <v>27</v>
      </c>
      <c r="Q12" s="10">
        <v>37</v>
      </c>
      <c r="R12" s="10">
        <v>27</v>
      </c>
      <c r="S12" s="10"/>
      <c r="T12" s="10"/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Brusilovskiy</dc:creator>
  <cp:lastModifiedBy>Eugene Brusilovskiy</cp:lastModifiedBy>
  <dcterms:created xsi:type="dcterms:W3CDTF">2018-10-02T14:26:10Z</dcterms:created>
  <dcterms:modified xsi:type="dcterms:W3CDTF">2018-10-02T15:12:08Z</dcterms:modified>
</cp:coreProperties>
</file>