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ocuments\Work and School\Teaching\CPLN 671 - Statistics and Data Mining\Data\Lecture 4 and 5 - R\"/>
    </mc:Choice>
  </mc:AlternateContent>
  <bookViews>
    <workbookView xWindow="0" yWindow="0" windowWidth="16320" windowHeight="7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I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L5" i="1"/>
  <c r="M3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D17" i="1" s="1"/>
  <c r="C18" i="1"/>
  <c r="B18" i="1"/>
  <c r="C17" i="1"/>
  <c r="B17" i="1"/>
  <c r="E17" i="1" l="1"/>
  <c r="L2" i="1" s="1"/>
  <c r="L3" i="1" s="1"/>
  <c r="F11" i="1" l="1"/>
  <c r="G11" i="1" s="1"/>
  <c r="H11" i="1" s="1"/>
  <c r="F4" i="1"/>
  <c r="G4" i="1" s="1"/>
  <c r="H4" i="1" s="1"/>
  <c r="F12" i="1"/>
  <c r="G12" i="1" s="1"/>
  <c r="H12" i="1" s="1"/>
  <c r="F5" i="1"/>
  <c r="G5" i="1" s="1"/>
  <c r="H5" i="1" s="1"/>
  <c r="F13" i="1"/>
  <c r="G13" i="1" s="1"/>
  <c r="H13" i="1" s="1"/>
  <c r="F8" i="1"/>
  <c r="G8" i="1" s="1"/>
  <c r="H8" i="1" s="1"/>
  <c r="F16" i="1"/>
  <c r="G16" i="1" s="1"/>
  <c r="H16" i="1" s="1"/>
  <c r="F10" i="1"/>
  <c r="G10" i="1" s="1"/>
  <c r="H10" i="1" s="1"/>
  <c r="F6" i="1"/>
  <c r="G6" i="1" s="1"/>
  <c r="H6" i="1" s="1"/>
  <c r="F14" i="1"/>
  <c r="G14" i="1" s="1"/>
  <c r="H14" i="1" s="1"/>
  <c r="F7" i="1"/>
  <c r="G7" i="1" s="1"/>
  <c r="H7" i="1" s="1"/>
  <c r="F15" i="1"/>
  <c r="G15" i="1" s="1"/>
  <c r="H15" i="1" s="1"/>
  <c r="F9" i="1"/>
  <c r="G9" i="1" s="1"/>
  <c r="H9" i="1" s="1"/>
  <c r="F3" i="1"/>
  <c r="G3" i="1" s="1"/>
  <c r="H3" i="1" s="1"/>
  <c r="F2" i="1"/>
  <c r="G2" i="1" s="1"/>
  <c r="H2" i="1" l="1"/>
  <c r="H17" i="1" s="1"/>
  <c r="L4" i="1" s="1"/>
  <c r="G17" i="1"/>
</calcChain>
</file>

<file path=xl/sharedStrings.xml><?xml version="1.0" encoding="utf-8"?>
<sst xmlns="http://schemas.openxmlformats.org/spreadsheetml/2006/main" count="11" uniqueCount="11">
  <si>
    <t>SUM</t>
  </si>
  <si>
    <t>AVERAGE</t>
  </si>
  <si>
    <t xml:space="preserve">SLOPE </t>
  </si>
  <si>
    <t xml:space="preserve">INTERCEPT </t>
  </si>
  <si>
    <t>USING FORMULAS</t>
  </si>
  <si>
    <t>USING EXCEL COMMANDS</t>
  </si>
  <si>
    <t>SSE</t>
  </si>
  <si>
    <t xml:space="preserve">ESTIMATED RESIDUAL VARIANCE </t>
  </si>
  <si>
    <t>n</t>
  </si>
  <si>
    <t>SST</t>
  </si>
  <si>
    <t>R-SQUARED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</si>
</sst>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22</xdr:row>
      <xdr:rowOff>69056</xdr:rowOff>
    </xdr:from>
    <xdr:to>
      <xdr:col>6</xdr:col>
      <xdr:colOff>371475</xdr:colOff>
      <xdr:row>27</xdr:row>
      <xdr:rowOff>63867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5"/>
            <xdr:cNvSpPr txBox="1"/>
          </xdr:nvSpPr>
          <xdr:spPr>
            <a:xfrm>
              <a:off x="157162" y="4564856"/>
              <a:ext cx="4138613" cy="9473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i="1">
                                <a:latin typeface="Cambria Math"/>
                                <a:ea typeface="Cambria Math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en-US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i="1">
                                <a:latin typeface="Cambria Math"/>
                              </a:rPr>
                              <m:t>−</m:t>
                            </m:r>
                          </m:e>
                        </m:nary>
                        <m:r>
                          <a:rPr lang="en-US" i="1">
                            <a:latin typeface="Cambria Math"/>
                          </a:rPr>
                          <m:t>(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i="1">
                                <a:latin typeface="Cambria Math"/>
                              </a:rPr>
                              <m:t>)</m:t>
                            </m:r>
                          </m:e>
                        </m:nary>
                        <m:r>
                          <a:rPr lang="en-US" i="1">
                            <a:latin typeface="Cambria Math"/>
                          </a:rPr>
                          <m:t>(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i="1">
                                <a:latin typeface="Cambria Math"/>
                              </a:rPr>
                              <m:t>)/</m:t>
                            </m:r>
                            <m:r>
                              <a:rPr lang="en-US" i="1">
                                <a:latin typeface="Cambria Math"/>
                              </a:rPr>
                              <m:t>𝑛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i="1">
                                    <a:latin typeface="Cambria Math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i="1">
                                <a:latin typeface="Cambria Math"/>
                              </a:rPr>
                              <m:t>−</m:t>
                            </m:r>
                          </m:e>
                        </m:nary>
                        <m:sSup>
                          <m:sSupPr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i="1">
                                <a:latin typeface="Cambria Math"/>
                              </a:rPr>
                              <m:t>(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>
                                  <m:sSub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i="1">
                                    <a:latin typeface="Cambria Math"/>
                                  </a:rPr>
                                  <m:t>)</m:t>
                                </m:r>
                              </m:e>
                            </m:nary>
                          </m:e>
                          <m:sup>
                            <m:r>
                              <a:rPr lang="en-US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r>
                          <a:rPr lang="en-US" i="1">
                            <a:latin typeface="Cambria Math"/>
                          </a:rPr>
                          <m:t>/</m:t>
                        </m:r>
                        <m:r>
                          <a:rPr lang="en-US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2" name="TextBox 15"/>
            <xdr:cNvSpPr txBox="1"/>
          </xdr:nvSpPr>
          <xdr:spPr>
            <a:xfrm>
              <a:off x="157162" y="4564856"/>
              <a:ext cx="4138613" cy="9473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/>
                  <a:ea typeface="Cambria Math"/>
                </a:rPr>
                <a:t>𝛽</a:t>
              </a:r>
              <a:r>
                <a:rPr lang="en-US" b="0" i="0">
                  <a:latin typeface="Cambria Math" panose="02040503050406030204" pitchFamily="18" charset="0"/>
                  <a:ea typeface="Cambria Math"/>
                </a:rPr>
                <a:t> ̂_</a:t>
              </a:r>
              <a:r>
                <a:rPr lang="en-US" b="0" i="0">
                  <a:latin typeface="Cambria Math"/>
                </a:rPr>
                <a:t>1=</a:t>
              </a:r>
              <a:r>
                <a:rPr lang="en-US" i="0">
                  <a:latin typeface="Cambria Math" panose="02040503050406030204" pitchFamily="18" charset="0"/>
                </a:rPr>
                <a:t>(∑▒〖𝑥_𝑖 𝑦_𝑖</a:t>
              </a:r>
              <a:r>
                <a:rPr lang="en-US" i="0">
                  <a:latin typeface="Cambria Math"/>
                </a:rPr>
                <a:t>−</a:t>
              </a:r>
              <a:r>
                <a:rPr lang="en-US" i="0">
                  <a:latin typeface="Cambria Math" panose="02040503050406030204" pitchFamily="18" charset="0"/>
                </a:rPr>
                <a:t>〗</a:t>
              </a:r>
              <a:r>
                <a:rPr lang="en-US" i="0">
                  <a:latin typeface="Cambria Math"/>
                </a:rPr>
                <a:t>(</a:t>
              </a:r>
              <a:r>
                <a:rPr lang="en-US" i="0">
                  <a:latin typeface="Cambria Math" panose="02040503050406030204" pitchFamily="18" charset="0"/>
                </a:rPr>
                <a:t>∑▒〖𝑥_𝑖</a:t>
              </a:r>
              <a:r>
                <a:rPr lang="en-US" i="0">
                  <a:latin typeface="Cambria Math"/>
                </a:rPr>
                <a:t>)</a:t>
              </a:r>
              <a:r>
                <a:rPr lang="en-US" i="0">
                  <a:latin typeface="Cambria Math" panose="02040503050406030204" pitchFamily="18" charset="0"/>
                </a:rPr>
                <a:t>〗</a:t>
              </a:r>
              <a:r>
                <a:rPr lang="en-US" i="0">
                  <a:latin typeface="Cambria Math"/>
                </a:rPr>
                <a:t>(</a:t>
              </a:r>
              <a:r>
                <a:rPr lang="en-US" i="0">
                  <a:latin typeface="Cambria Math" panose="02040503050406030204" pitchFamily="18" charset="0"/>
                </a:rPr>
                <a:t>∑▒〖𝑦_𝑖</a:t>
              </a:r>
              <a:r>
                <a:rPr lang="en-US" i="0">
                  <a:latin typeface="Cambria Math"/>
                </a:rPr>
                <a:t>)/𝑛</a:t>
              </a:r>
              <a:r>
                <a:rPr lang="en-US" i="0">
                  <a:latin typeface="Cambria Math" panose="02040503050406030204" pitchFamily="18" charset="0"/>
                </a:rPr>
                <a:t>〗)/(∑▒〖</a:t>
              </a:r>
              <a:r>
                <a:rPr lang="en-US" i="0">
                  <a:latin typeface="Cambria Math"/>
                </a:rPr>
                <a:t>𝑥</a:t>
              </a:r>
              <a:r>
                <a:rPr lang="en-US" i="0"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/>
                </a:rPr>
                <a:t>𝑖</a:t>
              </a:r>
              <a:r>
                <a:rPr lang="en-US" i="0">
                  <a:latin typeface="Cambria Math" panose="02040503050406030204" pitchFamily="18" charset="0"/>
                </a:rPr>
                <a:t>^</a:t>
              </a:r>
              <a:r>
                <a:rPr lang="en-US" i="0">
                  <a:latin typeface="Cambria Math"/>
                </a:rPr>
                <a:t>2−</a:t>
              </a:r>
              <a:r>
                <a:rPr lang="en-US" i="0">
                  <a:latin typeface="Cambria Math" panose="02040503050406030204" pitchFamily="18" charset="0"/>
                </a:rPr>
                <a:t>〗 〖</a:t>
              </a:r>
              <a:r>
                <a:rPr lang="en-US" i="0">
                  <a:latin typeface="Cambria Math"/>
                </a:rPr>
                <a:t>(</a:t>
              </a:r>
              <a:r>
                <a:rPr lang="en-US" i="0">
                  <a:latin typeface="Cambria Math" panose="02040503050406030204" pitchFamily="18" charset="0"/>
                </a:rPr>
                <a:t>∑▒〖𝑥_𝑖</a:t>
              </a:r>
              <a:r>
                <a:rPr lang="en-US" i="0">
                  <a:latin typeface="Cambria Math"/>
                </a:rPr>
                <a:t>)</a:t>
              </a:r>
              <a:r>
                <a:rPr lang="en-US" i="0">
                  <a:latin typeface="Cambria Math" panose="02040503050406030204" pitchFamily="18" charset="0"/>
                </a:rPr>
                <a:t>〗〗^</a:t>
              </a:r>
              <a:r>
                <a:rPr lang="en-US" i="0">
                  <a:latin typeface="Cambria Math"/>
                </a:rPr>
                <a:t>2/𝑛</a:t>
              </a:r>
              <a:r>
                <a:rPr lang="en-US" i="0">
                  <a:latin typeface="Cambria Math" panose="02040503050406030204" pitchFamily="18" charset="0"/>
                </a:rPr>
                <a:t>)</a:t>
              </a:r>
              <a:endParaRPr lang="en-US"/>
            </a:p>
          </xdr:txBody>
        </xdr:sp>
      </mc:Fallback>
    </mc:AlternateContent>
    <xdr:clientData/>
  </xdr:twoCellAnchor>
  <xdr:twoCellAnchor>
    <xdr:from>
      <xdr:col>8</xdr:col>
      <xdr:colOff>135813</xdr:colOff>
      <xdr:row>23</xdr:row>
      <xdr:rowOff>76939</xdr:rowOff>
    </xdr:from>
    <xdr:to>
      <xdr:col>10</xdr:col>
      <xdr:colOff>904914</xdr:colOff>
      <xdr:row>25</xdr:row>
      <xdr:rowOff>177609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16"/>
            <xdr:cNvSpPr txBox="1"/>
          </xdr:nvSpPr>
          <xdr:spPr>
            <a:xfrm>
              <a:off x="5279313" y="4458439"/>
              <a:ext cx="1988301" cy="48167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b="0" i="1">
                                <a:latin typeface="Cambria Math"/>
                                <a:ea typeface="Cambria Math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en-US" b="0" i="1">
                            <a:latin typeface="Cambria Math"/>
                          </a:rPr>
                          <m:t>0</m:t>
                        </m:r>
                      </m:sub>
                    </m:sSub>
                    <m:r>
                      <a:rPr lang="en-US" b="0" i="1">
                        <a:latin typeface="Cambria Math"/>
                      </a:rPr>
                      <m:t>=</m:t>
                    </m:r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/>
                          </a:rPr>
                          <m:t>𝑦</m:t>
                        </m:r>
                      </m:e>
                    </m:acc>
                    <m:r>
                      <a:rPr lang="en-US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i="1">
                                <a:latin typeface="Cambria Math"/>
                                <a:ea typeface="Cambria Math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en-US" i="1">
                            <a:latin typeface="Cambria Math"/>
                          </a:rPr>
                          <m:t>1</m:t>
                        </m:r>
                      </m:sub>
                    </m:sSub>
                    <m:acc>
                      <m:accPr>
                        <m:chr m:val="̅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3" name="TextBox 16"/>
            <xdr:cNvSpPr txBox="1"/>
          </xdr:nvSpPr>
          <xdr:spPr>
            <a:xfrm>
              <a:off x="5279313" y="4458439"/>
              <a:ext cx="1988301" cy="48167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Times New Roman" pitchFamily="-60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/>
                  <a:ea typeface="Cambria Math"/>
                </a:rPr>
                <a:t>𝛽</a:t>
              </a:r>
              <a:r>
                <a:rPr lang="en-US" b="0" i="0">
                  <a:latin typeface="Cambria Math" panose="02040503050406030204" pitchFamily="18" charset="0"/>
                  <a:ea typeface="Cambria Math"/>
                </a:rPr>
                <a:t> ̂_</a:t>
              </a:r>
              <a:r>
                <a:rPr lang="en-US" b="0" i="0">
                  <a:latin typeface="Cambria Math"/>
                </a:rPr>
                <a:t>0=𝑦</a:t>
              </a:r>
              <a:r>
                <a:rPr lang="en-US" b="0" i="0">
                  <a:latin typeface="Cambria Math" panose="02040503050406030204" pitchFamily="18" charset="0"/>
                </a:rPr>
                <a:t> ̅</a:t>
              </a:r>
              <a:r>
                <a:rPr lang="en-US" b="0" i="0">
                  <a:latin typeface="Cambria Math"/>
                </a:rPr>
                <a:t>−</a:t>
              </a:r>
              <a:r>
                <a:rPr lang="en-US" i="0">
                  <a:latin typeface="Cambria Math"/>
                  <a:ea typeface="Cambria Math"/>
                </a:rPr>
                <a:t>𝛽</a:t>
              </a:r>
              <a:r>
                <a:rPr lang="en-US" i="0">
                  <a:latin typeface="Cambria Math" panose="02040503050406030204" pitchFamily="18" charset="0"/>
                  <a:ea typeface="Cambria Math"/>
                </a:rPr>
                <a:t> ̂_</a:t>
              </a:r>
              <a:r>
                <a:rPr lang="en-US" i="0">
                  <a:latin typeface="Cambria Math"/>
                </a:rPr>
                <a:t>1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/>
                </a:rPr>
                <a:t>𝑥</a:t>
              </a:r>
              <a:r>
                <a:rPr lang="en-US" b="0" i="0">
                  <a:latin typeface="Cambria Math" panose="02040503050406030204" pitchFamily="18" charset="0"/>
                </a:rPr>
                <a:t> ̅</a:t>
              </a:r>
              <a:endParaRPr lang="en-US"/>
            </a:p>
          </xdr:txBody>
        </xdr:sp>
      </mc:Fallback>
    </mc:AlternateContent>
    <xdr:clientData/>
  </xdr:twoCellAnchor>
  <xdr:twoCellAnchor editAs="oneCell">
    <xdr:from>
      <xdr:col>10</xdr:col>
      <xdr:colOff>445110</xdr:colOff>
      <xdr:row>0</xdr:row>
      <xdr:rowOff>476250</xdr:rowOff>
    </xdr:from>
    <xdr:to>
      <xdr:col>10</xdr:col>
      <xdr:colOff>602273</xdr:colOff>
      <xdr:row>2</xdr:row>
      <xdr:rowOff>57151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9410" y="476250"/>
          <a:ext cx="157163" cy="247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695326</xdr:colOff>
      <xdr:row>2</xdr:row>
      <xdr:rowOff>9525</xdr:rowOff>
    </xdr:from>
    <xdr:to>
      <xdr:col>10</xdr:col>
      <xdr:colOff>876300</xdr:colOff>
      <xdr:row>3</xdr:row>
      <xdr:rowOff>46535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6" y="695325"/>
          <a:ext cx="180974" cy="227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228600</xdr:colOff>
      <xdr:row>0</xdr:row>
      <xdr:rowOff>23812</xdr:rowOff>
    </xdr:from>
    <xdr:ext cx="1519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3543300" y="23812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3543300" y="23812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 ̂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266700</xdr:colOff>
      <xdr:row>0</xdr:row>
      <xdr:rowOff>23812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1057275" y="2381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1057275" y="2381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342900</xdr:colOff>
      <xdr:row>0</xdr:row>
      <xdr:rowOff>23812</xdr:rowOff>
    </xdr:from>
    <xdr:ext cx="1519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743075" y="23812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743075" y="23812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𝑦_𝑖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0</xdr:row>
      <xdr:rowOff>19050</xdr:rowOff>
    </xdr:from>
    <xdr:ext cx="2702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2238375" y="19050"/>
              <a:ext cx="270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2238375" y="19050"/>
              <a:ext cx="270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219075</xdr:colOff>
      <xdr:row>0</xdr:row>
      <xdr:rowOff>14287</xdr:rowOff>
    </xdr:from>
    <xdr:ext cx="180114" cy="1810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2924175" y="14287"/>
              <a:ext cx="180114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2924175" y="14287"/>
              <a:ext cx="180114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180975</xdr:colOff>
      <xdr:row>0</xdr:row>
      <xdr:rowOff>23812</xdr:rowOff>
    </xdr:from>
    <xdr:ext cx="13901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4105275" y="23812"/>
              <a:ext cx="1390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4105275" y="23812"/>
              <a:ext cx="1390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28</xdr:row>
      <xdr:rowOff>123825</xdr:rowOff>
    </xdr:from>
    <xdr:ext cx="3790950" cy="7453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0" y="5457825"/>
              <a:ext cx="3790950" cy="745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𝑆𝑆𝐸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̂"/>
                                    <m:ctrlP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0" y="5457825"/>
              <a:ext cx="3790950" cy="745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𝑆𝑆𝐸= ∑▒〖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(𝑦_𝑖−𝑦 ̂_𝑖)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2000" b="0" i="0">
                  <a:latin typeface="Cambria Math" panose="02040503050406030204" pitchFamily="18" charset="0"/>
                </a:rPr>
                <a:t>2 =∑▒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𝑖^2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304800</xdr:colOff>
      <xdr:row>28</xdr:row>
      <xdr:rowOff>66675</xdr:rowOff>
    </xdr:from>
    <xdr:ext cx="1858970" cy="5782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5448300" y="5457825"/>
              <a:ext cx="1858970" cy="578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en-US" sz="20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20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𝑆𝑆𝐸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5448300" y="5457825"/>
              <a:ext cx="1858970" cy="578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 ̂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2000" b="0" i="0">
                  <a:latin typeface="Cambria Math" panose="02040503050406030204" pitchFamily="18" charset="0"/>
                </a:rPr>
                <a:t>2=𝑠^2=𝑆𝑆𝐸/(𝑛−2)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7</xdr:col>
      <xdr:colOff>219075</xdr:colOff>
      <xdr:row>0</xdr:row>
      <xdr:rowOff>9525</xdr:rowOff>
    </xdr:from>
    <xdr:ext cx="169405" cy="1810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8" name="TextBox 77"/>
            <xdr:cNvSpPr txBox="1"/>
          </xdr:nvSpPr>
          <xdr:spPr>
            <a:xfrm>
              <a:off x="4752975" y="9525"/>
              <a:ext cx="169405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8" name="TextBox 77"/>
            <xdr:cNvSpPr txBox="1"/>
          </xdr:nvSpPr>
          <xdr:spPr>
            <a:xfrm>
              <a:off x="4752975" y="9525"/>
              <a:ext cx="169405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100" b="0" i="0">
                  <a:latin typeface="Cambria Math" panose="02040503050406030204" pitchFamily="18" charset="0"/>
                </a:rPr>
                <a:t>𝑖^2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10</xdr:col>
      <xdr:colOff>1981200</xdr:colOff>
      <xdr:row>3</xdr:row>
      <xdr:rowOff>180976</xdr:rowOff>
    </xdr:from>
    <xdr:to>
      <xdr:col>10</xdr:col>
      <xdr:colOff>2156769</xdr:colOff>
      <xdr:row>5</xdr:row>
      <xdr:rowOff>9526</xdr:rowOff>
    </xdr:to>
    <xdr:pic>
      <xdr:nvPicPr>
        <xdr:cNvPr id="107" name="Picture 10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752476"/>
          <a:ext cx="175569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33</xdr:row>
      <xdr:rowOff>114300</xdr:rowOff>
    </xdr:from>
    <xdr:ext cx="2847975" cy="7453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8" name="TextBox 107"/>
            <xdr:cNvSpPr txBox="1"/>
          </xdr:nvSpPr>
          <xdr:spPr>
            <a:xfrm>
              <a:off x="0" y="6400800"/>
              <a:ext cx="2847975" cy="745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𝑆𝑆𝑇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̅"/>
                                    <m:ctrlP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8" name="TextBox 107"/>
            <xdr:cNvSpPr txBox="1"/>
          </xdr:nvSpPr>
          <xdr:spPr>
            <a:xfrm>
              <a:off x="0" y="6400800"/>
              <a:ext cx="2847975" cy="745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𝑆𝑆𝑇= ∑▒〖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(𝑦_𝑖−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 ̅_𝑖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2000" b="0" i="0">
                  <a:latin typeface="Cambria Math" panose="02040503050406030204" pitchFamily="18" charset="0"/>
                </a:rPr>
                <a:t>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47625</xdr:colOff>
      <xdr:row>0</xdr:row>
      <xdr:rowOff>28575</xdr:rowOff>
    </xdr:from>
    <xdr:ext cx="638765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9" name="TextBox 108"/>
            <xdr:cNvSpPr txBox="1"/>
          </xdr:nvSpPr>
          <xdr:spPr>
            <a:xfrm>
              <a:off x="5191125" y="28575"/>
              <a:ext cx="6387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nor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9" name="TextBox 108"/>
            <xdr:cNvSpPr txBox="1"/>
          </xdr:nvSpPr>
          <xdr:spPr>
            <a:xfrm>
              <a:off x="5191125" y="28575"/>
              <a:ext cx="6387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𝑦_𝑖−𝑦 ̅_𝑖)"</a:t>
              </a:r>
              <a:r>
                <a:rPr lang="en-US" i="0">
                  <a:effectLst/>
                </a:rPr>
                <a:t>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" 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28575</xdr:rowOff>
    </xdr:from>
    <xdr:ext cx="81971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0" name="TextBox 109"/>
            <xdr:cNvSpPr txBox="1"/>
          </xdr:nvSpPr>
          <xdr:spPr>
            <a:xfrm>
              <a:off x="0" y="28575"/>
              <a:ext cx="8197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𝑂𝑏𝑠𝑒𝑟𝑣𝑎𝑡𝑖𝑜𝑛</m:t>
                    </m:r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110" name="TextBox 109"/>
            <xdr:cNvSpPr txBox="1"/>
          </xdr:nvSpPr>
          <xdr:spPr>
            <a:xfrm>
              <a:off x="0" y="28575"/>
              <a:ext cx="8197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𝑂𝑏𝑠𝑒𝑟𝑣𝑎𝑡𝑖𝑜𝑛</a:t>
              </a:r>
              <a:endParaRPr lang="en-US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Normal="100" workbookViewId="0">
      <selection activeCell="L8" sqref="L8"/>
    </sheetView>
  </sheetViews>
  <sheetFormatPr defaultRowHeight="15" x14ac:dyDescent="0.25"/>
  <cols>
    <col min="1" max="1" width="12.7109375" style="1" customWidth="1"/>
    <col min="2" max="3" width="9.140625" style="1"/>
    <col min="4" max="4" width="10.42578125" customWidth="1"/>
    <col min="9" max="9" width="10.7109375" customWidth="1"/>
    <col min="10" max="10" width="9.140625" customWidth="1"/>
    <col min="11" max="11" width="33.85546875" customWidth="1"/>
    <col min="12" max="12" width="17.5703125" bestFit="1" customWidth="1"/>
    <col min="13" max="13" width="23.85546875" customWidth="1"/>
  </cols>
  <sheetData>
    <row r="1" spans="1:13" ht="22.5" customHeight="1" x14ac:dyDescent="0.25">
      <c r="A1" s="9"/>
      <c r="B1" s="2"/>
      <c r="C1" s="2"/>
      <c r="D1" s="4"/>
      <c r="E1" s="4"/>
      <c r="F1" s="4"/>
      <c r="G1" s="4"/>
      <c r="H1" s="4"/>
      <c r="I1" s="4"/>
      <c r="L1" s="6" t="s">
        <v>4</v>
      </c>
      <c r="M1" s="6" t="s">
        <v>5</v>
      </c>
    </row>
    <row r="2" spans="1:13" x14ac:dyDescent="0.25">
      <c r="A2" s="1">
        <v>1</v>
      </c>
      <c r="B2" s="1">
        <v>99</v>
      </c>
      <c r="C2" s="1">
        <v>28.8</v>
      </c>
      <c r="D2">
        <f>B2*C2</f>
        <v>2851.2000000000003</v>
      </c>
      <c r="E2">
        <f>B2^2</f>
        <v>9801</v>
      </c>
      <c r="F2">
        <f>$L$3+$L$2*B2</f>
        <v>29.341581669851351</v>
      </c>
      <c r="G2">
        <f>C2-F2</f>
        <v>-0.54158166985135026</v>
      </c>
      <c r="H2">
        <f>G2^2</f>
        <v>0.29331070511897694</v>
      </c>
      <c r="I2">
        <f>(C2-$C$18)^2</f>
        <v>77.674844444444375</v>
      </c>
      <c r="K2" s="6" t="s">
        <v>2</v>
      </c>
      <c r="L2">
        <f>(D17-(B17*C17/15))/(E17-((B17^2)/15))</f>
        <v>-0.90473065794822982</v>
      </c>
      <c r="M2">
        <f>SLOPE(C2:C16,B2:B16)</f>
        <v>-0.90473065794825769</v>
      </c>
    </row>
    <row r="3" spans="1:13" x14ac:dyDescent="0.25">
      <c r="A3" s="1">
        <v>2</v>
      </c>
      <c r="B3" s="1">
        <v>101.1</v>
      </c>
      <c r="C3" s="1">
        <v>27.9</v>
      </c>
      <c r="D3">
        <f t="shared" ref="D3:D16" si="0">B3*C3</f>
        <v>2820.6899999999996</v>
      </c>
      <c r="E3">
        <f t="shared" ref="E3:E16" si="1">B3^2</f>
        <v>10221.209999999999</v>
      </c>
      <c r="F3">
        <f>$L$3+$L$2*B3</f>
        <v>27.44164728816007</v>
      </c>
      <c r="G3">
        <f>C3-F3</f>
        <v>0.45835271183992887</v>
      </c>
      <c r="H3">
        <f>G3^2</f>
        <v>0.21008720845101686</v>
      </c>
      <c r="I3">
        <f t="shared" ref="I3:I16" si="2">(C3-$C$18)^2</f>
        <v>62.620844444444344</v>
      </c>
      <c r="K3" s="6" t="s">
        <v>3</v>
      </c>
      <c r="L3">
        <f>C18-(L2*B18)</f>
        <v>118.9099168067261</v>
      </c>
      <c r="M3">
        <f>INTERCEPT(C2:C16,B2:B16)</f>
        <v>118.90991680672917</v>
      </c>
    </row>
    <row r="4" spans="1:13" x14ac:dyDescent="0.25">
      <c r="A4" s="1">
        <v>3</v>
      </c>
      <c r="B4" s="1">
        <v>102.7</v>
      </c>
      <c r="C4" s="1">
        <v>27</v>
      </c>
      <c r="D4">
        <f t="shared" si="0"/>
        <v>2772.9</v>
      </c>
      <c r="E4">
        <f t="shared" si="1"/>
        <v>10547.29</v>
      </c>
      <c r="F4">
        <f t="shared" ref="F4:F16" si="3">$L$3+$L$2*B4</f>
        <v>25.994078235442899</v>
      </c>
      <c r="G4">
        <f t="shared" ref="G4:G16" si="4">C4-F4</f>
        <v>1.005921764557101</v>
      </c>
      <c r="H4">
        <f t="shared" ref="H4:H16" si="5">G4^2</f>
        <v>1.0118785964096717</v>
      </c>
      <c r="I4">
        <f t="shared" si="2"/>
        <v>49.186844444444375</v>
      </c>
      <c r="K4" s="6" t="s">
        <v>6</v>
      </c>
      <c r="L4" s="8">
        <f>H17</f>
        <v>11.438829423096122</v>
      </c>
    </row>
    <row r="5" spans="1:13" x14ac:dyDescent="0.25">
      <c r="A5" s="1">
        <v>4</v>
      </c>
      <c r="B5" s="1">
        <v>103</v>
      </c>
      <c r="C5" s="1">
        <v>25.2</v>
      </c>
      <c r="D5">
        <f t="shared" si="0"/>
        <v>2595.6</v>
      </c>
      <c r="E5">
        <f t="shared" si="1"/>
        <v>10609</v>
      </c>
      <c r="F5">
        <f t="shared" si="3"/>
        <v>25.722659038058424</v>
      </c>
      <c r="G5">
        <f t="shared" si="4"/>
        <v>-0.52265903805842484</v>
      </c>
      <c r="H5">
        <f t="shared" si="5"/>
        <v>0.27317247006415801</v>
      </c>
      <c r="I5">
        <f t="shared" si="2"/>
        <v>27.178844444444383</v>
      </c>
      <c r="K5" s="6" t="s">
        <v>7</v>
      </c>
      <c r="L5">
        <f>L4/(B19-2)</f>
        <v>0.87990995562277863</v>
      </c>
    </row>
    <row r="6" spans="1:13" x14ac:dyDescent="0.25">
      <c r="A6" s="1">
        <v>5</v>
      </c>
      <c r="B6" s="1">
        <v>105.4</v>
      </c>
      <c r="C6" s="1">
        <v>22.8</v>
      </c>
      <c r="D6">
        <f t="shared" si="0"/>
        <v>2403.1200000000003</v>
      </c>
      <c r="E6">
        <f t="shared" si="1"/>
        <v>11109.160000000002</v>
      </c>
      <c r="F6">
        <f t="shared" si="3"/>
        <v>23.551305458982668</v>
      </c>
      <c r="G6">
        <f t="shared" si="4"/>
        <v>-0.75130545898266732</v>
      </c>
      <c r="H6">
        <f t="shared" si="5"/>
        <v>0.56445989269715635</v>
      </c>
      <c r="I6">
        <f t="shared" si="2"/>
        <v>7.9148444444444204</v>
      </c>
      <c r="K6" s="6" t="s">
        <v>9</v>
      </c>
      <c r="L6">
        <f>I17</f>
        <v>438.0573333333333</v>
      </c>
    </row>
    <row r="7" spans="1:13" x14ac:dyDescent="0.25">
      <c r="A7" s="1">
        <v>6</v>
      </c>
      <c r="B7" s="1">
        <v>107</v>
      </c>
      <c r="C7" s="1">
        <v>21.5</v>
      </c>
      <c r="D7">
        <f t="shared" si="0"/>
        <v>2300.5</v>
      </c>
      <c r="E7">
        <f t="shared" si="1"/>
        <v>11449</v>
      </c>
      <c r="F7">
        <f t="shared" si="3"/>
        <v>22.103736406265512</v>
      </c>
      <c r="G7">
        <f t="shared" si="4"/>
        <v>-0.6037364062655115</v>
      </c>
      <c r="H7">
        <f t="shared" si="5"/>
        <v>0.36449764825039477</v>
      </c>
      <c r="I7">
        <f t="shared" si="2"/>
        <v>2.2901777777777625</v>
      </c>
      <c r="K7" s="6" t="s">
        <v>10</v>
      </c>
      <c r="L7">
        <f>1-(L4/L6)</f>
        <v>0.9738873691805271</v>
      </c>
    </row>
    <row r="8" spans="1:13" x14ac:dyDescent="0.25">
      <c r="A8" s="1">
        <v>7</v>
      </c>
      <c r="B8" s="1">
        <v>108.7</v>
      </c>
      <c r="C8" s="1">
        <v>20.9</v>
      </c>
      <c r="D8">
        <f t="shared" si="0"/>
        <v>2271.83</v>
      </c>
      <c r="E8">
        <f t="shared" si="1"/>
        <v>11815.69</v>
      </c>
      <c r="F8">
        <f t="shared" si="3"/>
        <v>20.565694287753516</v>
      </c>
      <c r="G8">
        <f t="shared" si="4"/>
        <v>0.33430571224648276</v>
      </c>
      <c r="H8">
        <f t="shared" si="5"/>
        <v>0.11176030924062813</v>
      </c>
      <c r="I8">
        <f t="shared" si="2"/>
        <v>0.83417777777776603</v>
      </c>
    </row>
    <row r="9" spans="1:13" x14ac:dyDescent="0.25">
      <c r="A9" s="1">
        <v>8</v>
      </c>
      <c r="B9" s="1">
        <v>110.8</v>
      </c>
      <c r="C9" s="1">
        <v>19.600000000000001</v>
      </c>
      <c r="D9">
        <f t="shared" si="0"/>
        <v>2171.6800000000003</v>
      </c>
      <c r="E9">
        <f t="shared" si="1"/>
        <v>12276.64</v>
      </c>
      <c r="F9">
        <f t="shared" si="3"/>
        <v>18.665759906062235</v>
      </c>
      <c r="G9">
        <f t="shared" si="4"/>
        <v>0.93424009393776686</v>
      </c>
      <c r="H9">
        <f t="shared" si="5"/>
        <v>0.87280455312084748</v>
      </c>
      <c r="I9">
        <f t="shared" si="2"/>
        <v>0.1495111111111139</v>
      </c>
    </row>
    <row r="10" spans="1:13" x14ac:dyDescent="0.25">
      <c r="A10" s="1">
        <v>9</v>
      </c>
      <c r="B10" s="1">
        <v>112.1</v>
      </c>
      <c r="C10" s="1">
        <v>17.100000000000001</v>
      </c>
      <c r="D10">
        <f t="shared" si="0"/>
        <v>1916.91</v>
      </c>
      <c r="E10">
        <f t="shared" si="1"/>
        <v>12566.409999999998</v>
      </c>
      <c r="F10">
        <f t="shared" si="3"/>
        <v>17.489610050729539</v>
      </c>
      <c r="G10">
        <f t="shared" si="4"/>
        <v>-0.38961005072953725</v>
      </c>
      <c r="H10">
        <f t="shared" si="5"/>
        <v>0.15179599162947258</v>
      </c>
      <c r="I10">
        <f t="shared" si="2"/>
        <v>8.3328444444444649</v>
      </c>
    </row>
    <row r="11" spans="1:13" x14ac:dyDescent="0.25">
      <c r="A11" s="1">
        <v>10</v>
      </c>
      <c r="B11" s="1">
        <v>112.4</v>
      </c>
      <c r="C11" s="1">
        <v>18.899999999999999</v>
      </c>
      <c r="D11">
        <f t="shared" si="0"/>
        <v>2124.36</v>
      </c>
      <c r="E11">
        <f t="shared" si="1"/>
        <v>12633.760000000002</v>
      </c>
      <c r="F11">
        <f t="shared" si="3"/>
        <v>17.218190853345064</v>
      </c>
      <c r="G11">
        <f t="shared" si="4"/>
        <v>1.6818091466549348</v>
      </c>
      <c r="H11">
        <f t="shared" si="5"/>
        <v>2.8284820057721998</v>
      </c>
      <c r="I11">
        <f t="shared" si="2"/>
        <v>1.1808444444444584</v>
      </c>
    </row>
    <row r="12" spans="1:13" x14ac:dyDescent="0.25">
      <c r="A12" s="1">
        <v>11</v>
      </c>
      <c r="B12" s="1">
        <v>113.6</v>
      </c>
      <c r="C12" s="1">
        <v>16</v>
      </c>
      <c r="D12">
        <f t="shared" si="0"/>
        <v>1817.6</v>
      </c>
      <c r="E12">
        <f t="shared" si="1"/>
        <v>12904.96</v>
      </c>
      <c r="F12">
        <f t="shared" si="3"/>
        <v>16.132514063807193</v>
      </c>
      <c r="G12">
        <f t="shared" si="4"/>
        <v>-0.13251406380719288</v>
      </c>
      <c r="H12">
        <f t="shared" si="5"/>
        <v>1.7559977106696788E-2</v>
      </c>
      <c r="I12">
        <f t="shared" si="2"/>
        <v>15.893511111111151</v>
      </c>
    </row>
    <row r="13" spans="1:13" x14ac:dyDescent="0.25">
      <c r="A13" s="1">
        <v>12</v>
      </c>
      <c r="B13" s="1">
        <v>113.8</v>
      </c>
      <c r="C13" s="1">
        <v>16.7</v>
      </c>
      <c r="D13">
        <f t="shared" si="0"/>
        <v>1900.4599999999998</v>
      </c>
      <c r="E13">
        <f t="shared" si="1"/>
        <v>12950.439999999999</v>
      </c>
      <c r="F13">
        <f t="shared" si="3"/>
        <v>15.951567932217557</v>
      </c>
      <c r="G13">
        <f t="shared" si="4"/>
        <v>0.74843206778244209</v>
      </c>
      <c r="H13">
        <f t="shared" si="5"/>
        <v>0.560150560085102</v>
      </c>
      <c r="I13">
        <f t="shared" si="2"/>
        <v>10.802177777777816</v>
      </c>
    </row>
    <row r="14" spans="1:13" x14ac:dyDescent="0.25">
      <c r="A14" s="1">
        <v>13</v>
      </c>
      <c r="B14" s="1">
        <v>115.1</v>
      </c>
      <c r="C14" s="1">
        <v>13</v>
      </c>
      <c r="D14">
        <f t="shared" si="0"/>
        <v>1496.3</v>
      </c>
      <c r="E14">
        <f t="shared" si="1"/>
        <v>13248.009999999998</v>
      </c>
      <c r="F14">
        <f t="shared" si="3"/>
        <v>14.775418076884861</v>
      </c>
      <c r="G14">
        <f t="shared" si="4"/>
        <v>-1.7754180768848613</v>
      </c>
      <c r="H14">
        <f t="shared" si="5"/>
        <v>3.1521093477295392</v>
      </c>
      <c r="I14">
        <f t="shared" si="2"/>
        <v>48.813511111111183</v>
      </c>
    </row>
    <row r="15" spans="1:13" x14ac:dyDescent="0.25">
      <c r="A15" s="1">
        <v>14</v>
      </c>
      <c r="B15" s="1">
        <v>115.4</v>
      </c>
      <c r="C15" s="1">
        <v>13.6</v>
      </c>
      <c r="D15">
        <f t="shared" si="0"/>
        <v>1569.44</v>
      </c>
      <c r="E15">
        <f t="shared" si="1"/>
        <v>13317.160000000002</v>
      </c>
      <c r="F15">
        <f t="shared" si="3"/>
        <v>14.503998879500372</v>
      </c>
      <c r="G15">
        <f t="shared" si="4"/>
        <v>-0.90399887950037261</v>
      </c>
      <c r="H15">
        <f t="shared" si="5"/>
        <v>0.81721397413792918</v>
      </c>
      <c r="I15">
        <f t="shared" si="2"/>
        <v>40.789511111111182</v>
      </c>
    </row>
    <row r="16" spans="1:13" x14ac:dyDescent="0.25">
      <c r="A16" s="3">
        <v>15</v>
      </c>
      <c r="B16" s="3">
        <v>120</v>
      </c>
      <c r="C16" s="3">
        <v>10.8</v>
      </c>
      <c r="D16" s="4">
        <f t="shared" si="0"/>
        <v>1296</v>
      </c>
      <c r="E16" s="4">
        <f t="shared" si="1"/>
        <v>14400</v>
      </c>
      <c r="F16" s="4">
        <f t="shared" si="3"/>
        <v>10.342237852938524</v>
      </c>
      <c r="G16" s="4">
        <f t="shared" si="4"/>
        <v>0.45776214706147655</v>
      </c>
      <c r="H16" s="4">
        <f t="shared" si="5"/>
        <v>0.20954618328233288</v>
      </c>
      <c r="I16" s="4">
        <f t="shared" si="2"/>
        <v>84.39484444444453</v>
      </c>
    </row>
    <row r="17" spans="1:9" x14ac:dyDescent="0.25">
      <c r="A17" s="5" t="s">
        <v>0</v>
      </c>
      <c r="B17" s="1">
        <f>SUM(B2:B16)</f>
        <v>1640.1</v>
      </c>
      <c r="C17" s="1">
        <f>SUM(C2:C16)</f>
        <v>299.80000000000007</v>
      </c>
      <c r="D17" s="1">
        <f>SUM(D2:D16)</f>
        <v>32308.589999999997</v>
      </c>
      <c r="E17" s="1">
        <f>SUM(E2:E16)</f>
        <v>179849.73</v>
      </c>
      <c r="G17" s="7">
        <f>SUM(G2:G16)</f>
        <v>2.1493917756743031E-13</v>
      </c>
      <c r="H17" s="7">
        <f>SUM(H2:H16)</f>
        <v>11.438829423096122</v>
      </c>
      <c r="I17" s="1">
        <f>SUM(I2:I16)</f>
        <v>438.0573333333333</v>
      </c>
    </row>
    <row r="18" spans="1:9" x14ac:dyDescent="0.25">
      <c r="A18" s="5" t="s">
        <v>1</v>
      </c>
      <c r="B18" s="1">
        <f>AVERAGE(B2:B16)</f>
        <v>109.33999999999999</v>
      </c>
      <c r="C18" s="1">
        <f>AVERAGE(C2:C16)</f>
        <v>19.986666666666672</v>
      </c>
    </row>
    <row r="19" spans="1:9" x14ac:dyDescent="0.25">
      <c r="A19" s="5" t="s">
        <v>8</v>
      </c>
      <c r="B19" s="1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Brusilovskiy</dc:creator>
  <cp:lastModifiedBy>Eugene Brusilovskiy</cp:lastModifiedBy>
  <dcterms:created xsi:type="dcterms:W3CDTF">2016-09-14T14:34:41Z</dcterms:created>
  <dcterms:modified xsi:type="dcterms:W3CDTF">2017-09-14T14:27:32Z</dcterms:modified>
</cp:coreProperties>
</file>