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istrator\Dropbox\Documents\Work and School\Teaching\Summer Institute\"/>
    </mc:Choice>
  </mc:AlternateContent>
  <bookViews>
    <workbookView xWindow="0" yWindow="0" windowWidth="19185" windowHeight="5970" activeTab="1"/>
  </bookViews>
  <sheets>
    <sheet name="Independent Samples T-Test" sheetId="1" r:id="rId1"/>
    <sheet name="Sheet1" sheetId="3" r:id="rId2"/>
    <sheet name="Paired T-Test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3" l="1"/>
  <c r="E6" i="3"/>
  <c r="E8" i="3"/>
  <c r="E10" i="3"/>
  <c r="E12" i="3"/>
  <c r="E14" i="3"/>
  <c r="E16" i="3"/>
  <c r="E18" i="3"/>
  <c r="E20" i="3"/>
  <c r="E22" i="3"/>
  <c r="E24" i="3"/>
  <c r="E26" i="3"/>
  <c r="E28" i="3"/>
  <c r="E30" i="3"/>
  <c r="E32" i="3"/>
  <c r="E34" i="3"/>
  <c r="E36" i="3"/>
  <c r="E38" i="3"/>
  <c r="E40" i="3"/>
  <c r="E42" i="3"/>
  <c r="E44" i="3"/>
  <c r="E46" i="3"/>
  <c r="E48" i="3"/>
  <c r="E50" i="3"/>
  <c r="D51" i="3"/>
  <c r="E51" i="3" s="1"/>
  <c r="D50" i="3"/>
  <c r="D49" i="3"/>
  <c r="E49" i="3" s="1"/>
  <c r="D48" i="3"/>
  <c r="D47" i="3"/>
  <c r="E47" i="3" s="1"/>
  <c r="D46" i="3"/>
  <c r="D45" i="3"/>
  <c r="E45" i="3" s="1"/>
  <c r="D44" i="3"/>
  <c r="D43" i="3"/>
  <c r="E43" i="3" s="1"/>
  <c r="D42" i="3"/>
  <c r="D41" i="3"/>
  <c r="E41" i="3" s="1"/>
  <c r="D40" i="3"/>
  <c r="D39" i="3"/>
  <c r="E39" i="3" s="1"/>
  <c r="D38" i="3"/>
  <c r="D37" i="3"/>
  <c r="E37" i="3" s="1"/>
  <c r="D36" i="3"/>
  <c r="D35" i="3"/>
  <c r="E35" i="3" s="1"/>
  <c r="D34" i="3"/>
  <c r="D33" i="3"/>
  <c r="E33" i="3" s="1"/>
  <c r="D32" i="3"/>
  <c r="D31" i="3"/>
  <c r="E31" i="3" s="1"/>
  <c r="D30" i="3"/>
  <c r="D29" i="3"/>
  <c r="E29" i="3" s="1"/>
  <c r="D28" i="3"/>
  <c r="D27" i="3"/>
  <c r="E27" i="3" s="1"/>
  <c r="D26" i="3"/>
  <c r="D25" i="3"/>
  <c r="E25" i="3" s="1"/>
  <c r="D24" i="3"/>
  <c r="D23" i="3"/>
  <c r="E23" i="3" s="1"/>
  <c r="D22" i="3"/>
  <c r="D21" i="3"/>
  <c r="E21" i="3" s="1"/>
  <c r="D20" i="3"/>
  <c r="D19" i="3"/>
  <c r="E19" i="3" s="1"/>
  <c r="D18" i="3"/>
  <c r="D17" i="3"/>
  <c r="E17" i="3" s="1"/>
  <c r="D16" i="3"/>
  <c r="D15" i="3"/>
  <c r="E15" i="3" s="1"/>
  <c r="D14" i="3"/>
  <c r="D13" i="3"/>
  <c r="E13" i="3" s="1"/>
  <c r="D12" i="3"/>
  <c r="D11" i="3"/>
  <c r="E11" i="3" s="1"/>
  <c r="D10" i="3"/>
  <c r="D9" i="3"/>
  <c r="E9" i="3" s="1"/>
  <c r="D8" i="3"/>
  <c r="D7" i="3"/>
  <c r="E7" i="3" s="1"/>
  <c r="D6" i="3"/>
  <c r="D5" i="3"/>
  <c r="E5" i="3" s="1"/>
  <c r="D4" i="3"/>
  <c r="D3" i="3"/>
  <c r="E3" i="3" s="1"/>
  <c r="D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2" i="3"/>
  <c r="A4" i="3"/>
  <c r="A5" i="3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3" i="3"/>
  <c r="B28" i="2"/>
  <c r="B26" i="2"/>
  <c r="C18" i="2"/>
  <c r="D2" i="2"/>
  <c r="F4" i="1"/>
  <c r="F3" i="1"/>
  <c r="E2" i="3" l="1"/>
  <c r="B7" i="2"/>
  <c r="C7" i="2"/>
  <c r="B8" i="2"/>
  <c r="C8" i="2"/>
  <c r="D3" i="2"/>
  <c r="D4" i="2"/>
  <c r="D5" i="2"/>
  <c r="D6" i="2"/>
  <c r="K26" i="1"/>
  <c r="K20" i="1" s="1"/>
  <c r="K25" i="1"/>
  <c r="K24" i="1"/>
  <c r="K19" i="1"/>
  <c r="K18" i="1"/>
  <c r="K17" i="1"/>
  <c r="F7" i="1"/>
  <c r="F6" i="1"/>
  <c r="A4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" i="1"/>
  <c r="D8" i="2" l="1"/>
  <c r="D7" i="2"/>
</calcChain>
</file>

<file path=xl/sharedStrings.xml><?xml version="1.0" encoding="utf-8"?>
<sst xmlns="http://schemas.openxmlformats.org/spreadsheetml/2006/main" count="122" uniqueCount="44">
  <si>
    <t>Downtown</t>
  </si>
  <si>
    <t>West Philly</t>
  </si>
  <si>
    <t>Rental Time (in hours)</t>
  </si>
  <si>
    <t>Location</t>
  </si>
  <si>
    <t>ID</t>
  </si>
  <si>
    <t>Sample means</t>
  </si>
  <si>
    <t xml:space="preserve">      (downtown)</t>
  </si>
  <si>
    <t>Q: Is there a significant difference between the average amount of time bikes are used in West Philly stations and Downtown stations?</t>
  </si>
  <si>
    <t xml:space="preserve">      (West Philly)</t>
  </si>
  <si>
    <t>Sample S.D.'s</t>
  </si>
  <si>
    <t xml:space="preserve">       (downtown)</t>
  </si>
  <si>
    <t xml:space="preserve">       (West Philly)</t>
  </si>
  <si>
    <t>Sample sizes</t>
  </si>
  <si>
    <r>
      <t xml:space="preserve">Here, the statistic T will have a T-distribution with </t>
    </r>
    <r>
      <rPr>
        <sz val="11"/>
        <color theme="1"/>
        <rFont val="Calibri"/>
        <family val="2"/>
      </rPr>
      <t>ν degrees of freedom, where ν is calculated as below</t>
    </r>
  </si>
  <si>
    <t xml:space="preserve">Numerator: </t>
  </si>
  <si>
    <t xml:space="preserve">Denominator: </t>
  </si>
  <si>
    <t>T</t>
  </si>
  <si>
    <t>P-Value</t>
  </si>
  <si>
    <t>Numerator:</t>
  </si>
  <si>
    <t>Denominator:</t>
  </si>
  <si>
    <t>DF ν:</t>
  </si>
  <si>
    <t>TDIST(-0.95415,26,2)</t>
  </si>
  <si>
    <t>Formula:</t>
  </si>
  <si>
    <t>m (downtown)</t>
  </si>
  <si>
    <t>n (West Philly)</t>
  </si>
  <si>
    <t>Person</t>
  </si>
  <si>
    <t>Commute Time Before</t>
  </si>
  <si>
    <t>Commute Time After</t>
  </si>
  <si>
    <t>Difference</t>
  </si>
  <si>
    <t>Mean</t>
  </si>
  <si>
    <t>SD</t>
  </si>
  <si>
    <t>N</t>
  </si>
  <si>
    <t>df</t>
  </si>
  <si>
    <t>Test</t>
  </si>
  <si>
    <t>If H0 is true:</t>
  </si>
  <si>
    <t>To calculate the p-value, simply use the formula =TDIST(ABS(-1.74),4,2)</t>
  </si>
  <si>
    <t>T-statistic:</t>
  </si>
  <si>
    <r>
      <t xml:space="preserve">Degrees of freedom </t>
    </r>
    <r>
      <rPr>
        <sz val="11"/>
        <color theme="1"/>
        <rFont val="Calibri"/>
        <family val="2"/>
      </rPr>
      <t>ν:</t>
    </r>
  </si>
  <si>
    <t>Experimental</t>
  </si>
  <si>
    <t>Group</t>
  </si>
  <si>
    <t>Control</t>
  </si>
  <si>
    <t>Baseline BMI</t>
  </si>
  <si>
    <t>BMI after treatment</t>
  </si>
  <si>
    <t>Difference in BMI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</si>
</sst>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/>
    <xf numFmtId="0" fontId="0" fillId="2" borderId="0" xfId="0" applyFill="1"/>
    <xf numFmtId="0" fontId="0" fillId="3" borderId="0" xfId="0" applyFill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/>
    <xf numFmtId="2" fontId="0" fillId="0" borderId="0" xfId="0" applyNumberFormat="1"/>
    <xf numFmtId="0" fontId="0" fillId="0" borderId="0" xfId="0" applyAlignment="1">
      <alignment horizontal="right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47625</xdr:colOff>
      <xdr:row>2</xdr:row>
      <xdr:rowOff>19050</xdr:rowOff>
    </xdr:from>
    <xdr:ext cx="11124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3257550" y="400050"/>
              <a:ext cx="11124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3257550" y="400050"/>
              <a:ext cx="11124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𝑥 ̅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47625</xdr:colOff>
      <xdr:row>3</xdr:row>
      <xdr:rowOff>9525</xdr:rowOff>
    </xdr:from>
    <xdr:ext cx="11323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3257550" y="581025"/>
              <a:ext cx="11323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</m:acc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3257550" y="581025"/>
              <a:ext cx="11323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𝑦 ̅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47625</xdr:colOff>
      <xdr:row>4</xdr:row>
      <xdr:rowOff>180975</xdr:rowOff>
    </xdr:from>
    <xdr:ext cx="16998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/>
            <xdr:cNvSpPr txBox="1"/>
          </xdr:nvSpPr>
          <xdr:spPr>
            <a:xfrm>
              <a:off x="3257550" y="942975"/>
              <a:ext cx="16998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𝑠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𝑋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3257550" y="942975"/>
              <a:ext cx="16998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𝑠_𝑋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57150</xdr:colOff>
      <xdr:row>6</xdr:row>
      <xdr:rowOff>0</xdr:rowOff>
    </xdr:from>
    <xdr:ext cx="16998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/>
            <xdr:cNvSpPr txBox="1"/>
          </xdr:nvSpPr>
          <xdr:spPr>
            <a:xfrm>
              <a:off x="3267075" y="1143000"/>
              <a:ext cx="16998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𝑠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𝑌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3267075" y="1143000"/>
              <a:ext cx="16998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𝑠_𝑌</a:t>
              </a:r>
              <a:endParaRPr lang="en-US" sz="1100"/>
            </a:p>
          </xdr:txBody>
        </xdr:sp>
      </mc:Fallback>
    </mc:AlternateContent>
    <xdr:clientData/>
  </xdr:oneCellAnchor>
  <xdr:twoCellAnchor editAs="oneCell">
    <xdr:from>
      <xdr:col>4</xdr:col>
      <xdr:colOff>266700</xdr:colOff>
      <xdr:row>14</xdr:row>
      <xdr:rowOff>66675</xdr:rowOff>
    </xdr:from>
    <xdr:to>
      <xdr:col>8</xdr:col>
      <xdr:colOff>106295</xdr:colOff>
      <xdr:row>19</xdr:row>
      <xdr:rowOff>104799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76625" y="2733675"/>
          <a:ext cx="2697095" cy="9906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266700</xdr:colOff>
      <xdr:row>21</xdr:row>
      <xdr:rowOff>95250</xdr:rowOff>
    </xdr:from>
    <xdr:to>
      <xdr:col>7</xdr:col>
      <xdr:colOff>571500</xdr:colOff>
      <xdr:row>26</xdr:row>
      <xdr:rowOff>161950</xdr:rowOff>
    </xdr:to>
    <xdr:pic>
      <xdr:nvPicPr>
        <xdr:cNvPr id="7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476625" y="4095750"/>
          <a:ext cx="2552700" cy="1019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11</xdr:row>
      <xdr:rowOff>9525</xdr:rowOff>
    </xdr:from>
    <xdr:ext cx="2572306" cy="20858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619125" y="2105025"/>
              <a:ext cx="2572306" cy="2085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sSub>
                          <m:sSubPr>
                            <m:ctrlPr>
                              <a:rPr lang="en-US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𝐻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0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: </m:t>
                        </m:r>
                        <m:r>
                          <a:rPr lang="en-US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𝐷𝑖𝑓𝑓𝑒𝑟𝑒𝑛𝑐𝑒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=0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𝑣𝑠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. </m:t>
                    </m:r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𝐻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</m:t>
                            </m:r>
                          </m:sub>
                        </m:s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: </m:t>
                        </m:r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𝜇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𝐷𝑖𝑓𝑓𝑒𝑟𝑒𝑛𝑐𝑒</m:t>
                        </m:r>
                      </m:sub>
                    </m:sSub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0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619125" y="2105025"/>
              <a:ext cx="2572306" cy="2085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𝐻_0: </a:t>
              </a:r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𝜇〗_</a:t>
              </a:r>
              <a:r>
                <a:rPr lang="en-US" sz="1100" b="0" i="0">
                  <a:latin typeface="Cambria Math" panose="02040503050406030204" pitchFamily="18" charset="0"/>
                </a:rPr>
                <a:t>𝐷𝑖𝑓𝑓𝑒𝑟𝑒𝑛𝑐𝑒=0 𝑣𝑠.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𝐻_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𝑎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: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𝜇〗_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𝐷𝑖𝑓𝑓𝑒𝑟𝑒𝑛𝑐𝑒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≠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180975</xdr:colOff>
      <xdr:row>16</xdr:row>
      <xdr:rowOff>76200</xdr:rowOff>
    </xdr:from>
    <xdr:ext cx="2096087" cy="52585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/>
            <xdr:cNvSpPr txBox="1"/>
          </xdr:nvSpPr>
          <xdr:spPr>
            <a:xfrm>
              <a:off x="180975" y="3124200"/>
              <a:ext cx="2096087" cy="5258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acc>
                          <m:accPr>
                            <m:chr m:val="̅"/>
                            <m:ctrlPr>
                              <a:rPr lang="en-US" sz="110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𝐷</m:t>
                            </m:r>
                          </m:e>
                        </m:acc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𝜇</m:t>
                            </m:r>
                          </m:e>
                          <m:sub>
                            <m:acc>
                              <m:accPr>
                                <m:chr m:val="̅"/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acc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𝐷</m:t>
                                </m:r>
                              </m:e>
                            </m:acc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𝜎</m:t>
                            </m:r>
                          </m:e>
                          <m:sub>
                            <m:acc>
                              <m:accPr>
                                <m:chr m:val="̅"/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acc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𝐷</m:t>
                                </m:r>
                              </m:e>
                            </m:acc>
                          </m:sub>
                        </m:sSub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≈</m:t>
                    </m:r>
                    <m:f>
                      <m:f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acc>
                          <m:accPr>
                            <m:chr m:val="̅"/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</m:t>
                            </m:r>
                          </m:e>
                        </m:acc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−0</m:t>
                        </m:r>
                      </m:num>
                      <m:den>
                        <m:f>
                          <m:f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𝑆</m:t>
                                </m:r>
                              </m:e>
                              <m:sub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𝐷</m:t>
                                </m:r>
                              </m:sub>
                            </m:sSub>
                          </m:num>
                          <m:den>
                            <m:rad>
                              <m:radPr>
                                <m:degHide m:val="on"/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radPr>
                              <m:deg/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𝑛</m:t>
                                </m:r>
                              </m:e>
                            </m:rad>
                          </m:den>
                        </m:f>
                      </m:den>
                    </m:f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−0.55</m:t>
                        </m:r>
                      </m:num>
                      <m:den>
                        <m:f>
                          <m:f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0.45</m:t>
                            </m:r>
                          </m:num>
                          <m:den>
                            <m:rad>
                              <m:radPr>
                                <m:degHide m:val="on"/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radPr>
                              <m:deg/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5</m:t>
                                </m:r>
                              </m:e>
                            </m:rad>
                          </m:den>
                        </m:f>
                      </m:den>
                    </m:f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=−1.74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3" name="TextBox 2"/>
            <xdr:cNvSpPr txBox="1"/>
          </xdr:nvSpPr>
          <xdr:spPr>
            <a:xfrm>
              <a:off x="180975" y="3124200"/>
              <a:ext cx="2096087" cy="5258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𝐷 ̅−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𝐷 ̅ )/</a:t>
              </a:r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𝐷 ̅  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≈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𝐷 ̅−0)/(𝑆_𝐷/√𝑛)=(−0.55)/(0.45/√5)=−1.74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171450</xdr:colOff>
      <xdr:row>20</xdr:row>
      <xdr:rowOff>28575</xdr:rowOff>
    </xdr:from>
    <xdr:ext cx="4145687" cy="37125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/>
            <xdr:cNvSpPr txBox="1"/>
          </xdr:nvSpPr>
          <xdr:spPr>
            <a:xfrm>
              <a:off x="171450" y="3838575"/>
              <a:ext cx="4145687" cy="37125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acc>
                          <m:accPr>
                            <m:chr m:val="̅"/>
                            <m:ctrlPr>
                              <a:rPr lang="en-US" sz="110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𝐷</m:t>
                            </m:r>
                          </m:e>
                        </m:acc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𝜇</m:t>
                            </m:r>
                          </m:e>
                          <m:sub>
                            <m:acc>
                              <m:accPr>
                                <m:chr m:val="̅"/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acc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𝐷</m:t>
                                </m:r>
                              </m:e>
                            </m:acc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𝜎</m:t>
                            </m:r>
                          </m:e>
                          <m:sub>
                            <m:acc>
                              <m:accPr>
                                <m:chr m:val="̅"/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acc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𝐷</m:t>
                                </m:r>
                              </m:e>
                            </m:acc>
                          </m:sub>
                        </m:sSub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h𝑎𝑠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𝑎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𝑡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−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𝑑𝑖𝑠𝑡𝑟𝑖𝑏𝑢𝑡𝑖𝑜𝑛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𝑤𝑖𝑡h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𝑛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−1=4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𝑑𝑒𝑔𝑟𝑒𝑒𝑠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𝑜𝑓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𝑓𝑟𝑒𝑒𝑑𝑜𝑚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171450" y="3838575"/>
              <a:ext cx="4145687" cy="37125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𝐷 ̅−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𝐷 ̅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)/</a:t>
              </a:r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𝐷 ̅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  </a:t>
              </a:r>
              <a:r>
                <a:rPr lang="en-US" sz="1100" b="0" i="0">
                  <a:latin typeface="Cambria Math" panose="02040503050406030204" pitchFamily="18" charset="0"/>
                </a:rPr>
                <a:t> ℎ𝑎𝑠 𝑎 𝑡−𝑑𝑖𝑠𝑡𝑟𝑖𝑏𝑢𝑡𝑖𝑜𝑛 𝑤𝑖𝑡ℎ 𝑛−1=4 𝑑𝑒𝑔𝑟𝑒𝑒𝑠 𝑜𝑓 𝑓𝑟𝑒𝑒𝑑𝑜𝑚</a:t>
              </a:r>
              <a:endParaRPr 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zoomScale="115" zoomScaleNormal="115" workbookViewId="0">
      <selection activeCell="C1" sqref="C1:C1048576"/>
    </sheetView>
  </sheetViews>
  <sheetFormatPr defaultRowHeight="15" x14ac:dyDescent="0.25"/>
  <cols>
    <col min="2" max="2" width="16" customWidth="1"/>
    <col min="3" max="3" width="20.85546875" bestFit="1" customWidth="1"/>
    <col min="4" max="4" width="2.140625" customWidth="1"/>
    <col min="5" max="5" width="15.42578125" customWidth="1"/>
    <col min="10" max="10" width="14.7109375" customWidth="1"/>
    <col min="11" max="12" width="12" bestFit="1" customWidth="1"/>
  </cols>
  <sheetData>
    <row r="1" spans="1:6" x14ac:dyDescent="0.25">
      <c r="A1" s="1" t="s">
        <v>4</v>
      </c>
      <c r="B1" s="1" t="s">
        <v>3</v>
      </c>
      <c r="C1" s="1" t="s">
        <v>2</v>
      </c>
      <c r="E1" t="s">
        <v>7</v>
      </c>
    </row>
    <row r="2" spans="1:6" x14ac:dyDescent="0.25">
      <c r="A2" s="2">
        <v>1</v>
      </c>
      <c r="B2" s="2" t="s">
        <v>0</v>
      </c>
      <c r="C2" s="2">
        <v>2.1800000000000002</v>
      </c>
      <c r="E2" s="1" t="s">
        <v>5</v>
      </c>
    </row>
    <row r="3" spans="1:6" x14ac:dyDescent="0.25">
      <c r="A3" s="2">
        <f>A2+1</f>
        <v>2</v>
      </c>
      <c r="B3" s="2" t="s">
        <v>0</v>
      </c>
      <c r="C3" s="2">
        <v>2.4900000000000002</v>
      </c>
      <c r="E3" t="s">
        <v>6</v>
      </c>
      <c r="F3">
        <f>AVERAGE(C2:C21)</f>
        <v>2.0834999999999999</v>
      </c>
    </row>
    <row r="4" spans="1:6" x14ac:dyDescent="0.25">
      <c r="A4" s="2">
        <f t="shared" ref="A4:A31" si="0">A3+1</f>
        <v>3</v>
      </c>
      <c r="B4" s="2" t="s">
        <v>0</v>
      </c>
      <c r="C4" s="2">
        <v>2.52</v>
      </c>
      <c r="E4" t="s">
        <v>8</v>
      </c>
      <c r="F4">
        <f>AVERAGE(C22:C31)</f>
        <v>2.2469999999999999</v>
      </c>
    </row>
    <row r="5" spans="1:6" x14ac:dyDescent="0.25">
      <c r="A5" s="2">
        <f t="shared" si="0"/>
        <v>4</v>
      </c>
      <c r="B5" s="2" t="s">
        <v>0</v>
      </c>
      <c r="C5" s="2">
        <v>2.5299999999999998</v>
      </c>
      <c r="E5" s="1" t="s">
        <v>9</v>
      </c>
    </row>
    <row r="6" spans="1:6" x14ac:dyDescent="0.25">
      <c r="A6" s="2">
        <f t="shared" si="0"/>
        <v>5</v>
      </c>
      <c r="B6" s="2" t="s">
        <v>0</v>
      </c>
      <c r="C6" s="2">
        <v>2.0299999999999998</v>
      </c>
      <c r="E6" t="s">
        <v>10</v>
      </c>
      <c r="F6">
        <f>STDEV(C2:C21)</f>
        <v>0.58520599162310472</v>
      </c>
    </row>
    <row r="7" spans="1:6" x14ac:dyDescent="0.25">
      <c r="A7" s="2">
        <f t="shared" si="0"/>
        <v>6</v>
      </c>
      <c r="B7" s="2" t="s">
        <v>0</v>
      </c>
      <c r="C7" s="2">
        <v>2.65</v>
      </c>
      <c r="E7" t="s">
        <v>11</v>
      </c>
      <c r="F7">
        <f>STDEV(C22:C31)</f>
        <v>0.34985870163697802</v>
      </c>
    </row>
    <row r="8" spans="1:6" x14ac:dyDescent="0.25">
      <c r="A8" s="2">
        <f t="shared" si="0"/>
        <v>7</v>
      </c>
      <c r="B8" s="2" t="s">
        <v>0</v>
      </c>
      <c r="C8" s="2">
        <v>2.98</v>
      </c>
      <c r="E8" s="1" t="s">
        <v>12</v>
      </c>
    </row>
    <row r="9" spans="1:6" x14ac:dyDescent="0.25">
      <c r="A9" s="2">
        <f t="shared" si="0"/>
        <v>8</v>
      </c>
      <c r="B9" s="2" t="s">
        <v>0</v>
      </c>
      <c r="C9" s="2">
        <v>2.52</v>
      </c>
      <c r="E9" t="s">
        <v>23</v>
      </c>
      <c r="F9">
        <v>20</v>
      </c>
    </row>
    <row r="10" spans="1:6" x14ac:dyDescent="0.25">
      <c r="A10" s="2">
        <f t="shared" si="0"/>
        <v>9</v>
      </c>
      <c r="B10" s="2" t="s">
        <v>0</v>
      </c>
      <c r="C10" s="2">
        <v>2.56</v>
      </c>
      <c r="E10" t="s">
        <v>24</v>
      </c>
      <c r="F10">
        <v>10</v>
      </c>
    </row>
    <row r="11" spans="1:6" x14ac:dyDescent="0.25">
      <c r="A11" s="2">
        <f t="shared" si="0"/>
        <v>10</v>
      </c>
      <c r="B11" s="2" t="s">
        <v>0</v>
      </c>
      <c r="C11" s="2">
        <v>2.23</v>
      </c>
    </row>
    <row r="12" spans="1:6" x14ac:dyDescent="0.25">
      <c r="A12" s="2">
        <f t="shared" si="0"/>
        <v>11</v>
      </c>
      <c r="B12" s="2" t="s">
        <v>0</v>
      </c>
      <c r="C12" s="2">
        <v>2.97</v>
      </c>
      <c r="E12" t="s">
        <v>13</v>
      </c>
    </row>
    <row r="13" spans="1:6" x14ac:dyDescent="0.25">
      <c r="A13" s="2">
        <f t="shared" si="0"/>
        <v>12</v>
      </c>
      <c r="B13" s="2" t="s">
        <v>0</v>
      </c>
      <c r="C13" s="2">
        <v>1.97</v>
      </c>
    </row>
    <row r="14" spans="1:6" x14ac:dyDescent="0.25">
      <c r="A14" s="2">
        <f t="shared" si="0"/>
        <v>13</v>
      </c>
      <c r="B14" s="2" t="s">
        <v>0</v>
      </c>
      <c r="C14" s="2">
        <v>1.45</v>
      </c>
    </row>
    <row r="15" spans="1:6" x14ac:dyDescent="0.25">
      <c r="A15" s="2">
        <f t="shared" si="0"/>
        <v>14</v>
      </c>
      <c r="B15" s="2" t="s">
        <v>0</v>
      </c>
      <c r="C15" s="2">
        <v>1.79</v>
      </c>
    </row>
    <row r="16" spans="1:6" x14ac:dyDescent="0.25">
      <c r="A16" s="2">
        <f t="shared" si="0"/>
        <v>15</v>
      </c>
      <c r="B16" s="2" t="s">
        <v>0</v>
      </c>
      <c r="C16" s="2">
        <v>1.87</v>
      </c>
    </row>
    <row r="17" spans="1:11" x14ac:dyDescent="0.25">
      <c r="A17" s="2">
        <f t="shared" si="0"/>
        <v>16</v>
      </c>
      <c r="B17" s="2" t="s">
        <v>0</v>
      </c>
      <c r="C17" s="2">
        <v>1.05</v>
      </c>
      <c r="J17" t="s">
        <v>14</v>
      </c>
      <c r="K17">
        <f>(F3-F4)</f>
        <v>-0.16349999999999998</v>
      </c>
    </row>
    <row r="18" spans="1:11" x14ac:dyDescent="0.25">
      <c r="A18" s="2">
        <f t="shared" si="0"/>
        <v>17</v>
      </c>
      <c r="B18" s="2" t="s">
        <v>0</v>
      </c>
      <c r="C18" s="2">
        <v>1.99</v>
      </c>
      <c r="J18" t="s">
        <v>15</v>
      </c>
      <c r="K18">
        <f>SQRT((F6^2)/F9+(F7^2)/F10)</f>
        <v>0.17135756108993344</v>
      </c>
    </row>
    <row r="19" spans="1:11" x14ac:dyDescent="0.25">
      <c r="A19" s="2">
        <f t="shared" si="0"/>
        <v>18</v>
      </c>
      <c r="B19" s="2" t="s">
        <v>0</v>
      </c>
      <c r="C19" s="2">
        <v>1.47</v>
      </c>
      <c r="J19" t="s">
        <v>16</v>
      </c>
      <c r="K19">
        <f>K17/K18</f>
        <v>-0.95414523269381979</v>
      </c>
    </row>
    <row r="20" spans="1:11" x14ac:dyDescent="0.25">
      <c r="A20" s="2">
        <f t="shared" si="0"/>
        <v>19</v>
      </c>
      <c r="B20" s="2" t="s">
        <v>0</v>
      </c>
      <c r="C20" s="2">
        <v>1.39</v>
      </c>
      <c r="J20" t="s">
        <v>17</v>
      </c>
      <c r="K20">
        <f>TDIST(ABS(K19),K26,2)</f>
        <v>0.34879759819084932</v>
      </c>
    </row>
    <row r="21" spans="1:11" x14ac:dyDescent="0.25">
      <c r="A21" s="2">
        <f t="shared" si="0"/>
        <v>20</v>
      </c>
      <c r="B21" s="2" t="s">
        <v>0</v>
      </c>
      <c r="C21" s="2">
        <v>1.03</v>
      </c>
      <c r="J21" t="s">
        <v>22</v>
      </c>
      <c r="K21" t="s">
        <v>21</v>
      </c>
    </row>
    <row r="22" spans="1:11" x14ac:dyDescent="0.25">
      <c r="A22" s="3">
        <f t="shared" si="0"/>
        <v>21</v>
      </c>
      <c r="B22" s="3" t="s">
        <v>1</v>
      </c>
      <c r="C22" s="3">
        <v>2.64</v>
      </c>
    </row>
    <row r="23" spans="1:11" x14ac:dyDescent="0.25">
      <c r="A23" s="3">
        <f t="shared" si="0"/>
        <v>22</v>
      </c>
      <c r="B23" s="3" t="s">
        <v>1</v>
      </c>
      <c r="C23" s="3">
        <v>1.88</v>
      </c>
    </row>
    <row r="24" spans="1:11" x14ac:dyDescent="0.25">
      <c r="A24" s="3">
        <f t="shared" si="0"/>
        <v>23</v>
      </c>
      <c r="B24" s="3" t="s">
        <v>1</v>
      </c>
      <c r="C24" s="3">
        <v>1.97</v>
      </c>
      <c r="J24" t="s">
        <v>18</v>
      </c>
      <c r="K24">
        <f>((F6^2)/F9+(F7^2)/F10)^2</f>
        <v>8.6221006662441169E-4</v>
      </c>
    </row>
    <row r="25" spans="1:11" x14ac:dyDescent="0.25">
      <c r="A25" s="3">
        <f t="shared" si="0"/>
        <v>24</v>
      </c>
      <c r="B25" s="3" t="s">
        <v>1</v>
      </c>
      <c r="C25" s="3">
        <v>2.06</v>
      </c>
      <c r="J25" t="s">
        <v>19</v>
      </c>
      <c r="K25">
        <f>(((F6^2)/F9)^2)/(F9-1)+(((F7^2)/F10)^2)/(F10-1)</f>
        <v>3.2078675540049078E-5</v>
      </c>
    </row>
    <row r="26" spans="1:11" x14ac:dyDescent="0.25">
      <c r="A26" s="3">
        <f t="shared" si="0"/>
        <v>25</v>
      </c>
      <c r="B26" s="3" t="s">
        <v>1</v>
      </c>
      <c r="C26" s="3">
        <v>2.04</v>
      </c>
      <c r="J26" t="s">
        <v>20</v>
      </c>
      <c r="K26">
        <f>TRUNC(K24/K25)</f>
        <v>26</v>
      </c>
    </row>
    <row r="27" spans="1:11" x14ac:dyDescent="0.25">
      <c r="A27" s="3">
        <f t="shared" si="0"/>
        <v>26</v>
      </c>
      <c r="B27" s="3" t="s">
        <v>1</v>
      </c>
      <c r="C27" s="3">
        <v>2.63</v>
      </c>
    </row>
    <row r="28" spans="1:11" x14ac:dyDescent="0.25">
      <c r="A28" s="3">
        <f t="shared" si="0"/>
        <v>27</v>
      </c>
      <c r="B28" s="3" t="s">
        <v>1</v>
      </c>
      <c r="C28" s="3">
        <v>2.79</v>
      </c>
    </row>
    <row r="29" spans="1:11" x14ac:dyDescent="0.25">
      <c r="A29" s="3">
        <f t="shared" si="0"/>
        <v>28</v>
      </c>
      <c r="B29" s="3" t="s">
        <v>1</v>
      </c>
      <c r="C29" s="3">
        <v>2.5</v>
      </c>
    </row>
    <row r="30" spans="1:11" x14ac:dyDescent="0.25">
      <c r="A30" s="3">
        <f t="shared" si="0"/>
        <v>29</v>
      </c>
      <c r="B30" s="3" t="s">
        <v>1</v>
      </c>
      <c r="C30" s="3">
        <v>1.91</v>
      </c>
    </row>
    <row r="31" spans="1:11" x14ac:dyDescent="0.25">
      <c r="A31" s="3">
        <f t="shared" si="0"/>
        <v>30</v>
      </c>
      <c r="B31" s="3" t="s">
        <v>1</v>
      </c>
      <c r="C31" s="3">
        <v>2.0499999999999998</v>
      </c>
    </row>
  </sheetData>
  <pageMargins left="0.7" right="0.7" top="0.75" bottom="0.75" header="0.3" footer="0.3"/>
  <ignoredErrors>
    <ignoredError sqref="F6:F7" formulaRange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tabSelected="1" workbookViewId="0">
      <selection activeCell="C1" sqref="C1:D1"/>
    </sheetView>
  </sheetViews>
  <sheetFormatPr defaultRowHeight="15" x14ac:dyDescent="0.25"/>
  <cols>
    <col min="2" max="2" width="12.85546875" bestFit="1" customWidth="1"/>
    <col min="3" max="3" width="12.42578125" bestFit="1" customWidth="1"/>
    <col min="4" max="4" width="18.85546875" bestFit="1" customWidth="1"/>
    <col min="5" max="5" width="16.7109375" customWidth="1"/>
  </cols>
  <sheetData>
    <row r="1" spans="1:5" x14ac:dyDescent="0.25">
      <c r="A1" s="11" t="s">
        <v>4</v>
      </c>
      <c r="B1" s="11" t="s">
        <v>39</v>
      </c>
      <c r="C1" t="s">
        <v>41</v>
      </c>
      <c r="D1" t="s">
        <v>42</v>
      </c>
      <c r="E1" t="s">
        <v>43</v>
      </c>
    </row>
    <row r="2" spans="1:5" x14ac:dyDescent="0.25">
      <c r="A2">
        <v>1</v>
      </c>
      <c r="B2" t="s">
        <v>38</v>
      </c>
      <c r="C2">
        <f ca="1">RAND()*100</f>
        <v>0.21387806688021316</v>
      </c>
      <c r="D2">
        <f ca="1">RAND()*100</f>
        <v>19.688670779881988</v>
      </c>
      <c r="E2">
        <f ca="1">D2-C2</f>
        <v>19.474792713001776</v>
      </c>
    </row>
    <row r="3" spans="1:5" x14ac:dyDescent="0.25">
      <c r="A3">
        <f>A2+1</f>
        <v>2</v>
      </c>
      <c r="B3" t="s">
        <v>38</v>
      </c>
      <c r="C3">
        <f t="shared" ref="C3:D51" ca="1" si="0">RAND()*100</f>
        <v>57.58040322482352</v>
      </c>
      <c r="D3">
        <f t="shared" ca="1" si="0"/>
        <v>36.208373596120644</v>
      </c>
      <c r="E3">
        <f t="shared" ref="E3:E51" ca="1" si="1">D3-C3</f>
        <v>-21.372029628702876</v>
      </c>
    </row>
    <row r="4" spans="1:5" x14ac:dyDescent="0.25">
      <c r="A4">
        <f t="shared" ref="A4:A51" si="2">A3+1</f>
        <v>3</v>
      </c>
      <c r="B4" t="s">
        <v>38</v>
      </c>
      <c r="C4">
        <f t="shared" ca="1" si="0"/>
        <v>69.589638534953664</v>
      </c>
      <c r="D4">
        <f t="shared" ca="1" si="0"/>
        <v>6.2040910182736724</v>
      </c>
      <c r="E4">
        <f t="shared" ca="1" si="1"/>
        <v>-63.385547516679992</v>
      </c>
    </row>
    <row r="5" spans="1:5" x14ac:dyDescent="0.25">
      <c r="A5">
        <f t="shared" si="2"/>
        <v>4</v>
      </c>
      <c r="B5" t="s">
        <v>38</v>
      </c>
      <c r="C5">
        <f t="shared" ca="1" si="0"/>
        <v>96.105662594484087</v>
      </c>
      <c r="D5">
        <f t="shared" ca="1" si="0"/>
        <v>57.846241090520202</v>
      </c>
      <c r="E5">
        <f t="shared" ca="1" si="1"/>
        <v>-38.259421503963885</v>
      </c>
    </row>
    <row r="6" spans="1:5" x14ac:dyDescent="0.25">
      <c r="A6">
        <f t="shared" si="2"/>
        <v>5</v>
      </c>
      <c r="B6" t="s">
        <v>38</v>
      </c>
      <c r="C6">
        <f t="shared" ca="1" si="0"/>
        <v>67.302638323836689</v>
      </c>
      <c r="D6">
        <f t="shared" ca="1" si="0"/>
        <v>19.716558539101992</v>
      </c>
      <c r="E6">
        <f t="shared" ca="1" si="1"/>
        <v>-47.586079784734693</v>
      </c>
    </row>
    <row r="7" spans="1:5" x14ac:dyDescent="0.25">
      <c r="A7">
        <f t="shared" si="2"/>
        <v>6</v>
      </c>
      <c r="B7" t="s">
        <v>38</v>
      </c>
      <c r="C7">
        <f t="shared" ca="1" si="0"/>
        <v>76.147742111782975</v>
      </c>
      <c r="D7">
        <f t="shared" ca="1" si="0"/>
        <v>62.317463744450272</v>
      </c>
      <c r="E7">
        <f t="shared" ca="1" si="1"/>
        <v>-13.830278367332703</v>
      </c>
    </row>
    <row r="8" spans="1:5" x14ac:dyDescent="0.25">
      <c r="A8">
        <f t="shared" si="2"/>
        <v>7</v>
      </c>
      <c r="B8" t="s">
        <v>38</v>
      </c>
      <c r="C8">
        <f t="shared" ca="1" si="0"/>
        <v>44.962337167738767</v>
      </c>
      <c r="D8">
        <f t="shared" ca="1" si="0"/>
        <v>87.154507122011125</v>
      </c>
      <c r="E8">
        <f t="shared" ca="1" si="1"/>
        <v>42.192169954272359</v>
      </c>
    </row>
    <row r="9" spans="1:5" x14ac:dyDescent="0.25">
      <c r="A9">
        <f t="shared" si="2"/>
        <v>8</v>
      </c>
      <c r="B9" t="s">
        <v>38</v>
      </c>
      <c r="C9">
        <f t="shared" ca="1" si="0"/>
        <v>32.010208943210714</v>
      </c>
      <c r="D9">
        <f t="shared" ca="1" si="0"/>
        <v>42.725974770633044</v>
      </c>
      <c r="E9">
        <f t="shared" ca="1" si="1"/>
        <v>10.715765827422331</v>
      </c>
    </row>
    <row r="10" spans="1:5" x14ac:dyDescent="0.25">
      <c r="A10">
        <f t="shared" si="2"/>
        <v>9</v>
      </c>
      <c r="B10" t="s">
        <v>38</v>
      </c>
      <c r="C10">
        <f t="shared" ca="1" si="0"/>
        <v>51.812765736881829</v>
      </c>
      <c r="D10">
        <f t="shared" ca="1" si="0"/>
        <v>91.971584492726961</v>
      </c>
      <c r="E10">
        <f t="shared" ca="1" si="1"/>
        <v>40.158818755845132</v>
      </c>
    </row>
    <row r="11" spans="1:5" x14ac:dyDescent="0.25">
      <c r="A11">
        <f t="shared" si="2"/>
        <v>10</v>
      </c>
      <c r="B11" t="s">
        <v>38</v>
      </c>
      <c r="C11">
        <f t="shared" ca="1" si="0"/>
        <v>54.387427890888148</v>
      </c>
      <c r="D11">
        <f t="shared" ca="1" si="0"/>
        <v>89.119142174887614</v>
      </c>
      <c r="E11">
        <f t="shared" ca="1" si="1"/>
        <v>34.731714283999466</v>
      </c>
    </row>
    <row r="12" spans="1:5" x14ac:dyDescent="0.25">
      <c r="A12">
        <f t="shared" si="2"/>
        <v>11</v>
      </c>
      <c r="B12" t="s">
        <v>38</v>
      </c>
      <c r="C12">
        <f t="shared" ca="1" si="0"/>
        <v>28.852686348023038</v>
      </c>
      <c r="D12">
        <f t="shared" ca="1" si="0"/>
        <v>46.851987816352626</v>
      </c>
      <c r="E12">
        <f t="shared" ca="1" si="1"/>
        <v>17.999301468329588</v>
      </c>
    </row>
    <row r="13" spans="1:5" x14ac:dyDescent="0.25">
      <c r="A13">
        <f t="shared" si="2"/>
        <v>12</v>
      </c>
      <c r="B13" t="s">
        <v>38</v>
      </c>
      <c r="C13">
        <f t="shared" ca="1" si="0"/>
        <v>29.304910663508142</v>
      </c>
      <c r="D13">
        <f t="shared" ca="1" si="0"/>
        <v>35.64597135908879</v>
      </c>
      <c r="E13">
        <f t="shared" ca="1" si="1"/>
        <v>6.3410606955806479</v>
      </c>
    </row>
    <row r="14" spans="1:5" x14ac:dyDescent="0.25">
      <c r="A14">
        <f t="shared" si="2"/>
        <v>13</v>
      </c>
      <c r="B14" t="s">
        <v>38</v>
      </c>
      <c r="C14">
        <f t="shared" ca="1" si="0"/>
        <v>12.027122694957114</v>
      </c>
      <c r="D14">
        <f t="shared" ca="1" si="0"/>
        <v>60.117863591301067</v>
      </c>
      <c r="E14">
        <f t="shared" ca="1" si="1"/>
        <v>48.090740896343952</v>
      </c>
    </row>
    <row r="15" spans="1:5" x14ac:dyDescent="0.25">
      <c r="A15">
        <f t="shared" si="2"/>
        <v>14</v>
      </c>
      <c r="B15" t="s">
        <v>38</v>
      </c>
      <c r="C15">
        <f t="shared" ca="1" si="0"/>
        <v>51.090158508462537</v>
      </c>
      <c r="D15">
        <f t="shared" ca="1" si="0"/>
        <v>56.616295319660857</v>
      </c>
      <c r="E15">
        <f t="shared" ca="1" si="1"/>
        <v>5.5261368111983202</v>
      </c>
    </row>
    <row r="16" spans="1:5" x14ac:dyDescent="0.25">
      <c r="A16">
        <f t="shared" si="2"/>
        <v>15</v>
      </c>
      <c r="B16" t="s">
        <v>38</v>
      </c>
      <c r="C16">
        <f t="shared" ca="1" si="0"/>
        <v>15.283623379201439</v>
      </c>
      <c r="D16">
        <f t="shared" ca="1" si="0"/>
        <v>10.436204301076458</v>
      </c>
      <c r="E16">
        <f t="shared" ca="1" si="1"/>
        <v>-4.8474190781249806</v>
      </c>
    </row>
    <row r="17" spans="1:5" x14ac:dyDescent="0.25">
      <c r="A17">
        <f t="shared" si="2"/>
        <v>16</v>
      </c>
      <c r="B17" t="s">
        <v>38</v>
      </c>
      <c r="C17">
        <f t="shared" ca="1" si="0"/>
        <v>78.769441348645714</v>
      </c>
      <c r="D17">
        <f t="shared" ca="1" si="0"/>
        <v>12.057534341986953</v>
      </c>
      <c r="E17">
        <f t="shared" ca="1" si="1"/>
        <v>-66.711907006658762</v>
      </c>
    </row>
    <row r="18" spans="1:5" x14ac:dyDescent="0.25">
      <c r="A18">
        <f t="shared" si="2"/>
        <v>17</v>
      </c>
      <c r="B18" t="s">
        <v>38</v>
      </c>
      <c r="C18">
        <f t="shared" ca="1" si="0"/>
        <v>80.315454014054012</v>
      </c>
      <c r="D18">
        <f t="shared" ca="1" si="0"/>
        <v>26.914901953074231</v>
      </c>
      <c r="E18">
        <f t="shared" ca="1" si="1"/>
        <v>-53.400552060979777</v>
      </c>
    </row>
    <row r="19" spans="1:5" x14ac:dyDescent="0.25">
      <c r="A19">
        <f t="shared" si="2"/>
        <v>18</v>
      </c>
      <c r="B19" t="s">
        <v>38</v>
      </c>
      <c r="C19">
        <f t="shared" ca="1" si="0"/>
        <v>61.054812748216968</v>
      </c>
      <c r="D19">
        <f t="shared" ca="1" si="0"/>
        <v>92.300397247407489</v>
      </c>
      <c r="E19">
        <f t="shared" ca="1" si="1"/>
        <v>31.245584499190521</v>
      </c>
    </row>
    <row r="20" spans="1:5" x14ac:dyDescent="0.25">
      <c r="A20">
        <f t="shared" si="2"/>
        <v>19</v>
      </c>
      <c r="B20" t="s">
        <v>38</v>
      </c>
      <c r="C20">
        <f t="shared" ca="1" si="0"/>
        <v>13.682704040286954</v>
      </c>
      <c r="D20">
        <f t="shared" ca="1" si="0"/>
        <v>94.175748738316614</v>
      </c>
      <c r="E20">
        <f t="shared" ca="1" si="1"/>
        <v>80.493044698029664</v>
      </c>
    </row>
    <row r="21" spans="1:5" x14ac:dyDescent="0.25">
      <c r="A21">
        <f t="shared" si="2"/>
        <v>20</v>
      </c>
      <c r="B21" t="s">
        <v>38</v>
      </c>
      <c r="C21">
        <f t="shared" ca="1" si="0"/>
        <v>50.723339829884019</v>
      </c>
      <c r="D21">
        <f t="shared" ca="1" si="0"/>
        <v>4.2382427305769248</v>
      </c>
      <c r="E21">
        <f t="shared" ca="1" si="1"/>
        <v>-46.485097099307097</v>
      </c>
    </row>
    <row r="22" spans="1:5" x14ac:dyDescent="0.25">
      <c r="A22">
        <f t="shared" si="2"/>
        <v>21</v>
      </c>
      <c r="B22" t="s">
        <v>38</v>
      </c>
      <c r="C22">
        <f t="shared" ca="1" si="0"/>
        <v>86.316590498600561</v>
      </c>
      <c r="D22">
        <f t="shared" ca="1" si="0"/>
        <v>46.314907013473906</v>
      </c>
      <c r="E22">
        <f t="shared" ca="1" si="1"/>
        <v>-40.001683485126655</v>
      </c>
    </row>
    <row r="23" spans="1:5" x14ac:dyDescent="0.25">
      <c r="A23">
        <f t="shared" si="2"/>
        <v>22</v>
      </c>
      <c r="B23" t="s">
        <v>38</v>
      </c>
      <c r="C23">
        <f t="shared" ca="1" si="0"/>
        <v>68.531758102292414</v>
      </c>
      <c r="D23">
        <f t="shared" ca="1" si="0"/>
        <v>10.809191803112894</v>
      </c>
      <c r="E23">
        <f t="shared" ca="1" si="1"/>
        <v>-57.722566299179519</v>
      </c>
    </row>
    <row r="24" spans="1:5" x14ac:dyDescent="0.25">
      <c r="A24">
        <f t="shared" si="2"/>
        <v>23</v>
      </c>
      <c r="B24" t="s">
        <v>38</v>
      </c>
      <c r="C24">
        <f t="shared" ca="1" si="0"/>
        <v>88.80256590232581</v>
      </c>
      <c r="D24">
        <f t="shared" ca="1" si="0"/>
        <v>11.532784639154892</v>
      </c>
      <c r="E24">
        <f t="shared" ca="1" si="1"/>
        <v>-77.269781263170913</v>
      </c>
    </row>
    <row r="25" spans="1:5" x14ac:dyDescent="0.25">
      <c r="A25">
        <f t="shared" si="2"/>
        <v>24</v>
      </c>
      <c r="B25" t="s">
        <v>38</v>
      </c>
      <c r="C25">
        <f t="shared" ca="1" si="0"/>
        <v>90.418747876556111</v>
      </c>
      <c r="D25">
        <f t="shared" ca="1" si="0"/>
        <v>33.882649777626938</v>
      </c>
      <c r="E25">
        <f t="shared" ca="1" si="1"/>
        <v>-56.536098098929173</v>
      </c>
    </row>
    <row r="26" spans="1:5" x14ac:dyDescent="0.25">
      <c r="A26">
        <f t="shared" si="2"/>
        <v>25</v>
      </c>
      <c r="B26" t="s">
        <v>38</v>
      </c>
      <c r="C26">
        <f t="shared" ca="1" si="0"/>
        <v>0.70466931097713514</v>
      </c>
      <c r="D26">
        <f t="shared" ca="1" si="0"/>
        <v>63.303062964264278</v>
      </c>
      <c r="E26">
        <f t="shared" ca="1" si="1"/>
        <v>62.59839365328714</v>
      </c>
    </row>
    <row r="27" spans="1:5" x14ac:dyDescent="0.25">
      <c r="A27">
        <f t="shared" si="2"/>
        <v>26</v>
      </c>
      <c r="B27" t="s">
        <v>40</v>
      </c>
      <c r="C27">
        <f t="shared" ca="1" si="0"/>
        <v>41.455665573799436</v>
      </c>
      <c r="D27">
        <f t="shared" ca="1" si="0"/>
        <v>85.022840261959857</v>
      </c>
      <c r="E27">
        <f t="shared" ca="1" si="1"/>
        <v>43.567174688160421</v>
      </c>
    </row>
    <row r="28" spans="1:5" x14ac:dyDescent="0.25">
      <c r="A28">
        <f t="shared" si="2"/>
        <v>27</v>
      </c>
      <c r="B28" t="s">
        <v>40</v>
      </c>
      <c r="C28">
        <f t="shared" ca="1" si="0"/>
        <v>47.441665617024128</v>
      </c>
      <c r="D28">
        <f t="shared" ca="1" si="0"/>
        <v>78.191391391000337</v>
      </c>
      <c r="E28">
        <f t="shared" ca="1" si="1"/>
        <v>30.749725773976209</v>
      </c>
    </row>
    <row r="29" spans="1:5" x14ac:dyDescent="0.25">
      <c r="A29">
        <f t="shared" si="2"/>
        <v>28</v>
      </c>
      <c r="B29" t="s">
        <v>40</v>
      </c>
      <c r="C29">
        <f t="shared" ca="1" si="0"/>
        <v>92.550083513496745</v>
      </c>
      <c r="D29">
        <f t="shared" ca="1" si="0"/>
        <v>8.3602942208930493</v>
      </c>
      <c r="E29">
        <f t="shared" ca="1" si="1"/>
        <v>-84.189789292603692</v>
      </c>
    </row>
    <row r="30" spans="1:5" x14ac:dyDescent="0.25">
      <c r="A30">
        <f t="shared" si="2"/>
        <v>29</v>
      </c>
      <c r="B30" t="s">
        <v>40</v>
      </c>
      <c r="C30">
        <f t="shared" ca="1" si="0"/>
        <v>18.968169770151743</v>
      </c>
      <c r="D30">
        <f t="shared" ca="1" si="0"/>
        <v>68.216997125304729</v>
      </c>
      <c r="E30">
        <f t="shared" ca="1" si="1"/>
        <v>49.248827355152983</v>
      </c>
    </row>
    <row r="31" spans="1:5" x14ac:dyDescent="0.25">
      <c r="A31">
        <f t="shared" si="2"/>
        <v>30</v>
      </c>
      <c r="B31" t="s">
        <v>40</v>
      </c>
      <c r="C31">
        <f t="shared" ca="1" si="0"/>
        <v>2.6961767796960023</v>
      </c>
      <c r="D31">
        <f t="shared" ca="1" si="0"/>
        <v>28.525850399413478</v>
      </c>
      <c r="E31">
        <f t="shared" ca="1" si="1"/>
        <v>25.829673619717475</v>
      </c>
    </row>
    <row r="32" spans="1:5" x14ac:dyDescent="0.25">
      <c r="A32">
        <f t="shared" si="2"/>
        <v>31</v>
      </c>
      <c r="B32" t="s">
        <v>40</v>
      </c>
      <c r="C32">
        <f t="shared" ca="1" si="0"/>
        <v>14.718765316050108</v>
      </c>
      <c r="D32">
        <f t="shared" ca="1" si="0"/>
        <v>57.227805398714814</v>
      </c>
      <c r="E32">
        <f t="shared" ca="1" si="1"/>
        <v>42.509040082664704</v>
      </c>
    </row>
    <row r="33" spans="1:5" x14ac:dyDescent="0.25">
      <c r="A33">
        <f t="shared" si="2"/>
        <v>32</v>
      </c>
      <c r="B33" t="s">
        <v>40</v>
      </c>
      <c r="C33">
        <f t="shared" ca="1" si="0"/>
        <v>47.369203146354366</v>
      </c>
      <c r="D33">
        <f t="shared" ca="1" si="0"/>
        <v>60.362335795053546</v>
      </c>
      <c r="E33">
        <f t="shared" ca="1" si="1"/>
        <v>12.993132648699181</v>
      </c>
    </row>
    <row r="34" spans="1:5" x14ac:dyDescent="0.25">
      <c r="A34">
        <f t="shared" si="2"/>
        <v>33</v>
      </c>
      <c r="B34" t="s">
        <v>40</v>
      </c>
      <c r="C34">
        <f t="shared" ca="1" si="0"/>
        <v>73.108630462169558</v>
      </c>
      <c r="D34">
        <f t="shared" ca="1" si="0"/>
        <v>12.08206685685218</v>
      </c>
      <c r="E34">
        <f t="shared" ca="1" si="1"/>
        <v>-61.026563605317378</v>
      </c>
    </row>
    <row r="35" spans="1:5" x14ac:dyDescent="0.25">
      <c r="A35">
        <f t="shared" si="2"/>
        <v>34</v>
      </c>
      <c r="B35" t="s">
        <v>40</v>
      </c>
      <c r="C35">
        <f t="shared" ca="1" si="0"/>
        <v>74.214957296725458</v>
      </c>
      <c r="D35">
        <f t="shared" ca="1" si="0"/>
        <v>13.605394021054384</v>
      </c>
      <c r="E35">
        <f t="shared" ca="1" si="1"/>
        <v>-60.609563275671078</v>
      </c>
    </row>
    <row r="36" spans="1:5" x14ac:dyDescent="0.25">
      <c r="A36">
        <f t="shared" si="2"/>
        <v>35</v>
      </c>
      <c r="B36" t="s">
        <v>40</v>
      </c>
      <c r="C36">
        <f t="shared" ca="1" si="0"/>
        <v>13.193002363941664</v>
      </c>
      <c r="D36">
        <f t="shared" ca="1" si="0"/>
        <v>71.39145503192357</v>
      </c>
      <c r="E36">
        <f t="shared" ca="1" si="1"/>
        <v>58.198452667981904</v>
      </c>
    </row>
    <row r="37" spans="1:5" x14ac:dyDescent="0.25">
      <c r="A37">
        <f t="shared" si="2"/>
        <v>36</v>
      </c>
      <c r="B37" t="s">
        <v>40</v>
      </c>
      <c r="C37">
        <f t="shared" ca="1" si="0"/>
        <v>49.750508016281835</v>
      </c>
      <c r="D37">
        <f t="shared" ca="1" si="0"/>
        <v>49.974135555320245</v>
      </c>
      <c r="E37">
        <f t="shared" ca="1" si="1"/>
        <v>0.22362753903841082</v>
      </c>
    </row>
    <row r="38" spans="1:5" x14ac:dyDescent="0.25">
      <c r="A38">
        <f t="shared" si="2"/>
        <v>37</v>
      </c>
      <c r="B38" t="s">
        <v>40</v>
      </c>
      <c r="C38">
        <f t="shared" ca="1" si="0"/>
        <v>52.868288522466258</v>
      </c>
      <c r="D38">
        <f t="shared" ca="1" si="0"/>
        <v>91.657762717735935</v>
      </c>
      <c r="E38">
        <f t="shared" ca="1" si="1"/>
        <v>38.789474195269676</v>
      </c>
    </row>
    <row r="39" spans="1:5" x14ac:dyDescent="0.25">
      <c r="A39">
        <f t="shared" si="2"/>
        <v>38</v>
      </c>
      <c r="B39" t="s">
        <v>40</v>
      </c>
      <c r="C39">
        <f t="shared" ca="1" si="0"/>
        <v>63.593398977342474</v>
      </c>
      <c r="D39">
        <f t="shared" ca="1" si="0"/>
        <v>71.250868533094533</v>
      </c>
      <c r="E39">
        <f t="shared" ca="1" si="1"/>
        <v>7.6574695557520585</v>
      </c>
    </row>
    <row r="40" spans="1:5" x14ac:dyDescent="0.25">
      <c r="A40">
        <f t="shared" si="2"/>
        <v>39</v>
      </c>
      <c r="B40" t="s">
        <v>40</v>
      </c>
      <c r="C40">
        <f t="shared" ca="1" si="0"/>
        <v>43.555252434235193</v>
      </c>
      <c r="D40">
        <f t="shared" ca="1" si="0"/>
        <v>86.389691310683347</v>
      </c>
      <c r="E40">
        <f t="shared" ca="1" si="1"/>
        <v>42.834438876448154</v>
      </c>
    </row>
    <row r="41" spans="1:5" x14ac:dyDescent="0.25">
      <c r="A41">
        <f t="shared" si="2"/>
        <v>40</v>
      </c>
      <c r="B41" t="s">
        <v>40</v>
      </c>
      <c r="C41">
        <f t="shared" ca="1" si="0"/>
        <v>43.524242910443434</v>
      </c>
      <c r="D41">
        <f t="shared" ca="1" si="0"/>
        <v>23.041099268940968</v>
      </c>
      <c r="E41">
        <f t="shared" ca="1" si="1"/>
        <v>-20.483143641502465</v>
      </c>
    </row>
    <row r="42" spans="1:5" x14ac:dyDescent="0.25">
      <c r="A42">
        <f t="shared" si="2"/>
        <v>41</v>
      </c>
      <c r="B42" t="s">
        <v>40</v>
      </c>
      <c r="C42">
        <f t="shared" ca="1" si="0"/>
        <v>50.90126036953103</v>
      </c>
      <c r="D42">
        <f t="shared" ca="1" si="0"/>
        <v>96.639660700896073</v>
      </c>
      <c r="E42">
        <f t="shared" ca="1" si="1"/>
        <v>45.738400331365042</v>
      </c>
    </row>
    <row r="43" spans="1:5" x14ac:dyDescent="0.25">
      <c r="A43">
        <f t="shared" si="2"/>
        <v>42</v>
      </c>
      <c r="B43" t="s">
        <v>40</v>
      </c>
      <c r="C43">
        <f t="shared" ca="1" si="0"/>
        <v>46.851144500989847</v>
      </c>
      <c r="D43">
        <f t="shared" ca="1" si="0"/>
        <v>69.414854120764346</v>
      </c>
      <c r="E43">
        <f t="shared" ca="1" si="1"/>
        <v>22.5637096197745</v>
      </c>
    </row>
    <row r="44" spans="1:5" x14ac:dyDescent="0.25">
      <c r="A44">
        <f t="shared" si="2"/>
        <v>43</v>
      </c>
      <c r="B44" t="s">
        <v>40</v>
      </c>
      <c r="C44">
        <f t="shared" ca="1" si="0"/>
        <v>60.919314698657843</v>
      </c>
      <c r="D44">
        <f t="shared" ca="1" si="0"/>
        <v>76.679349827565119</v>
      </c>
      <c r="E44">
        <f t="shared" ca="1" si="1"/>
        <v>15.760035128907276</v>
      </c>
    </row>
    <row r="45" spans="1:5" x14ac:dyDescent="0.25">
      <c r="A45">
        <f t="shared" si="2"/>
        <v>44</v>
      </c>
      <c r="B45" t="s">
        <v>40</v>
      </c>
      <c r="C45">
        <f t="shared" ca="1" si="0"/>
        <v>45.289323429944375</v>
      </c>
      <c r="D45">
        <f t="shared" ca="1" si="0"/>
        <v>60.932582779193588</v>
      </c>
      <c r="E45">
        <f t="shared" ca="1" si="1"/>
        <v>15.643259349249213</v>
      </c>
    </row>
    <row r="46" spans="1:5" x14ac:dyDescent="0.25">
      <c r="A46">
        <f t="shared" si="2"/>
        <v>45</v>
      </c>
      <c r="B46" t="s">
        <v>40</v>
      </c>
      <c r="C46">
        <f t="shared" ca="1" si="0"/>
        <v>32.928794198574309</v>
      </c>
      <c r="D46">
        <f t="shared" ca="1" si="0"/>
        <v>98.53947967924924</v>
      </c>
      <c r="E46">
        <f t="shared" ca="1" si="1"/>
        <v>65.610685480674931</v>
      </c>
    </row>
    <row r="47" spans="1:5" x14ac:dyDescent="0.25">
      <c r="A47">
        <f t="shared" si="2"/>
        <v>46</v>
      </c>
      <c r="B47" t="s">
        <v>40</v>
      </c>
      <c r="C47">
        <f t="shared" ca="1" si="0"/>
        <v>82.065612783175993</v>
      </c>
      <c r="D47">
        <f t="shared" ca="1" si="0"/>
        <v>64.654925773880848</v>
      </c>
      <c r="E47">
        <f t="shared" ca="1" si="1"/>
        <v>-17.410687009295145</v>
      </c>
    </row>
    <row r="48" spans="1:5" x14ac:dyDescent="0.25">
      <c r="A48">
        <f t="shared" si="2"/>
        <v>47</v>
      </c>
      <c r="B48" t="s">
        <v>40</v>
      </c>
      <c r="C48">
        <f t="shared" ca="1" si="0"/>
        <v>19.346281296913681</v>
      </c>
      <c r="D48">
        <f t="shared" ca="1" si="0"/>
        <v>27.068268250397708</v>
      </c>
      <c r="E48">
        <f t="shared" ca="1" si="1"/>
        <v>7.7219869534840271</v>
      </c>
    </row>
    <row r="49" spans="1:5" x14ac:dyDescent="0.25">
      <c r="A49">
        <f t="shared" si="2"/>
        <v>48</v>
      </c>
      <c r="B49" t="s">
        <v>40</v>
      </c>
      <c r="C49">
        <f t="shared" ca="1" si="0"/>
        <v>61.092917602563176</v>
      </c>
      <c r="D49">
        <f t="shared" ca="1" si="0"/>
        <v>78.103396986354866</v>
      </c>
      <c r="E49">
        <f t="shared" ca="1" si="1"/>
        <v>17.01047938379169</v>
      </c>
    </row>
    <row r="50" spans="1:5" x14ac:dyDescent="0.25">
      <c r="A50">
        <f t="shared" si="2"/>
        <v>49</v>
      </c>
      <c r="B50" t="s">
        <v>40</v>
      </c>
      <c r="C50">
        <f t="shared" ca="1" si="0"/>
        <v>64.278728983077883</v>
      </c>
      <c r="D50">
        <f t="shared" ca="1" si="0"/>
        <v>49.778464467233349</v>
      </c>
      <c r="E50">
        <f t="shared" ca="1" si="1"/>
        <v>-14.500264515844535</v>
      </c>
    </row>
    <row r="51" spans="1:5" x14ac:dyDescent="0.25">
      <c r="A51">
        <f t="shared" si="2"/>
        <v>50</v>
      </c>
      <c r="B51" t="s">
        <v>40</v>
      </c>
      <c r="C51">
        <f t="shared" ca="1" si="0"/>
        <v>20.442009887605995</v>
      </c>
      <c r="D51">
        <f t="shared" ca="1" si="0"/>
        <v>79.608133439640042</v>
      </c>
      <c r="E51">
        <f t="shared" ca="1" si="1"/>
        <v>59.166123552034051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zoomScale="115" zoomScaleNormal="115" workbookViewId="0">
      <selection activeCell="D7" sqref="D7"/>
    </sheetView>
  </sheetViews>
  <sheetFormatPr defaultRowHeight="15" x14ac:dyDescent="0.25"/>
  <cols>
    <col min="1" max="1" width="23.140625" style="4" customWidth="1"/>
    <col min="2" max="2" width="21.42578125" bestFit="1" customWidth="1"/>
    <col min="3" max="3" width="19.85546875" bestFit="1" customWidth="1"/>
    <col min="4" max="4" width="10.42578125" bestFit="1" customWidth="1"/>
  </cols>
  <sheetData>
    <row r="1" spans="1:4" s="1" customFormat="1" x14ac:dyDescent="0.25">
      <c r="A1" s="6" t="s">
        <v>25</v>
      </c>
      <c r="B1" s="1" t="s">
        <v>26</v>
      </c>
      <c r="C1" s="1" t="s">
        <v>27</v>
      </c>
      <c r="D1" s="1" t="s">
        <v>28</v>
      </c>
    </row>
    <row r="2" spans="1:4" x14ac:dyDescent="0.25">
      <c r="A2" s="4">
        <v>1</v>
      </c>
      <c r="B2">
        <v>1.2</v>
      </c>
      <c r="C2">
        <v>0.3</v>
      </c>
      <c r="D2">
        <f>C2-B2</f>
        <v>-0.89999999999999991</v>
      </c>
    </row>
    <row r="3" spans="1:4" x14ac:dyDescent="0.25">
      <c r="A3" s="4">
        <v>2</v>
      </c>
      <c r="B3">
        <v>0.23</v>
      </c>
      <c r="C3">
        <v>0.1</v>
      </c>
      <c r="D3">
        <f t="shared" ref="D3:D6" si="0">C3-B3</f>
        <v>-0.13</v>
      </c>
    </row>
    <row r="4" spans="1:4" x14ac:dyDescent="0.25">
      <c r="A4" s="4">
        <v>3</v>
      </c>
      <c r="B4">
        <v>0.43</v>
      </c>
      <c r="C4">
        <v>0.46</v>
      </c>
      <c r="D4">
        <f t="shared" si="0"/>
        <v>3.0000000000000027E-2</v>
      </c>
    </row>
    <row r="5" spans="1:4" x14ac:dyDescent="0.25">
      <c r="A5" s="4">
        <v>4</v>
      </c>
      <c r="B5">
        <v>0.85</v>
      </c>
      <c r="C5">
        <v>0.1</v>
      </c>
      <c r="D5">
        <f t="shared" si="0"/>
        <v>-0.75</v>
      </c>
    </row>
    <row r="6" spans="1:4" x14ac:dyDescent="0.25">
      <c r="A6" s="7">
        <v>5</v>
      </c>
      <c r="B6" s="8">
        <v>1.4</v>
      </c>
      <c r="C6" s="8">
        <v>0.4</v>
      </c>
      <c r="D6" s="8">
        <f t="shared" si="0"/>
        <v>-0.99999999999999989</v>
      </c>
    </row>
    <row r="7" spans="1:4" x14ac:dyDescent="0.25">
      <c r="A7" s="5" t="s">
        <v>29</v>
      </c>
      <c r="B7" s="9">
        <f>AVERAGE(B2:B6)</f>
        <v>0.82199999999999984</v>
      </c>
      <c r="C7" s="9">
        <f>AVERAGE(C2:C6)</f>
        <v>0.27200000000000002</v>
      </c>
      <c r="D7" s="9">
        <f>AVERAGE(D2:D6)</f>
        <v>-0.54999999999999993</v>
      </c>
    </row>
    <row r="8" spans="1:4" x14ac:dyDescent="0.25">
      <c r="A8" s="5" t="s">
        <v>30</v>
      </c>
      <c r="B8" s="9">
        <f>STDEV(B2:B6)</f>
        <v>0.49544929104803459</v>
      </c>
      <c r="C8" s="9">
        <f>STDEV(C2:C6)</f>
        <v>0.16709278859364335</v>
      </c>
      <c r="D8" s="9">
        <f>STDEV(D2:D6)</f>
        <v>0.46845490711486854</v>
      </c>
    </row>
    <row r="9" spans="1:4" x14ac:dyDescent="0.25">
      <c r="A9" s="5" t="s">
        <v>31</v>
      </c>
      <c r="B9" s="9">
        <v>5</v>
      </c>
      <c r="C9" s="9">
        <v>5</v>
      </c>
      <c r="D9" s="9">
        <v>5</v>
      </c>
    </row>
    <row r="10" spans="1:4" x14ac:dyDescent="0.25">
      <c r="A10" s="5" t="s">
        <v>32</v>
      </c>
      <c r="D10">
        <v>4</v>
      </c>
    </row>
    <row r="12" spans="1:4" x14ac:dyDescent="0.25">
      <c r="A12" s="4" t="s">
        <v>33</v>
      </c>
    </row>
    <row r="14" spans="1:4" x14ac:dyDescent="0.25">
      <c r="A14" s="4" t="s">
        <v>34</v>
      </c>
    </row>
    <row r="18" spans="1:3" x14ac:dyDescent="0.25">
      <c r="C18">
        <f>D7/(0.47/SQRT(5))</f>
        <v>-2.6166752928189028</v>
      </c>
    </row>
    <row r="25" spans="1:3" x14ac:dyDescent="0.25">
      <c r="A25" s="4" t="s">
        <v>35</v>
      </c>
    </row>
    <row r="26" spans="1:3" x14ac:dyDescent="0.25">
      <c r="A26" s="4" t="s">
        <v>36</v>
      </c>
      <c r="B26">
        <f>C18</f>
        <v>-2.6166752928189028</v>
      </c>
    </row>
    <row r="27" spans="1:3" x14ac:dyDescent="0.25">
      <c r="A27" s="4" t="s">
        <v>37</v>
      </c>
      <c r="B27">
        <v>4</v>
      </c>
    </row>
    <row r="28" spans="1:3" x14ac:dyDescent="0.25">
      <c r="A28" s="4" t="s">
        <v>17</v>
      </c>
      <c r="B28" s="10">
        <f>TDIST(ABS(B26),4,2)</f>
        <v>5.9004880503123532E-2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Independent Samples T-Test</vt:lpstr>
      <vt:lpstr>Sheet1</vt:lpstr>
      <vt:lpstr>Paired T-Test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Eugene Brusilovskiy</dc:creator>
  <cp:lastModifiedBy>Administrator</cp:lastModifiedBy>
  <dcterms:created xsi:type="dcterms:W3CDTF">2015-08-18T16:01:03Z</dcterms:created>
  <dcterms:modified xsi:type="dcterms:W3CDTF">2019-06-05T00:35:08Z</dcterms:modified>
</cp:coreProperties>
</file>