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nes\Documents\"/>
    </mc:Choice>
  </mc:AlternateContent>
  <xr:revisionPtr revIDLastSave="0" documentId="13_ncr:1_{DE7BA82C-5C9F-4A55-B887-445C9051E972}" xr6:coauthVersionLast="47" xr6:coauthVersionMax="47" xr10:uidLastSave="{00000000-0000-0000-0000-000000000000}"/>
  <bookViews>
    <workbookView xWindow="-108" yWindow="-108" windowWidth="23256" windowHeight="12576" activeTab="3" xr2:uid="{CC2E502F-8D7E-4F9F-B9AB-331D19F96BD7}"/>
  </bookViews>
  <sheets>
    <sheet name="Sheet2" sheetId="2" r:id="rId1"/>
    <sheet name="Sheet1" sheetId="1" r:id="rId2"/>
    <sheet name="Sheet6" sheetId="6" r:id="rId3"/>
    <sheet name="Sheet3" sheetId="3" r:id="rId4"/>
    <sheet name="Sheet4" sheetId="4" r:id="rId5"/>
    <sheet name="Sheet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3" l="1"/>
  <c r="E28" i="3"/>
  <c r="E27" i="3"/>
  <c r="E29" i="3"/>
  <c r="I26" i="3"/>
  <c r="I25" i="3"/>
  <c r="I24" i="3"/>
  <c r="G23" i="3"/>
  <c r="G22" i="3"/>
  <c r="H22" i="3" s="1"/>
  <c r="I22" i="3" s="1"/>
  <c r="H23" i="3"/>
  <c r="I23" i="3" s="1"/>
  <c r="G21" i="3"/>
  <c r="H21" i="3" s="1"/>
  <c r="I21" i="3" s="1"/>
  <c r="F16" i="4"/>
  <c r="E16" i="4"/>
  <c r="E15" i="4"/>
  <c r="D14" i="4"/>
  <c r="D13" i="4"/>
  <c r="D12" i="4"/>
  <c r="E12" i="4" s="1"/>
  <c r="C13" i="4"/>
  <c r="C14" i="4"/>
  <c r="C12" i="4"/>
  <c r="C20" i="4"/>
  <c r="C19" i="4"/>
  <c r="C18" i="4"/>
  <c r="B19" i="4"/>
  <c r="B20" i="4"/>
  <c r="B18" i="4"/>
  <c r="B14" i="4"/>
  <c r="B13" i="4"/>
  <c r="B12" i="4"/>
  <c r="G5" i="4"/>
  <c r="G6" i="4"/>
  <c r="G4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2" i="5"/>
  <c r="E14" i="4" l="1"/>
  <c r="E13" i="4"/>
  <c r="F5" i="4"/>
  <c r="F6" i="4"/>
  <c r="F4" i="4"/>
  <c r="B6" i="4"/>
  <c r="B5" i="4"/>
  <c r="B4" i="4"/>
  <c r="B3" i="4"/>
</calcChain>
</file>

<file path=xl/sharedStrings.xml><?xml version="1.0" encoding="utf-8"?>
<sst xmlns="http://schemas.openxmlformats.org/spreadsheetml/2006/main" count="134" uniqueCount="62">
  <si>
    <t>Calibration Curve</t>
  </si>
  <si>
    <t>ww</t>
  </si>
  <si>
    <t>5ml</t>
  </si>
  <si>
    <t>a</t>
  </si>
  <si>
    <t>dil 40</t>
  </si>
  <si>
    <t>b</t>
  </si>
  <si>
    <t>icvs</t>
  </si>
  <si>
    <t>A</t>
  </si>
  <si>
    <t>SD</t>
  </si>
  <si>
    <t>rsd</t>
  </si>
  <si>
    <t>Column1</t>
  </si>
  <si>
    <t>Column2</t>
  </si>
  <si>
    <t>Column3</t>
  </si>
  <si>
    <t>Column4</t>
  </si>
  <si>
    <t>Column5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</si>
  <si>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</si>
  <si>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</si>
  <si>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</si>
  <si>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</si>
  <si>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</si>
  <si>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</si>
  <si>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</si>
  <si>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</si>
  <si>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</si>
  <si>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</si>
  <si>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</si>
  <si>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</si>
  <si>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</si>
  <si>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Mass</t>
  </si>
  <si>
    <t>Mg/L</t>
  </si>
  <si>
    <t>Stock</t>
  </si>
  <si>
    <t>WS1</t>
  </si>
  <si>
    <t>WS2</t>
  </si>
  <si>
    <t>WS3</t>
  </si>
  <si>
    <t>R1</t>
  </si>
  <si>
    <t>R2</t>
  </si>
  <si>
    <t>AV</t>
  </si>
  <si>
    <t>SPEC</t>
  </si>
  <si>
    <t>Al (ppm)</t>
  </si>
  <si>
    <t>real</t>
  </si>
  <si>
    <t>calc value</t>
  </si>
  <si>
    <t>Back Calculations</t>
  </si>
  <si>
    <t>ws1 conc</t>
  </si>
  <si>
    <t>Stock conc</t>
  </si>
  <si>
    <t>Forward Calculation</t>
  </si>
  <si>
    <t>%rsd</t>
  </si>
  <si>
    <t>sd</t>
  </si>
  <si>
    <t>mean</t>
  </si>
  <si>
    <t>Acuatl initial Concentration</t>
  </si>
  <si>
    <t>Palintest Value</t>
  </si>
  <si>
    <t>Calculated Concentration</t>
  </si>
  <si>
    <t>Initial Stock Solution Concentration</t>
  </si>
  <si>
    <t>Aluminium standard calculated value</t>
  </si>
  <si>
    <t>Back Calulations</t>
  </si>
  <si>
    <t>Spectrometer value</t>
  </si>
  <si>
    <t>av</t>
  </si>
  <si>
    <t>Real Value</t>
  </si>
  <si>
    <t>mg/L Current Standards</t>
  </si>
  <si>
    <t>mg/L Extended Standards</t>
  </si>
  <si>
    <t>Common Process Values</t>
  </si>
  <si>
    <t>photometer</t>
  </si>
  <si>
    <t>spectometer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</si>
</sst>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Current Standard Calibration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458005249343833E-2"/>
                  <c:y val="-3.4814814814814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Sheet1!$B$5:$B$7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xVal>
          <c:yVal>
            <c:numRef>
              <c:f>Sheet1!$C$5:$C$7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6.0999999999999999E-2</c:v>
                </c:pt>
                <c:pt idx="2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C7F-8D2B-A5A576627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94848"/>
        <c:axId val="550883200"/>
      </c:scatterChart>
      <c:valAx>
        <c:axId val="550894848"/>
        <c:scaling>
          <c:orientation val="minMax"/>
          <c:min val="3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83200"/>
        <c:crosses val="autoZero"/>
        <c:crossBetween val="midCat"/>
      </c:valAx>
      <c:valAx>
        <c:axId val="55088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Colorimetry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426290463692041E-2"/>
                  <c:y val="-0.152226232137649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Sheet4!$B$4:$B$6</c:f>
              <c:numCache>
                <c:formatCode>General</c:formatCode>
                <c:ptCount val="3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</c:numCache>
            </c:numRef>
          </c:xVal>
          <c:yVal>
            <c:numRef>
              <c:f>Sheet4!$B$12:$B$14</c:f>
              <c:numCache>
                <c:formatCode>General</c:formatCode>
                <c:ptCount val="3"/>
                <c:pt idx="0">
                  <c:v>0.22</c:v>
                </c:pt>
                <c:pt idx="1">
                  <c:v>0.35499999999999998</c:v>
                </c:pt>
                <c:pt idx="2">
                  <c:v>0.48499999999999999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57-4A05-9948-9FB9A097C2A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057-4A05-9948-9FB9A097C2A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9057-4A05-9948-9FB9A097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60031"/>
        <c:axId val="1879771695"/>
      </c:scatterChart>
      <c:valAx>
        <c:axId val="1469060031"/>
        <c:scaling>
          <c:orientation val="minMax"/>
          <c:min val="0.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71695"/>
        <c:crosses val="autoZero"/>
        <c:crossBetween val="midCat"/>
      </c:valAx>
      <c:valAx>
        <c:axId val="1879771695"/>
        <c:scaling>
          <c:orientation val="minMax"/>
          <c:min val="0.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60031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 calulated concentration of standards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Colorimeter</c:v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Sheet4!$A$12:$A$14</c:f>
              <c:numCache>
                <c:formatCode>General</c:formatCode>
                <c:ptCount val="3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</c:numCache>
            </c:numRef>
          </c:xVal>
          <c:yVal>
            <c:numRef>
              <c:f>Sheet4!$E$12:$E$14</c:f>
              <c:numCache>
                <c:formatCode>General</c:formatCode>
                <c:ptCount val="3"/>
                <c:pt idx="0">
                  <c:v>993.96226415094327</c:v>
                </c:pt>
                <c:pt idx="1">
                  <c:v>1006.4150943396224</c:v>
                </c:pt>
                <c:pt idx="2">
                  <c:v>997.98742138364764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9DD-4C37-B83F-EFE0DE20490F}"/>
            </c:ext>
          </c:extLst>
        </c:ser>
        <c:ser>
          <c:idx val="2"/>
          <c:order val="1"/>
          <c:tx>
            <c:v>Spectrometer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Sheet3!$E$21:$E$23</c:f>
              <c:numCache>
                <c:formatCode>General</c:formatCode>
                <c:ptCount val="3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</c:numCache>
            </c:numRef>
          </c:xVal>
          <c:yVal>
            <c:numRef>
              <c:f>Sheet3!$I$21:$I$23</c:f>
              <c:numCache>
                <c:formatCode>General</c:formatCode>
                <c:ptCount val="3"/>
                <c:pt idx="0">
                  <c:v>4064</c:v>
                </c:pt>
                <c:pt idx="1">
                  <c:v>1168</c:v>
                </c:pt>
                <c:pt idx="2">
                  <c:v>579.55555555555543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9DD-4C37-B83F-EFE0DE20490F}"/>
            </c:ext>
          </c:extLst>
        </c:ser>
        <c:ser>
          <c:idx val="0"/>
          <c:order val="2"/>
          <c:tx>
            <c:strRef>
              <c:f>Sheet4!$F$11</c:f>
              <c:strCache>
                <c:ptCount val="1"/>
                <c:pt idx="0">
                  <c:v>Real 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Sheet4!$A$12:$A$14</c:f>
              <c:numCache>
                <c:formatCode>General</c:formatCode>
                <c:ptCount val="3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</c:numCache>
            </c:numRef>
          </c:xVal>
          <c:yVal>
            <c:numRef>
              <c:f>Sheet4!$F$12:$F$14</c:f>
              <c:numCache>
                <c:formatCode>General</c:formatCode>
                <c:ptCount val="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9DD-4C37-B83F-EFE0DE204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81327"/>
        <c:axId val="1361285487"/>
      </c:scatterChart>
      <c:valAx>
        <c:axId val="136128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85487"/>
        <c:crosses val="autoZero"/>
        <c:crossBetween val="midCat"/>
      </c:valAx>
      <c:valAx>
        <c:axId val="136128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8132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Sheet5!$B$2:$B$422</c:f>
              <c:numCache>
                <c:formatCode>General</c:formatCode>
                <c:ptCount val="421"/>
                <c:pt idx="0">
                  <c:v>362.5</c:v>
                </c:pt>
                <c:pt idx="1">
                  <c:v>605</c:v>
                </c:pt>
                <c:pt idx="2">
                  <c:v>707.5</c:v>
                </c:pt>
                <c:pt idx="3">
                  <c:v>725</c:v>
                </c:pt>
                <c:pt idx="4">
                  <c:v>747.5</c:v>
                </c:pt>
                <c:pt idx="5">
                  <c:v>900</c:v>
                </c:pt>
                <c:pt idx="6">
                  <c:v>637.5</c:v>
                </c:pt>
                <c:pt idx="7">
                  <c:v>675</c:v>
                </c:pt>
                <c:pt idx="8">
                  <c:v>775</c:v>
                </c:pt>
                <c:pt idx="9">
                  <c:v>550</c:v>
                </c:pt>
                <c:pt idx="10">
                  <c:v>825</c:v>
                </c:pt>
                <c:pt idx="11">
                  <c:v>718.75</c:v>
                </c:pt>
                <c:pt idx="12">
                  <c:v>790</c:v>
                </c:pt>
                <c:pt idx="13">
                  <c:v>650</c:v>
                </c:pt>
                <c:pt idx="14">
                  <c:v>685</c:v>
                </c:pt>
                <c:pt idx="15">
                  <c:v>787.5</c:v>
                </c:pt>
                <c:pt idx="16">
                  <c:v>875</c:v>
                </c:pt>
                <c:pt idx="17">
                  <c:v>760</c:v>
                </c:pt>
                <c:pt idx="18">
                  <c:v>475</c:v>
                </c:pt>
                <c:pt idx="19">
                  <c:v>607.5</c:v>
                </c:pt>
                <c:pt idx="20">
                  <c:v>865</c:v>
                </c:pt>
                <c:pt idx="21">
                  <c:v>577.5</c:v>
                </c:pt>
                <c:pt idx="22">
                  <c:v>742.5</c:v>
                </c:pt>
                <c:pt idx="23">
                  <c:v>567.5</c:v>
                </c:pt>
                <c:pt idx="24">
                  <c:v>587.5</c:v>
                </c:pt>
                <c:pt idx="25">
                  <c:v>735</c:v>
                </c:pt>
                <c:pt idx="26">
                  <c:v>650</c:v>
                </c:pt>
                <c:pt idx="27">
                  <c:v>795</c:v>
                </c:pt>
                <c:pt idx="28">
                  <c:v>640</c:v>
                </c:pt>
                <c:pt idx="29">
                  <c:v>737.5</c:v>
                </c:pt>
                <c:pt idx="30">
                  <c:v>975</c:v>
                </c:pt>
                <c:pt idx="31">
                  <c:v>687.5</c:v>
                </c:pt>
                <c:pt idx="32">
                  <c:v>920</c:v>
                </c:pt>
                <c:pt idx="33">
                  <c:v>825</c:v>
                </c:pt>
                <c:pt idx="34">
                  <c:v>487.5</c:v>
                </c:pt>
                <c:pt idx="35">
                  <c:v>450</c:v>
                </c:pt>
                <c:pt idx="36">
                  <c:v>645</c:v>
                </c:pt>
                <c:pt idx="37">
                  <c:v>467.5</c:v>
                </c:pt>
                <c:pt idx="38">
                  <c:v>462.5</c:v>
                </c:pt>
                <c:pt idx="39">
                  <c:v>385</c:v>
                </c:pt>
                <c:pt idx="40">
                  <c:v>460</c:v>
                </c:pt>
                <c:pt idx="41">
                  <c:v>512.5</c:v>
                </c:pt>
                <c:pt idx="42">
                  <c:v>650</c:v>
                </c:pt>
                <c:pt idx="43">
                  <c:v>700</c:v>
                </c:pt>
                <c:pt idx="44">
                  <c:v>662.5</c:v>
                </c:pt>
                <c:pt idx="45">
                  <c:v>892.5</c:v>
                </c:pt>
                <c:pt idx="46">
                  <c:v>568.75</c:v>
                </c:pt>
                <c:pt idx="47">
                  <c:v>735</c:v>
                </c:pt>
                <c:pt idx="48">
                  <c:v>702.5</c:v>
                </c:pt>
                <c:pt idx="49">
                  <c:v>670</c:v>
                </c:pt>
                <c:pt idx="50">
                  <c:v>562.5</c:v>
                </c:pt>
                <c:pt idx="51">
                  <c:v>712.5</c:v>
                </c:pt>
                <c:pt idx="52">
                  <c:v>670</c:v>
                </c:pt>
                <c:pt idx="53">
                  <c:v>655</c:v>
                </c:pt>
                <c:pt idx="54">
                  <c:v>662.5</c:v>
                </c:pt>
                <c:pt idx="55">
                  <c:v>700</c:v>
                </c:pt>
                <c:pt idx="56">
                  <c:v>475</c:v>
                </c:pt>
                <c:pt idx="57">
                  <c:v>587.5</c:v>
                </c:pt>
                <c:pt idx="58">
                  <c:v>850</c:v>
                </c:pt>
                <c:pt idx="59">
                  <c:v>712.5</c:v>
                </c:pt>
                <c:pt idx="60">
                  <c:v>625</c:v>
                </c:pt>
                <c:pt idx="61">
                  <c:v>725</c:v>
                </c:pt>
                <c:pt idx="62">
                  <c:v>575</c:v>
                </c:pt>
                <c:pt idx="63">
                  <c:v>837.5</c:v>
                </c:pt>
                <c:pt idx="64">
                  <c:v>775</c:v>
                </c:pt>
                <c:pt idx="65">
                  <c:v>750</c:v>
                </c:pt>
                <c:pt idx="66">
                  <c:v>775</c:v>
                </c:pt>
                <c:pt idx="67">
                  <c:v>675</c:v>
                </c:pt>
                <c:pt idx="68">
                  <c:v>650</c:v>
                </c:pt>
                <c:pt idx="69">
                  <c:v>850</c:v>
                </c:pt>
                <c:pt idx="70">
                  <c:v>375</c:v>
                </c:pt>
                <c:pt idx="71">
                  <c:v>562.5</c:v>
                </c:pt>
                <c:pt idx="72">
                  <c:v>700</c:v>
                </c:pt>
                <c:pt idx="73">
                  <c:v>750</c:v>
                </c:pt>
                <c:pt idx="74">
                  <c:v>750</c:v>
                </c:pt>
                <c:pt idx="75">
                  <c:v>962.5</c:v>
                </c:pt>
                <c:pt idx="76">
                  <c:v>825</c:v>
                </c:pt>
                <c:pt idx="77">
                  <c:v>600</c:v>
                </c:pt>
                <c:pt idx="78">
                  <c:v>600</c:v>
                </c:pt>
                <c:pt idx="79">
                  <c:v>587.5</c:v>
                </c:pt>
                <c:pt idx="80">
                  <c:v>625</c:v>
                </c:pt>
                <c:pt idx="81">
                  <c:v>650</c:v>
                </c:pt>
                <c:pt idx="82">
                  <c:v>600</c:v>
                </c:pt>
                <c:pt idx="83">
                  <c:v>145</c:v>
                </c:pt>
                <c:pt idx="84">
                  <c:v>315</c:v>
                </c:pt>
                <c:pt idx="85">
                  <c:v>400</c:v>
                </c:pt>
                <c:pt idx="86">
                  <c:v>435</c:v>
                </c:pt>
                <c:pt idx="87">
                  <c:v>515</c:v>
                </c:pt>
                <c:pt idx="88">
                  <c:v>367.5</c:v>
                </c:pt>
                <c:pt idx="89">
                  <c:v>67.5</c:v>
                </c:pt>
                <c:pt idx="90">
                  <c:v>775</c:v>
                </c:pt>
                <c:pt idx="91">
                  <c:v>771.8</c:v>
                </c:pt>
                <c:pt idx="92">
                  <c:v>647.5</c:v>
                </c:pt>
                <c:pt idx="93">
                  <c:v>725</c:v>
                </c:pt>
                <c:pt idx="94">
                  <c:v>1130</c:v>
                </c:pt>
                <c:pt idx="95">
                  <c:v>1137.5999999999999</c:v>
                </c:pt>
                <c:pt idx="96">
                  <c:v>1298.075</c:v>
                </c:pt>
                <c:pt idx="97">
                  <c:v>1526.075</c:v>
                </c:pt>
                <c:pt idx="98">
                  <c:v>1559.375</c:v>
                </c:pt>
                <c:pt idx="99">
                  <c:v>1485.6</c:v>
                </c:pt>
                <c:pt idx="100">
                  <c:v>1380.9</c:v>
                </c:pt>
                <c:pt idx="101">
                  <c:v>602.45000000000005</c:v>
                </c:pt>
                <c:pt idx="102">
                  <c:v>1090.4749999999999</c:v>
                </c:pt>
                <c:pt idx="103">
                  <c:v>1823.4</c:v>
                </c:pt>
                <c:pt idx="104">
                  <c:v>1355.425</c:v>
                </c:pt>
                <c:pt idx="105">
                  <c:v>993.15</c:v>
                </c:pt>
                <c:pt idx="106">
                  <c:v>1459.55</c:v>
                </c:pt>
                <c:pt idx="107">
                  <c:v>1500</c:v>
                </c:pt>
                <c:pt idx="108">
                  <c:v>1344.325</c:v>
                </c:pt>
                <c:pt idx="109">
                  <c:v>1337.85</c:v>
                </c:pt>
                <c:pt idx="110">
                  <c:v>1096.925</c:v>
                </c:pt>
                <c:pt idx="111">
                  <c:v>1228.0999999999999</c:v>
                </c:pt>
                <c:pt idx="112">
                  <c:v>674.47500000000002</c:v>
                </c:pt>
                <c:pt idx="113">
                  <c:v>1381.4</c:v>
                </c:pt>
                <c:pt idx="114">
                  <c:v>1581.175</c:v>
                </c:pt>
                <c:pt idx="115">
                  <c:v>808.17499999999995</c:v>
                </c:pt>
                <c:pt idx="116">
                  <c:v>1535.2249999999999</c:v>
                </c:pt>
                <c:pt idx="117">
                  <c:v>1711.6</c:v>
                </c:pt>
                <c:pt idx="118">
                  <c:v>1781.8</c:v>
                </c:pt>
                <c:pt idx="119">
                  <c:v>1424.15</c:v>
                </c:pt>
                <c:pt idx="120">
                  <c:v>1451.65</c:v>
                </c:pt>
                <c:pt idx="121">
                  <c:v>1450.6</c:v>
                </c:pt>
                <c:pt idx="122">
                  <c:v>310.97500000000002</c:v>
                </c:pt>
                <c:pt idx="123">
                  <c:v>1137.2249999999999</c:v>
                </c:pt>
                <c:pt idx="124">
                  <c:v>1172.7249999999999</c:v>
                </c:pt>
                <c:pt idx="125">
                  <c:v>1104.5250000000001</c:v>
                </c:pt>
                <c:pt idx="126">
                  <c:v>1364.9</c:v>
                </c:pt>
                <c:pt idx="127">
                  <c:v>1586.5</c:v>
                </c:pt>
                <c:pt idx="128">
                  <c:v>1675.925</c:v>
                </c:pt>
                <c:pt idx="129">
                  <c:v>1329.875</c:v>
                </c:pt>
                <c:pt idx="130">
                  <c:v>1256.825</c:v>
                </c:pt>
                <c:pt idx="131">
                  <c:v>644.02499999999998</c:v>
                </c:pt>
                <c:pt idx="132">
                  <c:v>966.4</c:v>
                </c:pt>
                <c:pt idx="133">
                  <c:v>1246.5250000000001</c:v>
                </c:pt>
                <c:pt idx="134">
                  <c:v>1722.425</c:v>
                </c:pt>
                <c:pt idx="135">
                  <c:v>425.375</c:v>
                </c:pt>
                <c:pt idx="136">
                  <c:v>986.47500000000002</c:v>
                </c:pt>
                <c:pt idx="137">
                  <c:v>1543.075</c:v>
                </c:pt>
                <c:pt idx="138">
                  <c:v>1120.325</c:v>
                </c:pt>
                <c:pt idx="139">
                  <c:v>544.02499999999998</c:v>
                </c:pt>
                <c:pt idx="140">
                  <c:v>944.25</c:v>
                </c:pt>
                <c:pt idx="141">
                  <c:v>1570.925</c:v>
                </c:pt>
                <c:pt idx="142">
                  <c:v>1475.6</c:v>
                </c:pt>
                <c:pt idx="143">
                  <c:v>1157.4000000000001</c:v>
                </c:pt>
                <c:pt idx="144">
                  <c:v>1466.2249999999999</c:v>
                </c:pt>
                <c:pt idx="145">
                  <c:v>1674</c:v>
                </c:pt>
                <c:pt idx="146">
                  <c:v>1675.325</c:v>
                </c:pt>
                <c:pt idx="147">
                  <c:v>587.57500000000005</c:v>
                </c:pt>
                <c:pt idx="148">
                  <c:v>1203.075</c:v>
                </c:pt>
                <c:pt idx="149">
                  <c:v>351.27499999999998</c:v>
                </c:pt>
                <c:pt idx="150">
                  <c:v>852</c:v>
                </c:pt>
                <c:pt idx="151">
                  <c:v>1459.5250000000001</c:v>
                </c:pt>
                <c:pt idx="152">
                  <c:v>1567.625</c:v>
                </c:pt>
                <c:pt idx="153">
                  <c:v>1595.4</c:v>
                </c:pt>
                <c:pt idx="154">
                  <c:v>1467.7750000000001</c:v>
                </c:pt>
                <c:pt idx="155">
                  <c:v>1387.7750000000001</c:v>
                </c:pt>
                <c:pt idx="156">
                  <c:v>1314.1</c:v>
                </c:pt>
                <c:pt idx="157">
                  <c:v>466.77499999999998</c:v>
                </c:pt>
                <c:pt idx="158">
                  <c:v>772.57500000000005</c:v>
                </c:pt>
                <c:pt idx="159">
                  <c:v>1796.9749999999999</c:v>
                </c:pt>
                <c:pt idx="160">
                  <c:v>1771.4749999999999</c:v>
                </c:pt>
                <c:pt idx="161">
                  <c:v>1724.175</c:v>
                </c:pt>
                <c:pt idx="162">
                  <c:v>1267.425</c:v>
                </c:pt>
                <c:pt idx="163">
                  <c:v>488.22500000000002</c:v>
                </c:pt>
                <c:pt idx="164">
                  <c:v>1048.925</c:v>
                </c:pt>
                <c:pt idx="165">
                  <c:v>1824.25</c:v>
                </c:pt>
                <c:pt idx="166">
                  <c:v>309.14999999999998</c:v>
                </c:pt>
                <c:pt idx="167">
                  <c:v>1037.2249999999999</c:v>
                </c:pt>
                <c:pt idx="168">
                  <c:v>1333.9749999999999</c:v>
                </c:pt>
                <c:pt idx="169">
                  <c:v>1701.0250000000001</c:v>
                </c:pt>
                <c:pt idx="170">
                  <c:v>1702.825</c:v>
                </c:pt>
                <c:pt idx="171">
                  <c:v>538.25</c:v>
                </c:pt>
                <c:pt idx="172">
                  <c:v>1681.3</c:v>
                </c:pt>
                <c:pt idx="173">
                  <c:v>2079.125</c:v>
                </c:pt>
                <c:pt idx="174">
                  <c:v>1002.875</c:v>
                </c:pt>
                <c:pt idx="175">
                  <c:v>1760.85</c:v>
                </c:pt>
                <c:pt idx="176">
                  <c:v>1755.25</c:v>
                </c:pt>
                <c:pt idx="177">
                  <c:v>1853.7249999999999</c:v>
                </c:pt>
                <c:pt idx="178">
                  <c:v>502.625</c:v>
                </c:pt>
                <c:pt idx="179">
                  <c:v>885.75</c:v>
                </c:pt>
                <c:pt idx="180">
                  <c:v>1226.4749999999999</c:v>
                </c:pt>
                <c:pt idx="181">
                  <c:v>1219.4749999999999</c:v>
                </c:pt>
                <c:pt idx="182">
                  <c:v>967.22500000000002</c:v>
                </c:pt>
                <c:pt idx="183">
                  <c:v>1002.075</c:v>
                </c:pt>
                <c:pt idx="184">
                  <c:v>1285.25</c:v>
                </c:pt>
                <c:pt idx="185">
                  <c:v>1156.825</c:v>
                </c:pt>
                <c:pt idx="186">
                  <c:v>1207.5999999999999</c:v>
                </c:pt>
                <c:pt idx="187">
                  <c:v>1154.7750000000001</c:v>
                </c:pt>
                <c:pt idx="188">
                  <c:v>503.25</c:v>
                </c:pt>
                <c:pt idx="189">
                  <c:v>994.7</c:v>
                </c:pt>
                <c:pt idx="190">
                  <c:v>1250.4059999999999</c:v>
                </c:pt>
                <c:pt idx="191">
                  <c:v>1357.15</c:v>
                </c:pt>
                <c:pt idx="192">
                  <c:v>1296.4000000000001</c:v>
                </c:pt>
                <c:pt idx="193">
                  <c:v>1303.075</c:v>
                </c:pt>
                <c:pt idx="194">
                  <c:v>327.57499999999999</c:v>
                </c:pt>
                <c:pt idx="195">
                  <c:v>690.32500000000005</c:v>
                </c:pt>
                <c:pt idx="196">
                  <c:v>1140.9000000000001</c:v>
                </c:pt>
                <c:pt idx="197">
                  <c:v>1222.7</c:v>
                </c:pt>
                <c:pt idx="198">
                  <c:v>1449.35</c:v>
                </c:pt>
                <c:pt idx="199">
                  <c:v>1422.3</c:v>
                </c:pt>
                <c:pt idx="200">
                  <c:v>1235.575</c:v>
                </c:pt>
                <c:pt idx="201">
                  <c:v>502.4</c:v>
                </c:pt>
                <c:pt idx="202">
                  <c:v>1092.825</c:v>
                </c:pt>
                <c:pt idx="203">
                  <c:v>1415.6</c:v>
                </c:pt>
                <c:pt idx="204">
                  <c:v>1463.7</c:v>
                </c:pt>
                <c:pt idx="205">
                  <c:v>1614.375</c:v>
                </c:pt>
                <c:pt idx="206">
                  <c:v>933.77499999999998</c:v>
                </c:pt>
                <c:pt idx="207">
                  <c:v>1327.45</c:v>
                </c:pt>
                <c:pt idx="208">
                  <c:v>1475.2249999999999</c:v>
                </c:pt>
                <c:pt idx="209">
                  <c:v>1418.2750000000001</c:v>
                </c:pt>
                <c:pt idx="210">
                  <c:v>1344.9</c:v>
                </c:pt>
                <c:pt idx="211">
                  <c:v>784.47500000000002</c:v>
                </c:pt>
                <c:pt idx="212">
                  <c:v>1028.625</c:v>
                </c:pt>
                <c:pt idx="213">
                  <c:v>1431.075</c:v>
                </c:pt>
                <c:pt idx="214">
                  <c:v>1438.7750000000001</c:v>
                </c:pt>
                <c:pt idx="215">
                  <c:v>1443.2249999999999</c:v>
                </c:pt>
                <c:pt idx="216">
                  <c:v>446.9</c:v>
                </c:pt>
                <c:pt idx="217">
                  <c:v>1035.6500000000001</c:v>
                </c:pt>
                <c:pt idx="218">
                  <c:v>1715.125</c:v>
                </c:pt>
                <c:pt idx="219">
                  <c:v>2242.85</c:v>
                </c:pt>
                <c:pt idx="220">
                  <c:v>1646</c:v>
                </c:pt>
                <c:pt idx="221">
                  <c:v>398.8</c:v>
                </c:pt>
                <c:pt idx="222">
                  <c:v>451.52499999999998</c:v>
                </c:pt>
                <c:pt idx="223">
                  <c:v>1923.875</c:v>
                </c:pt>
                <c:pt idx="224">
                  <c:v>1674.85</c:v>
                </c:pt>
                <c:pt idx="225">
                  <c:v>304.55</c:v>
                </c:pt>
                <c:pt idx="226">
                  <c:v>1355.675</c:v>
                </c:pt>
                <c:pt idx="227">
                  <c:v>2170.0250000000001</c:v>
                </c:pt>
                <c:pt idx="228">
                  <c:v>1608.675</c:v>
                </c:pt>
                <c:pt idx="229">
                  <c:v>367.07225</c:v>
                </c:pt>
                <c:pt idx="230">
                  <c:v>794.2</c:v>
                </c:pt>
                <c:pt idx="231">
                  <c:v>1176.95</c:v>
                </c:pt>
                <c:pt idx="232">
                  <c:v>1694.15</c:v>
                </c:pt>
                <c:pt idx="233">
                  <c:v>1468.4</c:v>
                </c:pt>
                <c:pt idx="234">
                  <c:v>2025.175</c:v>
                </c:pt>
                <c:pt idx="235">
                  <c:v>427.8</c:v>
                </c:pt>
                <c:pt idx="236">
                  <c:v>845.17499999999995</c:v>
                </c:pt>
                <c:pt idx="237">
                  <c:v>1278.825</c:v>
                </c:pt>
                <c:pt idx="238">
                  <c:v>1591.2</c:v>
                </c:pt>
                <c:pt idx="239">
                  <c:v>1630.05</c:v>
                </c:pt>
                <c:pt idx="240">
                  <c:v>702.9</c:v>
                </c:pt>
                <c:pt idx="241">
                  <c:v>792.47500000000002</c:v>
                </c:pt>
                <c:pt idx="242">
                  <c:v>814.5</c:v>
                </c:pt>
                <c:pt idx="243">
                  <c:v>1590.175</c:v>
                </c:pt>
                <c:pt idx="244">
                  <c:v>1973.7249999999999</c:v>
                </c:pt>
                <c:pt idx="245">
                  <c:v>1865.7</c:v>
                </c:pt>
                <c:pt idx="246">
                  <c:v>6683.0749999999998</c:v>
                </c:pt>
                <c:pt idx="247">
                  <c:v>1802.55</c:v>
                </c:pt>
                <c:pt idx="248">
                  <c:v>597</c:v>
                </c:pt>
                <c:pt idx="249">
                  <c:v>1187.3</c:v>
                </c:pt>
                <c:pt idx="250">
                  <c:v>1431.7660000000001</c:v>
                </c:pt>
                <c:pt idx="251">
                  <c:v>1669.925</c:v>
                </c:pt>
                <c:pt idx="252">
                  <c:v>1234</c:v>
                </c:pt>
                <c:pt idx="253">
                  <c:v>356.57499999999999</c:v>
                </c:pt>
                <c:pt idx="254">
                  <c:v>1104.7</c:v>
                </c:pt>
                <c:pt idx="255">
                  <c:v>1344.2750000000001</c:v>
                </c:pt>
                <c:pt idx="256">
                  <c:v>1563.02025</c:v>
                </c:pt>
                <c:pt idx="257">
                  <c:v>1559.2055</c:v>
                </c:pt>
                <c:pt idx="258">
                  <c:v>1750.6055000000001</c:v>
                </c:pt>
                <c:pt idx="259">
                  <c:v>407.45</c:v>
                </c:pt>
                <c:pt idx="260">
                  <c:v>473.8</c:v>
                </c:pt>
                <c:pt idx="261">
                  <c:v>473.8</c:v>
                </c:pt>
                <c:pt idx="262">
                  <c:v>1072.825</c:v>
                </c:pt>
                <c:pt idx="263">
                  <c:v>1171.575</c:v>
                </c:pt>
                <c:pt idx="264">
                  <c:v>1295.925</c:v>
                </c:pt>
                <c:pt idx="265">
                  <c:v>1617.375</c:v>
                </c:pt>
                <c:pt idx="266">
                  <c:v>558.875</c:v>
                </c:pt>
                <c:pt idx="267">
                  <c:v>649.97500000000002</c:v>
                </c:pt>
                <c:pt idx="268">
                  <c:v>1535.825</c:v>
                </c:pt>
                <c:pt idx="269">
                  <c:v>1655.2249999999999</c:v>
                </c:pt>
                <c:pt idx="270">
                  <c:v>1663.7750000000001</c:v>
                </c:pt>
                <c:pt idx="271">
                  <c:v>1595.7249999999999</c:v>
                </c:pt>
                <c:pt idx="272">
                  <c:v>692</c:v>
                </c:pt>
                <c:pt idx="273">
                  <c:v>631.35</c:v>
                </c:pt>
                <c:pt idx="274">
                  <c:v>1559.8</c:v>
                </c:pt>
                <c:pt idx="275">
                  <c:v>1405</c:v>
                </c:pt>
                <c:pt idx="276">
                  <c:v>460.95</c:v>
                </c:pt>
                <c:pt idx="277">
                  <c:v>782.67499999999995</c:v>
                </c:pt>
                <c:pt idx="278">
                  <c:v>1333.7249999999999</c:v>
                </c:pt>
                <c:pt idx="279">
                  <c:v>1487.2</c:v>
                </c:pt>
                <c:pt idx="280">
                  <c:v>1482.825</c:v>
                </c:pt>
                <c:pt idx="281">
                  <c:v>104.35</c:v>
                </c:pt>
                <c:pt idx="282">
                  <c:v>699.92499999999995</c:v>
                </c:pt>
                <c:pt idx="283">
                  <c:v>731.4</c:v>
                </c:pt>
                <c:pt idx="284">
                  <c:v>1170.2</c:v>
                </c:pt>
                <c:pt idx="285">
                  <c:v>1290.2750000000001</c:v>
                </c:pt>
                <c:pt idx="286">
                  <c:v>1361.8</c:v>
                </c:pt>
                <c:pt idx="287">
                  <c:v>1346.75</c:v>
                </c:pt>
                <c:pt idx="288">
                  <c:v>1196</c:v>
                </c:pt>
                <c:pt idx="289">
                  <c:v>355</c:v>
                </c:pt>
                <c:pt idx="290">
                  <c:v>400.1</c:v>
                </c:pt>
                <c:pt idx="291">
                  <c:v>693.55</c:v>
                </c:pt>
                <c:pt idx="292">
                  <c:v>1199.2249999999999</c:v>
                </c:pt>
                <c:pt idx="293">
                  <c:v>1356.575</c:v>
                </c:pt>
                <c:pt idx="294">
                  <c:v>1172.625</c:v>
                </c:pt>
                <c:pt idx="295">
                  <c:v>1166.75</c:v>
                </c:pt>
                <c:pt idx="296">
                  <c:v>505.52499999999998</c:v>
                </c:pt>
                <c:pt idx="297">
                  <c:v>783.57500000000005</c:v>
                </c:pt>
                <c:pt idx="298">
                  <c:v>1014.35</c:v>
                </c:pt>
                <c:pt idx="299">
                  <c:v>1206.325</c:v>
                </c:pt>
                <c:pt idx="300">
                  <c:v>1175.55</c:v>
                </c:pt>
                <c:pt idx="301">
                  <c:v>1296.675</c:v>
                </c:pt>
                <c:pt idx="302">
                  <c:v>1437.6</c:v>
                </c:pt>
                <c:pt idx="303">
                  <c:v>1474.2750000000001</c:v>
                </c:pt>
                <c:pt idx="304">
                  <c:v>1432.9749999999999</c:v>
                </c:pt>
                <c:pt idx="305">
                  <c:v>1375.875</c:v>
                </c:pt>
                <c:pt idx="306">
                  <c:v>559.375</c:v>
                </c:pt>
                <c:pt idx="307">
                  <c:v>842.02499999999998</c:v>
                </c:pt>
                <c:pt idx="308">
                  <c:v>914.875</c:v>
                </c:pt>
                <c:pt idx="309">
                  <c:v>1378.575</c:v>
                </c:pt>
                <c:pt idx="310">
                  <c:v>1813.575</c:v>
                </c:pt>
                <c:pt idx="311">
                  <c:v>2108.125</c:v>
                </c:pt>
                <c:pt idx="312">
                  <c:v>959.55</c:v>
                </c:pt>
                <c:pt idx="313">
                  <c:v>1374.5250000000001</c:v>
                </c:pt>
                <c:pt idx="314">
                  <c:v>1725.25</c:v>
                </c:pt>
                <c:pt idx="315">
                  <c:v>1883.625</c:v>
                </c:pt>
                <c:pt idx="316">
                  <c:v>915.55</c:v>
                </c:pt>
                <c:pt idx="317">
                  <c:v>1136.0999999999999</c:v>
                </c:pt>
                <c:pt idx="318">
                  <c:v>1738.3</c:v>
                </c:pt>
                <c:pt idx="319">
                  <c:v>1551.7750000000001</c:v>
                </c:pt>
                <c:pt idx="320">
                  <c:v>1739.85</c:v>
                </c:pt>
                <c:pt idx="321">
                  <c:v>1976.4749999999999</c:v>
                </c:pt>
                <c:pt idx="322">
                  <c:v>577.4</c:v>
                </c:pt>
                <c:pt idx="323">
                  <c:v>981.4</c:v>
                </c:pt>
                <c:pt idx="324">
                  <c:v>1879.25</c:v>
                </c:pt>
                <c:pt idx="325">
                  <c:v>1635.4</c:v>
                </c:pt>
                <c:pt idx="326">
                  <c:v>1833.2750000000001</c:v>
                </c:pt>
                <c:pt idx="327">
                  <c:v>1732.95</c:v>
                </c:pt>
                <c:pt idx="328">
                  <c:v>1688.425</c:v>
                </c:pt>
                <c:pt idx="329">
                  <c:v>1897.7249999999999</c:v>
                </c:pt>
                <c:pt idx="330">
                  <c:v>613.27499999999998</c:v>
                </c:pt>
                <c:pt idx="331">
                  <c:v>1074.2249999999999</c:v>
                </c:pt>
                <c:pt idx="332">
                  <c:v>1345.625</c:v>
                </c:pt>
                <c:pt idx="333">
                  <c:v>1554.7750000000001</c:v>
                </c:pt>
                <c:pt idx="334">
                  <c:v>1707.5250000000001</c:v>
                </c:pt>
                <c:pt idx="335">
                  <c:v>662.52499999999998</c:v>
                </c:pt>
                <c:pt idx="336">
                  <c:v>1078.5</c:v>
                </c:pt>
                <c:pt idx="337">
                  <c:v>1418.45</c:v>
                </c:pt>
                <c:pt idx="338">
                  <c:v>1560.3</c:v>
                </c:pt>
                <c:pt idx="339">
                  <c:v>1531.95</c:v>
                </c:pt>
                <c:pt idx="340">
                  <c:v>1641.6</c:v>
                </c:pt>
                <c:pt idx="341">
                  <c:v>1594.3</c:v>
                </c:pt>
                <c:pt idx="342">
                  <c:v>1536.4749999999999</c:v>
                </c:pt>
                <c:pt idx="343">
                  <c:v>1299.3499999999999</c:v>
                </c:pt>
                <c:pt idx="344">
                  <c:v>716.95</c:v>
                </c:pt>
                <c:pt idx="345">
                  <c:v>1068.2249999999999</c:v>
                </c:pt>
                <c:pt idx="346">
                  <c:v>1772.9749999999999</c:v>
                </c:pt>
                <c:pt idx="347">
                  <c:v>1371.9</c:v>
                </c:pt>
                <c:pt idx="348">
                  <c:v>1472.825</c:v>
                </c:pt>
                <c:pt idx="349">
                  <c:v>1525.95</c:v>
                </c:pt>
                <c:pt idx="350">
                  <c:v>841.35</c:v>
                </c:pt>
                <c:pt idx="351">
                  <c:v>1055.6500000000001</c:v>
                </c:pt>
                <c:pt idx="352">
                  <c:v>1308.2750000000001</c:v>
                </c:pt>
                <c:pt idx="353">
                  <c:v>1575.05</c:v>
                </c:pt>
                <c:pt idx="354">
                  <c:v>1496.45</c:v>
                </c:pt>
                <c:pt idx="355">
                  <c:v>471.57499999999999</c:v>
                </c:pt>
                <c:pt idx="356">
                  <c:v>715.45</c:v>
                </c:pt>
                <c:pt idx="357">
                  <c:v>1148.1500000000001</c:v>
                </c:pt>
                <c:pt idx="358">
                  <c:v>1546.7249999999999</c:v>
                </c:pt>
                <c:pt idx="359">
                  <c:v>455.45</c:v>
                </c:pt>
                <c:pt idx="360">
                  <c:v>1087.125</c:v>
                </c:pt>
                <c:pt idx="361">
                  <c:v>525.92499999999995</c:v>
                </c:pt>
                <c:pt idx="362">
                  <c:v>1045.75</c:v>
                </c:pt>
                <c:pt idx="363">
                  <c:v>1447.55</c:v>
                </c:pt>
                <c:pt idx="364">
                  <c:v>1654.9</c:v>
                </c:pt>
                <c:pt idx="365">
                  <c:v>1327.35</c:v>
                </c:pt>
                <c:pt idx="366">
                  <c:v>570.65</c:v>
                </c:pt>
                <c:pt idx="367">
                  <c:v>690.375</c:v>
                </c:pt>
                <c:pt idx="368">
                  <c:v>1214.175</c:v>
                </c:pt>
                <c:pt idx="369">
                  <c:v>1162.175</c:v>
                </c:pt>
                <c:pt idx="370">
                  <c:v>658.57500000000005</c:v>
                </c:pt>
                <c:pt idx="371">
                  <c:v>1181.45</c:v>
                </c:pt>
                <c:pt idx="372">
                  <c:v>1168.95</c:v>
                </c:pt>
                <c:pt idx="373">
                  <c:v>1369.7</c:v>
                </c:pt>
                <c:pt idx="374">
                  <c:v>1281.45</c:v>
                </c:pt>
                <c:pt idx="375">
                  <c:v>685.25</c:v>
                </c:pt>
                <c:pt idx="376">
                  <c:v>795</c:v>
                </c:pt>
                <c:pt idx="377">
                  <c:v>2092</c:v>
                </c:pt>
                <c:pt idx="378">
                  <c:v>404.35</c:v>
                </c:pt>
                <c:pt idx="379">
                  <c:v>590.15</c:v>
                </c:pt>
                <c:pt idx="380">
                  <c:v>404.35</c:v>
                </c:pt>
                <c:pt idx="381">
                  <c:v>590.15</c:v>
                </c:pt>
                <c:pt idx="382">
                  <c:v>1273.375</c:v>
                </c:pt>
                <c:pt idx="383">
                  <c:v>950.52499999999998</c:v>
                </c:pt>
                <c:pt idx="384">
                  <c:v>1399.325</c:v>
                </c:pt>
                <c:pt idx="385">
                  <c:v>949.17499999999995</c:v>
                </c:pt>
                <c:pt idx="386">
                  <c:v>544.17499999999995</c:v>
                </c:pt>
                <c:pt idx="387">
                  <c:v>1343.4749999999999</c:v>
                </c:pt>
                <c:pt idx="388">
                  <c:v>1427.7</c:v>
                </c:pt>
                <c:pt idx="389">
                  <c:v>1392.25</c:v>
                </c:pt>
                <c:pt idx="390">
                  <c:v>1285.8</c:v>
                </c:pt>
                <c:pt idx="391">
                  <c:v>528.54999999999995</c:v>
                </c:pt>
                <c:pt idx="392">
                  <c:v>836.02499999999998</c:v>
                </c:pt>
                <c:pt idx="393">
                  <c:v>1485</c:v>
                </c:pt>
                <c:pt idx="394">
                  <c:v>1420.825</c:v>
                </c:pt>
                <c:pt idx="395">
                  <c:v>512.1</c:v>
                </c:pt>
                <c:pt idx="396">
                  <c:v>905.47500000000002</c:v>
                </c:pt>
                <c:pt idx="397">
                  <c:v>1193.575</c:v>
                </c:pt>
                <c:pt idx="398">
                  <c:v>1356.35</c:v>
                </c:pt>
                <c:pt idx="399">
                  <c:v>1095.5</c:v>
                </c:pt>
                <c:pt idx="400">
                  <c:v>987.5</c:v>
                </c:pt>
                <c:pt idx="401">
                  <c:v>558.42499999999995</c:v>
                </c:pt>
                <c:pt idx="402">
                  <c:v>297.81700000000001</c:v>
                </c:pt>
                <c:pt idx="403">
                  <c:v>361.58600000000001</c:v>
                </c:pt>
                <c:pt idx="404">
                  <c:v>508.38925</c:v>
                </c:pt>
                <c:pt idx="405">
                  <c:v>827.14625000000001</c:v>
                </c:pt>
                <c:pt idx="406">
                  <c:v>1764.0092499999998</c:v>
                </c:pt>
                <c:pt idx="407">
                  <c:v>981.47525000000007</c:v>
                </c:pt>
                <c:pt idx="408">
                  <c:v>1166.5999999999999</c:v>
                </c:pt>
                <c:pt idx="409">
                  <c:v>39.955500000000001</c:v>
                </c:pt>
                <c:pt idx="410">
                  <c:v>897.77474999999993</c:v>
                </c:pt>
                <c:pt idx="411">
                  <c:v>1445.8512500000002</c:v>
                </c:pt>
                <c:pt idx="412">
                  <c:v>512.37299999999993</c:v>
                </c:pt>
                <c:pt idx="413">
                  <c:v>600</c:v>
                </c:pt>
                <c:pt idx="414">
                  <c:v>600</c:v>
                </c:pt>
                <c:pt idx="415">
                  <c:v>725</c:v>
                </c:pt>
                <c:pt idx="416">
                  <c:v>750</c:v>
                </c:pt>
                <c:pt idx="417">
                  <c:v>350</c:v>
                </c:pt>
                <c:pt idx="418">
                  <c:v>475</c:v>
                </c:pt>
                <c:pt idx="419">
                  <c:v>500</c:v>
                </c:pt>
                <c:pt idx="420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6-4BD0-AE82-1CC8EBE2D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699151"/>
        <c:axId val="1358104079"/>
      </c:scatterChart>
      <c:valAx>
        <c:axId val="20596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04079"/>
        <c:crosses val="autoZero"/>
        <c:crossBetween val="midCat"/>
      </c:valAx>
      <c:valAx>
        <c:axId val="13581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69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Al (ppm)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Sheet5!$A$2:$A$422</c:f>
              <c:numCache>
                <c:formatCode>General</c:formatCode>
                <c:ptCount val="421"/>
                <c:pt idx="0">
                  <c:v>14500</c:v>
                </c:pt>
                <c:pt idx="1">
                  <c:v>24200</c:v>
                </c:pt>
                <c:pt idx="2">
                  <c:v>28300</c:v>
                </c:pt>
                <c:pt idx="3">
                  <c:v>29000</c:v>
                </c:pt>
                <c:pt idx="4">
                  <c:v>29900</c:v>
                </c:pt>
                <c:pt idx="5">
                  <c:v>36000</c:v>
                </c:pt>
                <c:pt idx="6">
                  <c:v>25500</c:v>
                </c:pt>
                <c:pt idx="7">
                  <c:v>27000</c:v>
                </c:pt>
                <c:pt idx="8">
                  <c:v>31000</c:v>
                </c:pt>
                <c:pt idx="9">
                  <c:v>22000</c:v>
                </c:pt>
                <c:pt idx="10">
                  <c:v>33000</c:v>
                </c:pt>
                <c:pt idx="11">
                  <c:v>28750</c:v>
                </c:pt>
                <c:pt idx="12">
                  <c:v>31600</c:v>
                </c:pt>
                <c:pt idx="13">
                  <c:v>26000</c:v>
                </c:pt>
                <c:pt idx="14">
                  <c:v>27400</c:v>
                </c:pt>
                <c:pt idx="15">
                  <c:v>31500</c:v>
                </c:pt>
                <c:pt idx="16">
                  <c:v>35000</c:v>
                </c:pt>
                <c:pt idx="17">
                  <c:v>30400</c:v>
                </c:pt>
                <c:pt idx="18">
                  <c:v>19000</c:v>
                </c:pt>
                <c:pt idx="19">
                  <c:v>24300</c:v>
                </c:pt>
                <c:pt idx="20">
                  <c:v>34600</c:v>
                </c:pt>
                <c:pt idx="21">
                  <c:v>23100</c:v>
                </c:pt>
                <c:pt idx="22">
                  <c:v>29700</c:v>
                </c:pt>
                <c:pt idx="23">
                  <c:v>22700</c:v>
                </c:pt>
                <c:pt idx="24">
                  <c:v>23500</c:v>
                </c:pt>
                <c:pt idx="25">
                  <c:v>29400</c:v>
                </c:pt>
                <c:pt idx="26">
                  <c:v>26000</c:v>
                </c:pt>
                <c:pt idx="27">
                  <c:v>31800</c:v>
                </c:pt>
                <c:pt idx="28">
                  <c:v>25600</c:v>
                </c:pt>
                <c:pt idx="29">
                  <c:v>29500</c:v>
                </c:pt>
                <c:pt idx="30">
                  <c:v>39000</c:v>
                </c:pt>
                <c:pt idx="31">
                  <c:v>27500</c:v>
                </c:pt>
                <c:pt idx="32">
                  <c:v>36800</c:v>
                </c:pt>
                <c:pt idx="33">
                  <c:v>33000</c:v>
                </c:pt>
                <c:pt idx="34">
                  <c:v>19500</c:v>
                </c:pt>
                <c:pt idx="35">
                  <c:v>18000</c:v>
                </c:pt>
                <c:pt idx="36">
                  <c:v>25800</c:v>
                </c:pt>
                <c:pt idx="37">
                  <c:v>18700</c:v>
                </c:pt>
                <c:pt idx="38">
                  <c:v>18500</c:v>
                </c:pt>
                <c:pt idx="39">
                  <c:v>15400</c:v>
                </c:pt>
                <c:pt idx="40">
                  <c:v>18400</c:v>
                </c:pt>
                <c:pt idx="41">
                  <c:v>20500</c:v>
                </c:pt>
                <c:pt idx="42">
                  <c:v>26000</c:v>
                </c:pt>
                <c:pt idx="43">
                  <c:v>28000</c:v>
                </c:pt>
                <c:pt idx="44">
                  <c:v>26500</c:v>
                </c:pt>
                <c:pt idx="45">
                  <c:v>35700</c:v>
                </c:pt>
                <c:pt idx="46">
                  <c:v>22750</c:v>
                </c:pt>
                <c:pt idx="47">
                  <c:v>29400</c:v>
                </c:pt>
                <c:pt idx="48">
                  <c:v>28100</c:v>
                </c:pt>
                <c:pt idx="49">
                  <c:v>26800</c:v>
                </c:pt>
                <c:pt idx="50">
                  <c:v>22500</c:v>
                </c:pt>
                <c:pt idx="51">
                  <c:v>28500</c:v>
                </c:pt>
                <c:pt idx="52">
                  <c:v>26800</c:v>
                </c:pt>
                <c:pt idx="53">
                  <c:v>26200</c:v>
                </c:pt>
                <c:pt idx="54">
                  <c:v>26500</c:v>
                </c:pt>
                <c:pt idx="55">
                  <c:v>28000</c:v>
                </c:pt>
                <c:pt idx="56">
                  <c:v>19000</c:v>
                </c:pt>
                <c:pt idx="57">
                  <c:v>23500</c:v>
                </c:pt>
                <c:pt idx="58">
                  <c:v>34000</c:v>
                </c:pt>
                <c:pt idx="59">
                  <c:v>28500</c:v>
                </c:pt>
                <c:pt idx="60">
                  <c:v>25000</c:v>
                </c:pt>
                <c:pt idx="61">
                  <c:v>29000</c:v>
                </c:pt>
                <c:pt idx="62">
                  <c:v>23000</c:v>
                </c:pt>
                <c:pt idx="63">
                  <c:v>33500</c:v>
                </c:pt>
                <c:pt idx="64">
                  <c:v>31000</c:v>
                </c:pt>
                <c:pt idx="65">
                  <c:v>30000</c:v>
                </c:pt>
                <c:pt idx="66">
                  <c:v>31000</c:v>
                </c:pt>
                <c:pt idx="67">
                  <c:v>27000</c:v>
                </c:pt>
                <c:pt idx="68">
                  <c:v>26000</c:v>
                </c:pt>
                <c:pt idx="69">
                  <c:v>34000</c:v>
                </c:pt>
                <c:pt idx="70">
                  <c:v>15000</c:v>
                </c:pt>
                <c:pt idx="71">
                  <c:v>22500</c:v>
                </c:pt>
                <c:pt idx="72">
                  <c:v>28000</c:v>
                </c:pt>
                <c:pt idx="73">
                  <c:v>30000</c:v>
                </c:pt>
                <c:pt idx="74">
                  <c:v>30000</c:v>
                </c:pt>
                <c:pt idx="75">
                  <c:v>38500</c:v>
                </c:pt>
                <c:pt idx="76">
                  <c:v>33000</c:v>
                </c:pt>
                <c:pt idx="77">
                  <c:v>24000</c:v>
                </c:pt>
                <c:pt idx="78">
                  <c:v>24000</c:v>
                </c:pt>
                <c:pt idx="79">
                  <c:v>23500</c:v>
                </c:pt>
                <c:pt idx="80">
                  <c:v>25000</c:v>
                </c:pt>
                <c:pt idx="81">
                  <c:v>26000</c:v>
                </c:pt>
                <c:pt idx="82">
                  <c:v>24000</c:v>
                </c:pt>
                <c:pt idx="83">
                  <c:v>5800</c:v>
                </c:pt>
                <c:pt idx="84">
                  <c:v>12600</c:v>
                </c:pt>
                <c:pt idx="85">
                  <c:v>16000</c:v>
                </c:pt>
                <c:pt idx="86">
                  <c:v>17400</c:v>
                </c:pt>
                <c:pt idx="87">
                  <c:v>20600</c:v>
                </c:pt>
                <c:pt idx="88">
                  <c:v>14700</c:v>
                </c:pt>
                <c:pt idx="89">
                  <c:v>2700</c:v>
                </c:pt>
                <c:pt idx="90">
                  <c:v>31000</c:v>
                </c:pt>
                <c:pt idx="91">
                  <c:v>30872</c:v>
                </c:pt>
                <c:pt idx="92">
                  <c:v>25900</c:v>
                </c:pt>
                <c:pt idx="93">
                  <c:v>29000</c:v>
                </c:pt>
                <c:pt idx="94">
                  <c:v>45200</c:v>
                </c:pt>
                <c:pt idx="95">
                  <c:v>45504</c:v>
                </c:pt>
                <c:pt idx="96">
                  <c:v>51923</c:v>
                </c:pt>
                <c:pt idx="97">
                  <c:v>61043</c:v>
                </c:pt>
                <c:pt idx="98">
                  <c:v>62375</c:v>
                </c:pt>
                <c:pt idx="99">
                  <c:v>59424</c:v>
                </c:pt>
                <c:pt idx="100">
                  <c:v>55236</c:v>
                </c:pt>
                <c:pt idx="101">
                  <c:v>24098</c:v>
                </c:pt>
                <c:pt idx="102">
                  <c:v>43619</c:v>
                </c:pt>
                <c:pt idx="103">
                  <c:v>72936</c:v>
                </c:pt>
                <c:pt idx="104">
                  <c:v>54217</c:v>
                </c:pt>
                <c:pt idx="105">
                  <c:v>39726</c:v>
                </c:pt>
                <c:pt idx="106">
                  <c:v>58382</c:v>
                </c:pt>
                <c:pt idx="107">
                  <c:v>60000</c:v>
                </c:pt>
                <c:pt idx="108">
                  <c:v>53773</c:v>
                </c:pt>
                <c:pt idx="109">
                  <c:v>53514</c:v>
                </c:pt>
                <c:pt idx="110">
                  <c:v>43877</c:v>
                </c:pt>
                <c:pt idx="111">
                  <c:v>49124</c:v>
                </c:pt>
                <c:pt idx="112">
                  <c:v>26979</c:v>
                </c:pt>
                <c:pt idx="113">
                  <c:v>55256</c:v>
                </c:pt>
                <c:pt idx="114">
                  <c:v>63247</c:v>
                </c:pt>
                <c:pt idx="115">
                  <c:v>32327</c:v>
                </c:pt>
                <c:pt idx="116">
                  <c:v>61409</c:v>
                </c:pt>
                <c:pt idx="117">
                  <c:v>68464</c:v>
                </c:pt>
                <c:pt idx="118">
                  <c:v>71272</c:v>
                </c:pt>
                <c:pt idx="119">
                  <c:v>56966</c:v>
                </c:pt>
                <c:pt idx="120">
                  <c:v>58066</c:v>
                </c:pt>
                <c:pt idx="121">
                  <c:v>58024</c:v>
                </c:pt>
                <c:pt idx="122">
                  <c:v>12439</c:v>
                </c:pt>
                <c:pt idx="123">
                  <c:v>45489</c:v>
                </c:pt>
                <c:pt idx="124">
                  <c:v>46909</c:v>
                </c:pt>
                <c:pt idx="125">
                  <c:v>44181</c:v>
                </c:pt>
                <c:pt idx="126">
                  <c:v>54596</c:v>
                </c:pt>
                <c:pt idx="127">
                  <c:v>63460</c:v>
                </c:pt>
                <c:pt idx="128">
                  <c:v>67037</c:v>
                </c:pt>
                <c:pt idx="129">
                  <c:v>53195</c:v>
                </c:pt>
                <c:pt idx="130">
                  <c:v>50273</c:v>
                </c:pt>
                <c:pt idx="131">
                  <c:v>25761</c:v>
                </c:pt>
                <c:pt idx="132">
                  <c:v>38656</c:v>
                </c:pt>
                <c:pt idx="133">
                  <c:v>49861</c:v>
                </c:pt>
                <c:pt idx="134">
                  <c:v>68897</c:v>
                </c:pt>
                <c:pt idx="135">
                  <c:v>17015</c:v>
                </c:pt>
                <c:pt idx="136">
                  <c:v>39459</c:v>
                </c:pt>
                <c:pt idx="137">
                  <c:v>61723</c:v>
                </c:pt>
                <c:pt idx="138">
                  <c:v>44813</c:v>
                </c:pt>
                <c:pt idx="139">
                  <c:v>21761</c:v>
                </c:pt>
                <c:pt idx="140">
                  <c:v>37770</c:v>
                </c:pt>
                <c:pt idx="141">
                  <c:v>62837</c:v>
                </c:pt>
                <c:pt idx="142">
                  <c:v>59024</c:v>
                </c:pt>
                <c:pt idx="143">
                  <c:v>46296</c:v>
                </c:pt>
                <c:pt idx="144">
                  <c:v>58649</c:v>
                </c:pt>
                <c:pt idx="145">
                  <c:v>66960</c:v>
                </c:pt>
                <c:pt idx="146">
                  <c:v>67013</c:v>
                </c:pt>
                <c:pt idx="147">
                  <c:v>23503</c:v>
                </c:pt>
                <c:pt idx="148">
                  <c:v>48123</c:v>
                </c:pt>
                <c:pt idx="149">
                  <c:v>14051</c:v>
                </c:pt>
                <c:pt idx="150">
                  <c:v>34080</c:v>
                </c:pt>
                <c:pt idx="151">
                  <c:v>58381</c:v>
                </c:pt>
                <c:pt idx="152">
                  <c:v>62705</c:v>
                </c:pt>
                <c:pt idx="153">
                  <c:v>63816</c:v>
                </c:pt>
                <c:pt idx="154">
                  <c:v>58711</c:v>
                </c:pt>
                <c:pt idx="155">
                  <c:v>55511</c:v>
                </c:pt>
                <c:pt idx="156">
                  <c:v>52564</c:v>
                </c:pt>
                <c:pt idx="157">
                  <c:v>18671</c:v>
                </c:pt>
                <c:pt idx="158">
                  <c:v>30903</c:v>
                </c:pt>
                <c:pt idx="159">
                  <c:v>71879</c:v>
                </c:pt>
                <c:pt idx="160">
                  <c:v>70859</c:v>
                </c:pt>
                <c:pt idx="161">
                  <c:v>68967</c:v>
                </c:pt>
                <c:pt idx="162">
                  <c:v>50697</c:v>
                </c:pt>
                <c:pt idx="163">
                  <c:v>19529</c:v>
                </c:pt>
                <c:pt idx="164">
                  <c:v>41957</c:v>
                </c:pt>
                <c:pt idx="165">
                  <c:v>72970</c:v>
                </c:pt>
                <c:pt idx="166">
                  <c:v>12366</c:v>
                </c:pt>
                <c:pt idx="167">
                  <c:v>41489</c:v>
                </c:pt>
                <c:pt idx="168">
                  <c:v>53359</c:v>
                </c:pt>
                <c:pt idx="169">
                  <c:v>68041</c:v>
                </c:pt>
                <c:pt idx="170">
                  <c:v>68113</c:v>
                </c:pt>
                <c:pt idx="171">
                  <c:v>21530</c:v>
                </c:pt>
                <c:pt idx="172">
                  <c:v>67252</c:v>
                </c:pt>
                <c:pt idx="173">
                  <c:v>83165</c:v>
                </c:pt>
                <c:pt idx="174">
                  <c:v>40115</c:v>
                </c:pt>
                <c:pt idx="175">
                  <c:v>70434</c:v>
                </c:pt>
                <c:pt idx="176">
                  <c:v>70210</c:v>
                </c:pt>
                <c:pt idx="177">
                  <c:v>74149</c:v>
                </c:pt>
                <c:pt idx="178">
                  <c:v>20105</c:v>
                </c:pt>
                <c:pt idx="179">
                  <c:v>35430</c:v>
                </c:pt>
                <c:pt idx="180">
                  <c:v>49059</c:v>
                </c:pt>
                <c:pt idx="181">
                  <c:v>48779</c:v>
                </c:pt>
                <c:pt idx="182">
                  <c:v>38689</c:v>
                </c:pt>
                <c:pt idx="183">
                  <c:v>40083</c:v>
                </c:pt>
                <c:pt idx="184">
                  <c:v>51410</c:v>
                </c:pt>
                <c:pt idx="185">
                  <c:v>46273</c:v>
                </c:pt>
                <c:pt idx="186">
                  <c:v>48304</c:v>
                </c:pt>
                <c:pt idx="187">
                  <c:v>46191</c:v>
                </c:pt>
                <c:pt idx="188">
                  <c:v>20130</c:v>
                </c:pt>
                <c:pt idx="189">
                  <c:v>39788</c:v>
                </c:pt>
                <c:pt idx="190">
                  <c:v>50016.24</c:v>
                </c:pt>
                <c:pt idx="191">
                  <c:v>54286</c:v>
                </c:pt>
                <c:pt idx="192">
                  <c:v>51856</c:v>
                </c:pt>
                <c:pt idx="193">
                  <c:v>52123</c:v>
                </c:pt>
                <c:pt idx="194">
                  <c:v>13103</c:v>
                </c:pt>
                <c:pt idx="195">
                  <c:v>27613</c:v>
                </c:pt>
                <c:pt idx="196">
                  <c:v>45636</c:v>
                </c:pt>
                <c:pt idx="197">
                  <c:v>48908</c:v>
                </c:pt>
                <c:pt idx="198">
                  <c:v>57974</c:v>
                </c:pt>
                <c:pt idx="199">
                  <c:v>56892</c:v>
                </c:pt>
                <c:pt idx="200">
                  <c:v>49423</c:v>
                </c:pt>
                <c:pt idx="201">
                  <c:v>20096</c:v>
                </c:pt>
                <c:pt idx="202">
                  <c:v>43713</c:v>
                </c:pt>
                <c:pt idx="203">
                  <c:v>56624</c:v>
                </c:pt>
                <c:pt idx="204">
                  <c:v>58548</c:v>
                </c:pt>
                <c:pt idx="205">
                  <c:v>64575</c:v>
                </c:pt>
                <c:pt idx="206">
                  <c:v>37351</c:v>
                </c:pt>
                <c:pt idx="207">
                  <c:v>53098</c:v>
                </c:pt>
                <c:pt idx="208">
                  <c:v>59009</c:v>
                </c:pt>
                <c:pt idx="209">
                  <c:v>56731</c:v>
                </c:pt>
                <c:pt idx="210">
                  <c:v>53796</c:v>
                </c:pt>
                <c:pt idx="211">
                  <c:v>31379</c:v>
                </c:pt>
                <c:pt idx="212">
                  <c:v>41145</c:v>
                </c:pt>
                <c:pt idx="213">
                  <c:v>57243</c:v>
                </c:pt>
                <c:pt idx="214">
                  <c:v>57551</c:v>
                </c:pt>
                <c:pt idx="215">
                  <c:v>57729</c:v>
                </c:pt>
                <c:pt idx="216">
                  <c:v>17876</c:v>
                </c:pt>
                <c:pt idx="217">
                  <c:v>41426</c:v>
                </c:pt>
                <c:pt idx="218">
                  <c:v>68605</c:v>
                </c:pt>
                <c:pt idx="219">
                  <c:v>89714</c:v>
                </c:pt>
                <c:pt idx="220">
                  <c:v>65840</c:v>
                </c:pt>
                <c:pt idx="221">
                  <c:v>15952</c:v>
                </c:pt>
                <c:pt idx="222">
                  <c:v>18061</c:v>
                </c:pt>
                <c:pt idx="223">
                  <c:v>76955</c:v>
                </c:pt>
                <c:pt idx="224">
                  <c:v>66994</c:v>
                </c:pt>
                <c:pt idx="225">
                  <c:v>12182</c:v>
                </c:pt>
                <c:pt idx="226">
                  <c:v>54227</c:v>
                </c:pt>
                <c:pt idx="227">
                  <c:v>86801</c:v>
                </c:pt>
                <c:pt idx="228">
                  <c:v>64347</c:v>
                </c:pt>
                <c:pt idx="229">
                  <c:v>14682.89</c:v>
                </c:pt>
                <c:pt idx="230">
                  <c:v>31768</c:v>
                </c:pt>
                <c:pt idx="231">
                  <c:v>47078</c:v>
                </c:pt>
                <c:pt idx="232">
                  <c:v>67766</c:v>
                </c:pt>
                <c:pt idx="233">
                  <c:v>58736</c:v>
                </c:pt>
                <c:pt idx="234">
                  <c:v>81007</c:v>
                </c:pt>
                <c:pt idx="235">
                  <c:v>17112</c:v>
                </c:pt>
                <c:pt idx="236">
                  <c:v>33807</c:v>
                </c:pt>
                <c:pt idx="237">
                  <c:v>51153</c:v>
                </c:pt>
                <c:pt idx="238">
                  <c:v>63648</c:v>
                </c:pt>
                <c:pt idx="239">
                  <c:v>65202</c:v>
                </c:pt>
                <c:pt idx="240">
                  <c:v>28116</c:v>
                </c:pt>
                <c:pt idx="241">
                  <c:v>31699</c:v>
                </c:pt>
                <c:pt idx="242">
                  <c:v>32580</c:v>
                </c:pt>
                <c:pt idx="243">
                  <c:v>63607</c:v>
                </c:pt>
                <c:pt idx="244">
                  <c:v>78949</c:v>
                </c:pt>
                <c:pt idx="245">
                  <c:v>74628</c:v>
                </c:pt>
                <c:pt idx="246">
                  <c:v>267323</c:v>
                </c:pt>
                <c:pt idx="247">
                  <c:v>72102</c:v>
                </c:pt>
                <c:pt idx="248">
                  <c:v>23880</c:v>
                </c:pt>
                <c:pt idx="249">
                  <c:v>47492</c:v>
                </c:pt>
                <c:pt idx="250">
                  <c:v>57270.64</c:v>
                </c:pt>
                <c:pt idx="251">
                  <c:v>66797</c:v>
                </c:pt>
                <c:pt idx="252">
                  <c:v>49360</c:v>
                </c:pt>
                <c:pt idx="253">
                  <c:v>14263</c:v>
                </c:pt>
                <c:pt idx="254">
                  <c:v>44188</c:v>
                </c:pt>
                <c:pt idx="255">
                  <c:v>53771</c:v>
                </c:pt>
                <c:pt idx="256">
                  <c:v>62520.81</c:v>
                </c:pt>
                <c:pt idx="257">
                  <c:v>62368.22</c:v>
                </c:pt>
                <c:pt idx="258">
                  <c:v>70024.22</c:v>
                </c:pt>
                <c:pt idx="259">
                  <c:v>16298</c:v>
                </c:pt>
                <c:pt idx="260">
                  <c:v>18952</c:v>
                </c:pt>
                <c:pt idx="261">
                  <c:v>18952</c:v>
                </c:pt>
                <c:pt idx="262">
                  <c:v>42913</c:v>
                </c:pt>
                <c:pt idx="263">
                  <c:v>46863</c:v>
                </c:pt>
                <c:pt idx="264">
                  <c:v>51837</c:v>
                </c:pt>
                <c:pt idx="265">
                  <c:v>64695</c:v>
                </c:pt>
                <c:pt idx="266">
                  <c:v>22355</c:v>
                </c:pt>
                <c:pt idx="267">
                  <c:v>25999</c:v>
                </c:pt>
                <c:pt idx="268">
                  <c:v>61433</c:v>
                </c:pt>
                <c:pt idx="269">
                  <c:v>66209</c:v>
                </c:pt>
                <c:pt idx="270">
                  <c:v>66551</c:v>
                </c:pt>
                <c:pt idx="271">
                  <c:v>63829</c:v>
                </c:pt>
                <c:pt idx="272">
                  <c:v>27680</c:v>
                </c:pt>
                <c:pt idx="273">
                  <c:v>25254</c:v>
                </c:pt>
                <c:pt idx="274">
                  <c:v>62392</c:v>
                </c:pt>
                <c:pt idx="275">
                  <c:v>56200</c:v>
                </c:pt>
                <c:pt idx="276">
                  <c:v>18438</c:v>
                </c:pt>
                <c:pt idx="277">
                  <c:v>31307</c:v>
                </c:pt>
                <c:pt idx="278">
                  <c:v>53349</c:v>
                </c:pt>
                <c:pt idx="279">
                  <c:v>59488</c:v>
                </c:pt>
                <c:pt idx="280">
                  <c:v>59313</c:v>
                </c:pt>
                <c:pt idx="281">
                  <c:v>4174</c:v>
                </c:pt>
                <c:pt idx="282">
                  <c:v>27997</c:v>
                </c:pt>
                <c:pt idx="283">
                  <c:v>29256</c:v>
                </c:pt>
                <c:pt idx="284">
                  <c:v>46808</c:v>
                </c:pt>
                <c:pt idx="285">
                  <c:v>51611</c:v>
                </c:pt>
                <c:pt idx="286">
                  <c:v>54472</c:v>
                </c:pt>
                <c:pt idx="287">
                  <c:v>53870</c:v>
                </c:pt>
                <c:pt idx="288">
                  <c:v>47840</c:v>
                </c:pt>
                <c:pt idx="289">
                  <c:v>14200</c:v>
                </c:pt>
                <c:pt idx="290">
                  <c:v>16004</c:v>
                </c:pt>
                <c:pt idx="291">
                  <c:v>27742</c:v>
                </c:pt>
                <c:pt idx="292">
                  <c:v>47969</c:v>
                </c:pt>
                <c:pt idx="293">
                  <c:v>54263</c:v>
                </c:pt>
                <c:pt idx="294">
                  <c:v>46905</c:v>
                </c:pt>
                <c:pt idx="295">
                  <c:v>46670</c:v>
                </c:pt>
                <c:pt idx="296">
                  <c:v>20221</c:v>
                </c:pt>
                <c:pt idx="297">
                  <c:v>31343</c:v>
                </c:pt>
                <c:pt idx="298">
                  <c:v>40574</c:v>
                </c:pt>
                <c:pt idx="299">
                  <c:v>48253</c:v>
                </c:pt>
                <c:pt idx="300">
                  <c:v>47022</c:v>
                </c:pt>
                <c:pt idx="301">
                  <c:v>51867</c:v>
                </c:pt>
                <c:pt idx="302">
                  <c:v>57504</c:v>
                </c:pt>
                <c:pt idx="303">
                  <c:v>58971</c:v>
                </c:pt>
                <c:pt idx="304">
                  <c:v>57319</c:v>
                </c:pt>
                <c:pt idx="305">
                  <c:v>55035</c:v>
                </c:pt>
                <c:pt idx="306">
                  <c:v>22375</c:v>
                </c:pt>
                <c:pt idx="307">
                  <c:v>33681</c:v>
                </c:pt>
                <c:pt idx="308">
                  <c:v>36595</c:v>
                </c:pt>
                <c:pt idx="309">
                  <c:v>55143</c:v>
                </c:pt>
                <c:pt idx="310">
                  <c:v>72543</c:v>
                </c:pt>
                <c:pt idx="311">
                  <c:v>84325</c:v>
                </c:pt>
                <c:pt idx="312">
                  <c:v>38382</c:v>
                </c:pt>
                <c:pt idx="313">
                  <c:v>54981</c:v>
                </c:pt>
                <c:pt idx="314">
                  <c:v>69010</c:v>
                </c:pt>
                <c:pt idx="315">
                  <c:v>75345</c:v>
                </c:pt>
                <c:pt idx="316">
                  <c:v>36622</c:v>
                </c:pt>
                <c:pt idx="317">
                  <c:v>45444</c:v>
                </c:pt>
                <c:pt idx="318">
                  <c:v>69532</c:v>
                </c:pt>
                <c:pt idx="319">
                  <c:v>62071</c:v>
                </c:pt>
                <c:pt idx="320">
                  <c:v>69594</c:v>
                </c:pt>
                <c:pt idx="321">
                  <c:v>79059</c:v>
                </c:pt>
                <c:pt idx="322">
                  <c:v>23096</c:v>
                </c:pt>
                <c:pt idx="323">
                  <c:v>39256</c:v>
                </c:pt>
                <c:pt idx="324">
                  <c:v>75170</c:v>
                </c:pt>
                <c:pt idx="325">
                  <c:v>65416</c:v>
                </c:pt>
                <c:pt idx="326">
                  <c:v>73331</c:v>
                </c:pt>
                <c:pt idx="327">
                  <c:v>69318</c:v>
                </c:pt>
                <c:pt idx="328">
                  <c:v>67537</c:v>
                </c:pt>
                <c:pt idx="329">
                  <c:v>75909</c:v>
                </c:pt>
                <c:pt idx="330">
                  <c:v>24531</c:v>
                </c:pt>
                <c:pt idx="331">
                  <c:v>42969</c:v>
                </c:pt>
                <c:pt idx="332">
                  <c:v>53825</c:v>
                </c:pt>
                <c:pt idx="333">
                  <c:v>62191</c:v>
                </c:pt>
                <c:pt idx="334">
                  <c:v>68301</c:v>
                </c:pt>
                <c:pt idx="335">
                  <c:v>26501</c:v>
                </c:pt>
                <c:pt idx="336">
                  <c:v>43140</c:v>
                </c:pt>
                <c:pt idx="337">
                  <c:v>56738</c:v>
                </c:pt>
                <c:pt idx="338">
                  <c:v>62412</c:v>
                </c:pt>
                <c:pt idx="339">
                  <c:v>61278</c:v>
                </c:pt>
                <c:pt idx="340">
                  <c:v>65664</c:v>
                </c:pt>
                <c:pt idx="341">
                  <c:v>63772</c:v>
                </c:pt>
                <c:pt idx="342">
                  <c:v>61459</c:v>
                </c:pt>
                <c:pt idx="343">
                  <c:v>51974</c:v>
                </c:pt>
                <c:pt idx="344">
                  <c:v>28678</c:v>
                </c:pt>
                <c:pt idx="345">
                  <c:v>42729</c:v>
                </c:pt>
                <c:pt idx="346">
                  <c:v>70919</c:v>
                </c:pt>
                <c:pt idx="347">
                  <c:v>54876</c:v>
                </c:pt>
                <c:pt idx="348">
                  <c:v>58913</c:v>
                </c:pt>
                <c:pt idx="349">
                  <c:v>61038</c:v>
                </c:pt>
                <c:pt idx="350">
                  <c:v>33654</c:v>
                </c:pt>
                <c:pt idx="351">
                  <c:v>42226</c:v>
                </c:pt>
                <c:pt idx="352">
                  <c:v>52331</c:v>
                </c:pt>
                <c:pt idx="353">
                  <c:v>63002</c:v>
                </c:pt>
                <c:pt idx="354">
                  <c:v>59858</c:v>
                </c:pt>
                <c:pt idx="355">
                  <c:v>18863</c:v>
                </c:pt>
                <c:pt idx="356">
                  <c:v>28618</c:v>
                </c:pt>
                <c:pt idx="357">
                  <c:v>45926</c:v>
                </c:pt>
                <c:pt idx="358">
                  <c:v>61869</c:v>
                </c:pt>
                <c:pt idx="359">
                  <c:v>18218</c:v>
                </c:pt>
                <c:pt idx="360">
                  <c:v>43485</c:v>
                </c:pt>
                <c:pt idx="361">
                  <c:v>21037</c:v>
                </c:pt>
                <c:pt idx="362">
                  <c:v>41830</c:v>
                </c:pt>
                <c:pt idx="363">
                  <c:v>57902</c:v>
                </c:pt>
                <c:pt idx="364">
                  <c:v>66196</c:v>
                </c:pt>
                <c:pt idx="365">
                  <c:v>53094</c:v>
                </c:pt>
                <c:pt idx="366">
                  <c:v>22826</c:v>
                </c:pt>
                <c:pt idx="367">
                  <c:v>27615</c:v>
                </c:pt>
                <c:pt idx="368">
                  <c:v>48567</c:v>
                </c:pt>
                <c:pt idx="369">
                  <c:v>46487</c:v>
                </c:pt>
                <c:pt idx="370">
                  <c:v>26343</c:v>
                </c:pt>
                <c:pt idx="371">
                  <c:v>47258</c:v>
                </c:pt>
                <c:pt idx="372">
                  <c:v>46758</c:v>
                </c:pt>
                <c:pt idx="373">
                  <c:v>54788</c:v>
                </c:pt>
                <c:pt idx="374">
                  <c:v>51258</c:v>
                </c:pt>
                <c:pt idx="375">
                  <c:v>27410</c:v>
                </c:pt>
                <c:pt idx="376">
                  <c:v>31800</c:v>
                </c:pt>
                <c:pt idx="377">
                  <c:v>83680</c:v>
                </c:pt>
                <c:pt idx="378">
                  <c:v>16174</c:v>
                </c:pt>
                <c:pt idx="379">
                  <c:v>23606</c:v>
                </c:pt>
                <c:pt idx="380">
                  <c:v>16174</c:v>
                </c:pt>
                <c:pt idx="381">
                  <c:v>23606</c:v>
                </c:pt>
                <c:pt idx="382">
                  <c:v>50935</c:v>
                </c:pt>
                <c:pt idx="383">
                  <c:v>38021</c:v>
                </c:pt>
                <c:pt idx="384">
                  <c:v>55973</c:v>
                </c:pt>
                <c:pt idx="385">
                  <c:v>37967</c:v>
                </c:pt>
                <c:pt idx="386">
                  <c:v>21767</c:v>
                </c:pt>
                <c:pt idx="387">
                  <c:v>53739</c:v>
                </c:pt>
                <c:pt idx="388">
                  <c:v>57108</c:v>
                </c:pt>
                <c:pt idx="389">
                  <c:v>55690</c:v>
                </c:pt>
                <c:pt idx="390">
                  <c:v>51432</c:v>
                </c:pt>
                <c:pt idx="391">
                  <c:v>21142</c:v>
                </c:pt>
                <c:pt idx="392">
                  <c:v>33441</c:v>
                </c:pt>
                <c:pt idx="393">
                  <c:v>59400</c:v>
                </c:pt>
                <c:pt idx="394">
                  <c:v>56833</c:v>
                </c:pt>
                <c:pt idx="395">
                  <c:v>20484</c:v>
                </c:pt>
                <c:pt idx="396">
                  <c:v>36219</c:v>
                </c:pt>
                <c:pt idx="397">
                  <c:v>47743</c:v>
                </c:pt>
                <c:pt idx="398">
                  <c:v>54254</c:v>
                </c:pt>
                <c:pt idx="399">
                  <c:v>43820</c:v>
                </c:pt>
                <c:pt idx="400">
                  <c:v>39500</c:v>
                </c:pt>
                <c:pt idx="401">
                  <c:v>22337</c:v>
                </c:pt>
                <c:pt idx="402">
                  <c:v>11912.68</c:v>
                </c:pt>
                <c:pt idx="403">
                  <c:v>14463.44</c:v>
                </c:pt>
                <c:pt idx="404">
                  <c:v>20335.57</c:v>
                </c:pt>
                <c:pt idx="405">
                  <c:v>33085.85</c:v>
                </c:pt>
                <c:pt idx="406">
                  <c:v>70560.37</c:v>
                </c:pt>
                <c:pt idx="407">
                  <c:v>39259.01</c:v>
                </c:pt>
                <c:pt idx="408">
                  <c:v>46664</c:v>
                </c:pt>
                <c:pt idx="409">
                  <c:v>1598.22</c:v>
                </c:pt>
                <c:pt idx="410">
                  <c:v>35910.99</c:v>
                </c:pt>
                <c:pt idx="411">
                  <c:v>57834.05</c:v>
                </c:pt>
                <c:pt idx="412">
                  <c:v>20494.919999999998</c:v>
                </c:pt>
                <c:pt idx="413">
                  <c:v>24000</c:v>
                </c:pt>
                <c:pt idx="414">
                  <c:v>24000</c:v>
                </c:pt>
                <c:pt idx="415">
                  <c:v>29000</c:v>
                </c:pt>
                <c:pt idx="416">
                  <c:v>30000</c:v>
                </c:pt>
                <c:pt idx="417">
                  <c:v>14000</c:v>
                </c:pt>
                <c:pt idx="418">
                  <c:v>19000</c:v>
                </c:pt>
                <c:pt idx="419">
                  <c:v>20000</c:v>
                </c:pt>
                <c:pt idx="420">
                  <c:v>22000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A-4795-8DED-9C798A24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53455"/>
        <c:axId val="1976354287"/>
      </c:scatterChart>
      <c:valAx>
        <c:axId val="197635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4287"/>
        <c:crosses val="autoZero"/>
        <c:crossBetween val="midCat"/>
      </c:valAx>
      <c:valAx>
        <c:axId val="19763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740955014496162E-2"/>
                  <c:y val="-0.253616463471076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Sheet1!$B$5:$B$25</c:f>
              <c:numCache>
                <c:formatCode>General</c:formatCode>
                <c:ptCount val="2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</c:numCache>
            </c:numRef>
          </c:xVal>
          <c:yVal>
            <c:numRef>
              <c:f>Sheet1!$C$5:$C$25</c:f>
              <c:numCache>
                <c:formatCode>General</c:formatCode>
                <c:ptCount val="21"/>
                <c:pt idx="0">
                  <c:v>2.8000000000000001E-2</c:v>
                </c:pt>
                <c:pt idx="1">
                  <c:v>6.0999999999999999E-2</c:v>
                </c:pt>
                <c:pt idx="2">
                  <c:v>7.3999999999999996E-2</c:v>
                </c:pt>
                <c:pt idx="3">
                  <c:v>196.04</c:v>
                </c:pt>
                <c:pt idx="4">
                  <c:v>208.21</c:v>
                </c:pt>
                <c:pt idx="5">
                  <c:v>186.72</c:v>
                </c:pt>
                <c:pt idx="6">
                  <c:v>183.75</c:v>
                </c:pt>
                <c:pt idx="7">
                  <c:v>185.83</c:v>
                </c:pt>
                <c:pt idx="8">
                  <c:v>186.74</c:v>
                </c:pt>
                <c:pt idx="9">
                  <c:v>475.62</c:v>
                </c:pt>
                <c:pt idx="10">
                  <c:v>493.45</c:v>
                </c:pt>
                <c:pt idx="11">
                  <c:v>474.34</c:v>
                </c:pt>
                <c:pt idx="12">
                  <c:v>466.24</c:v>
                </c:pt>
                <c:pt idx="13">
                  <c:v>454.97</c:v>
                </c:pt>
                <c:pt idx="14">
                  <c:v>449.58</c:v>
                </c:pt>
                <c:pt idx="15">
                  <c:v>903.65</c:v>
                </c:pt>
                <c:pt idx="16">
                  <c:v>939.48</c:v>
                </c:pt>
                <c:pt idx="17">
                  <c:v>921.67</c:v>
                </c:pt>
                <c:pt idx="18">
                  <c:v>936.82</c:v>
                </c:pt>
                <c:pt idx="19">
                  <c:v>1003.95</c:v>
                </c:pt>
                <c:pt idx="20">
                  <c:v>920.95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0-409B-9787-2B2CB0688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79872"/>
        <c:axId val="550896928"/>
      </c:scatterChart>
      <c:valAx>
        <c:axId val="5508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6928"/>
        <c:crosses val="autoZero"/>
        <c:crossBetween val="midCat"/>
      </c:valAx>
      <c:valAx>
        <c:axId val="5508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7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upper 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00"/>
            <c:dispRSqr val="1"/>
            <c:dispEq val="1"/>
            <c:trendlineLbl>
              <c:layout>
                <c:manualLayout>
                  <c:x val="6.8008311461067367E-2"/>
                  <c:y val="-0.253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Sheet1!$B$8:$B$25</c:f>
              <c:numCache>
                <c:formatCode>General</c:formatCode>
                <c:ptCount val="1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</c:numCache>
            </c:numRef>
          </c:xVal>
          <c:yVal>
            <c:numRef>
              <c:f>Sheet1!$C$8:$C$25</c:f>
              <c:numCache>
                <c:formatCode>General</c:formatCode>
                <c:ptCount val="18"/>
                <c:pt idx="0">
                  <c:v>196.04</c:v>
                </c:pt>
                <c:pt idx="1">
                  <c:v>208.21</c:v>
                </c:pt>
                <c:pt idx="2">
                  <c:v>186.72</c:v>
                </c:pt>
                <c:pt idx="3">
                  <c:v>183.75</c:v>
                </c:pt>
                <c:pt idx="4">
                  <c:v>185.83</c:v>
                </c:pt>
                <c:pt idx="5">
                  <c:v>186.74</c:v>
                </c:pt>
                <c:pt idx="6">
                  <c:v>475.62</c:v>
                </c:pt>
                <c:pt idx="7">
                  <c:v>493.45</c:v>
                </c:pt>
                <c:pt idx="8">
                  <c:v>474.34</c:v>
                </c:pt>
                <c:pt idx="9">
                  <c:v>466.24</c:v>
                </c:pt>
                <c:pt idx="10">
                  <c:v>454.97</c:v>
                </c:pt>
                <c:pt idx="11">
                  <c:v>449.58</c:v>
                </c:pt>
                <c:pt idx="12">
                  <c:v>903.65</c:v>
                </c:pt>
                <c:pt idx="13">
                  <c:v>939.48</c:v>
                </c:pt>
                <c:pt idx="14">
                  <c:v>921.67</c:v>
                </c:pt>
                <c:pt idx="15">
                  <c:v>936.82</c:v>
                </c:pt>
                <c:pt idx="16">
                  <c:v>1003.95</c:v>
                </c:pt>
                <c:pt idx="17">
                  <c:v>920.95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4-431E-9A02-840C1815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951984"/>
        <c:axId val="850952816"/>
      </c:scatterChart>
      <c:valAx>
        <c:axId val="8509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52816"/>
        <c:crosses val="autoZero"/>
        <c:crossBetween val="midCat"/>
      </c:valAx>
      <c:valAx>
        <c:axId val="8509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Sheet6!$B$2</c:f>
              <c:strCache>
                <c:ptCount val="1"/>
                <c:pt idx="0">
                  <c:v>mg/L Current Standards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Sheet6!$B$3:$B$8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C-4398-A73B-8D92BDB07A7D}"/>
            </c:ext>
          </c:extLst>
        </c:ser>
        <c:ser>
          <c:idx val="1"/>
          <c:order val="1"/>
          <c:tx>
            <c:strRef>
              <c:f>Sheet6!$C$2</c:f>
              <c:strCache>
                <c:ptCount val="1"/>
                <c:pt idx="0">
                  <c:v>mg/L Extended Standards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Sheet6!$C$3:$C$8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C-4398-A73B-8D92BDB07A7D}"/>
            </c:ext>
          </c:extLst>
        </c:ser>
        <c:ser>
          <c:idx val="2"/>
          <c:order val="2"/>
          <c:tx>
            <c:strRef>
              <c:f>Sheet6!$D$2</c:f>
              <c:strCache>
                <c:ptCount val="1"/>
                <c:pt idx="0">
                  <c:v>Common Process Values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Sheet6!$D$3:$D$8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C-4398-A73B-8D92BDB07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775023"/>
        <c:axId val="1879773359"/>
      </c:barChart>
      <c:catAx>
        <c:axId val="187977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73359"/>
        <c:crosses val="autoZero"/>
        <c:auto val="1"/>
        <c:lblAlgn val="ctr"/>
        <c:lblOffset val="100"/>
        <c:noMultiLvlLbl val="0"/>
      </c:catAx>
      <c:valAx>
        <c:axId val="18797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7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Std calib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468066491688542E-2"/>
                  <c:y val="-0.16907407407407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Sheet1!$B$5:$B$7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xVal>
          <c:yVal>
            <c:numRef>
              <c:f>Sheet1!$C$5:$C$7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6.0999999999999999E-2</c:v>
                </c:pt>
                <c:pt idx="2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C-4C30-B942-D4478CBD4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94848"/>
        <c:axId val="550883200"/>
      </c:scatterChart>
      <c:valAx>
        <c:axId val="5508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83200"/>
        <c:crosses val="autoZero"/>
        <c:crossBetween val="midCat"/>
      </c:valAx>
      <c:valAx>
        <c:axId val="5508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931102362204725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Sheet3!$B$8:$B$15</c:f>
              <c:numCache>
                <c:formatCode>General</c:formatCode>
                <c:ptCount val="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400</c:v>
                </c:pt>
                <c:pt idx="5">
                  <c:v>400</c:v>
                </c:pt>
                <c:pt idx="6">
                  <c:v>600</c:v>
                </c:pt>
                <c:pt idx="7">
                  <c:v>600</c:v>
                </c:pt>
              </c:numCache>
            </c:numRef>
          </c:xVal>
          <c:yVal>
            <c:numRef>
              <c:f>Sheet3!$C$8:$C$15</c:f>
              <c:numCache>
                <c:formatCode>General</c:formatCode>
                <c:ptCount val="8"/>
                <c:pt idx="0">
                  <c:v>0.11799999999999999</c:v>
                </c:pt>
                <c:pt idx="1">
                  <c:v>0.11700000000000001</c:v>
                </c:pt>
                <c:pt idx="2">
                  <c:v>0.113</c:v>
                </c:pt>
                <c:pt idx="3">
                  <c:v>0.11</c:v>
                </c:pt>
                <c:pt idx="4">
                  <c:v>0.2</c:v>
                </c:pt>
                <c:pt idx="5">
                  <c:v>0.192</c:v>
                </c:pt>
                <c:pt idx="6">
                  <c:v>0.27900000000000003</c:v>
                </c:pt>
                <c:pt idx="7">
                  <c:v>0.27800000000000002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3-44E1-BFDE-0A11C8975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035200"/>
        <c:axId val="2104032288"/>
      </c:scatterChart>
      <c:valAx>
        <c:axId val="21040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32288"/>
        <c:crosses val="autoZero"/>
        <c:crossBetween val="midCat"/>
      </c:valAx>
      <c:valAx>
        <c:axId val="21040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3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Sheet3!$A$5:$A$7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</c:numCache>
            </c:numRef>
          </c:xVal>
          <c:yVal>
            <c:numRef>
              <c:f>Sheet3!$C$5:$C$7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6.0999999999999999E-2</c:v>
                </c:pt>
                <c:pt idx="2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C-4198-8E6B-D115DE81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17359"/>
        <c:axId val="2062713615"/>
      </c:scatterChart>
      <c:valAx>
        <c:axId val="206271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13615"/>
        <c:crosses val="autoZero"/>
        <c:crossBetween val="midCat"/>
      </c:valAx>
      <c:valAx>
        <c:axId val="20627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1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Spectrometer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Sheet3!$E$21:$E$23</c:f>
              <c:numCache>
                <c:formatCode>General</c:formatCode>
                <c:ptCount val="3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</c:numCache>
            </c:numRef>
          </c:xVal>
          <c:yVal>
            <c:numRef>
              <c:f>Sheet3!$I$21:$I$23</c:f>
              <c:numCache>
                <c:formatCode>General</c:formatCode>
                <c:ptCount val="3"/>
                <c:pt idx="0">
                  <c:v>4064</c:v>
                </c:pt>
                <c:pt idx="1">
                  <c:v>1168</c:v>
                </c:pt>
                <c:pt idx="2">
                  <c:v>579.55555555555543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3-4604-9B6A-B31200F61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52671"/>
        <c:axId val="1918453087"/>
      </c:scatterChart>
      <c:valAx>
        <c:axId val="191845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53087"/>
        <c:crosses val="autoZero"/>
        <c:crossBetween val="midCat"/>
      </c:valAx>
      <c:valAx>
        <c:axId val="19184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5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Sheet4!$I$3</c:f>
              <c:strCache>
                <c:ptCount val="1"/>
                <c:pt idx="0">
                  <c:v>SPEC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236220472440946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Sheet4!$I$4:$I$6</c:f>
              <c:numCache>
                <c:formatCode>General</c:formatCode>
                <c:ptCount val="3"/>
                <c:pt idx="0">
                  <c:v>1.27</c:v>
                </c:pt>
                <c:pt idx="1">
                  <c:v>1.43</c:v>
                </c:pt>
                <c:pt idx="2">
                  <c:v>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3-4838-8215-387ACB05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15888"/>
        <c:axId val="1900201328"/>
      </c:scatterChart>
      <c:valAx>
        <c:axId val="19002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01328"/>
        <c:crosses val="autoZero"/>
        <c:crossBetween val="midCat"/>
      </c:valAx>
      <c:valAx>
        <c:axId val="19002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1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</xdr:row>
      <xdr:rowOff>64770</xdr:rowOff>
    </xdr:from>
    <xdr:to>
      <xdr:col>16</xdr:col>
      <xdr:colOff>533400</xdr:colOff>
      <xdr:row>17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DE120-2283-4E37-9EBD-05D1BCF76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563880</xdr:colOff>
      <xdr:row>1</xdr:row>
      <xdr:rowOff>76200</xdr:rowOff>
    </xdr:from>
    <xdr:to>
      <xdr:col>26</xdr:col>
      <xdr:colOff>586740</xdr:colOff>
      <xdr:row>19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72877B-B318-467F-B5B8-E1DC22BE2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464820</xdr:colOff>
      <xdr:row>17</xdr:row>
      <xdr:rowOff>140970</xdr:rowOff>
    </xdr:from>
    <xdr:to>
      <xdr:col>16</xdr:col>
      <xdr:colOff>403860</xdr:colOff>
      <xdr:row>35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45DB99-93D0-468D-BC4F-8F8D6BF09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194310</xdr:colOff>
      <xdr:row>4</xdr:row>
      <xdr:rowOff>22860</xdr:rowOff>
    </xdr:from>
    <xdr:to>
      <xdr:col>12</xdr:col>
      <xdr:colOff>499110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AE0A1-BD4C-A80E-8A9E-356F09426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</xdr:row>
      <xdr:rowOff>64770</xdr:rowOff>
    </xdr:from>
    <xdr:to>
      <xdr:col>16</xdr:col>
      <xdr:colOff>533400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6DDE9-F0F3-4336-8376-8F32F3E18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</xdr:colOff>
      <xdr:row>14</xdr:row>
      <xdr:rowOff>100965</xdr:rowOff>
    </xdr:from>
    <xdr:to>
      <xdr:col>19</xdr:col>
      <xdr:colOff>308610</xdr:colOff>
      <xdr:row>29</xdr:row>
      <xdr:rowOff>100964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33AA20-0550-4F65-952B-A2FCB6648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71438</xdr:colOff>
      <xdr:row>4</xdr:row>
      <xdr:rowOff>61119</xdr:rowOff>
    </xdr:from>
    <xdr:to>
      <xdr:col>18</xdr:col>
      <xdr:colOff>365126</xdr:colOff>
      <xdr:row>19</xdr:row>
      <xdr:rowOff>65881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CE069-37DD-314E-5364-FA208A1F3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15875</xdr:colOff>
      <xdr:row>10</xdr:row>
      <xdr:rowOff>108744</xdr:rowOff>
    </xdr:from>
    <xdr:to>
      <xdr:col>13</xdr:col>
      <xdr:colOff>309562</xdr:colOff>
      <xdr:row>25</xdr:row>
      <xdr:rowOff>113506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9F99EB-4AD9-B04C-B010-F0C216E96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434340</xdr:colOff>
      <xdr:row>15</xdr:row>
      <xdr:rowOff>26670</xdr:rowOff>
    </xdr:from>
    <xdr:to>
      <xdr:col>18</xdr:col>
      <xdr:colOff>129540</xdr:colOff>
      <xdr:row>30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0E51F-86B8-A712-DB8D-6444C7A8F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213360</xdr:colOff>
      <xdr:row>1</xdr:row>
      <xdr:rowOff>110490</xdr:rowOff>
    </xdr:from>
    <xdr:to>
      <xdr:col>17</xdr:col>
      <xdr:colOff>518160</xdr:colOff>
      <xdr:row>16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89E08A-38A2-E8C1-37A1-A3327D75F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3</xdr:row>
      <xdr:rowOff>125730</xdr:rowOff>
    </xdr:from>
    <xdr:to>
      <xdr:col>16</xdr:col>
      <xdr:colOff>365760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FE0965-716E-2C85-F122-A794F8E10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327660</xdr:colOff>
      <xdr:row>6</xdr:row>
      <xdr:rowOff>11430</xdr:rowOff>
    </xdr:from>
    <xdr:to>
      <xdr:col>18</xdr:col>
      <xdr:colOff>22860</xdr:colOff>
      <xdr:row>21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9B4C29-2392-8B57-17BB-156F23B70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205740</xdr:colOff>
      <xdr:row>6</xdr:row>
      <xdr:rowOff>72390</xdr:rowOff>
    </xdr:from>
    <xdr:to>
      <xdr:col>9</xdr:col>
      <xdr:colOff>510540</xdr:colOff>
      <xdr:row>21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561CC2-6B49-6AA8-40B0-B2676D0E6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F3A8-FD97-4585-83D1-3F4EF68D9193}">
  <dimension ref="A1:J15"/>
  <sheetViews>
    <sheetView workbookViewId="0">
      <selection activeCell="C29" sqref="C29"/>
    </sheetView>
  </sheetViews>
  <sheetFormatPr defaultRowHeight="14.4" x14ac:dyDescent="0.3"/>
  <sheetData>
    <row r="1" spans="1:10" x14ac:dyDescent="0.3">
      <c r="A1" s="3" t="s">
        <v>10</v>
      </c>
      <c r="B1" s="3"/>
      <c r="C1" s="3" t="s">
        <v>11</v>
      </c>
      <c r="D1" s="3"/>
      <c r="E1" s="3" t="s">
        <v>12</v>
      </c>
      <c r="F1" s="3"/>
      <c r="G1" s="3" t="s">
        <v>13</v>
      </c>
      <c r="H1" s="3"/>
      <c r="I1" s="3" t="s">
        <v>14</v>
      </c>
      <c r="J1" s="3"/>
    </row>
    <row r="2" spans="1:10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 t="s">
        <v>15</v>
      </c>
      <c r="B3" s="1">
        <v>17.985714285714284</v>
      </c>
      <c r="C3" s="1" t="s">
        <v>15</v>
      </c>
      <c r="D3" s="1">
        <v>357.14285714285717</v>
      </c>
      <c r="E3" s="1" t="s">
        <v>15</v>
      </c>
      <c r="F3" s="1">
        <v>456.5796666666667</v>
      </c>
      <c r="G3" s="1" t="s">
        <v>15</v>
      </c>
      <c r="H3" s="1">
        <v>7.5915714285714291</v>
      </c>
      <c r="I3" s="1" t="s">
        <v>15</v>
      </c>
      <c r="J3" s="1">
        <v>1.6190476190476186</v>
      </c>
    </row>
    <row r="4" spans="1:10" x14ac:dyDescent="0.3">
      <c r="A4" s="1" t="s">
        <v>16</v>
      </c>
      <c r="B4" s="1">
        <v>2.0717750120802885</v>
      </c>
      <c r="C4" s="1" t="s">
        <v>16</v>
      </c>
      <c r="D4" s="1">
        <v>41.301117574772356</v>
      </c>
      <c r="E4" s="1" t="s">
        <v>16</v>
      </c>
      <c r="F4" s="1">
        <v>76.308185253375626</v>
      </c>
      <c r="G4" s="1" t="s">
        <v>16</v>
      </c>
      <c r="H4" s="1">
        <v>2.0463110918028504</v>
      </c>
      <c r="I4" s="1" t="s">
        <v>16</v>
      </c>
      <c r="J4" s="1">
        <v>0.20709085280425307</v>
      </c>
    </row>
    <row r="5" spans="1:10" x14ac:dyDescent="0.3">
      <c r="A5" s="1" t="s">
        <v>17</v>
      </c>
      <c r="B5" s="1">
        <v>20.100000000000001</v>
      </c>
      <c r="C5" s="1" t="s">
        <v>17</v>
      </c>
      <c r="D5" s="1">
        <v>400</v>
      </c>
      <c r="E5" s="1" t="s">
        <v>17</v>
      </c>
      <c r="F5" s="1">
        <v>454.97</v>
      </c>
      <c r="G5" s="1" t="s">
        <v>17</v>
      </c>
      <c r="H5" s="1">
        <v>4.4779999999999998</v>
      </c>
      <c r="I5" s="1" t="s">
        <v>17</v>
      </c>
      <c r="J5" s="1">
        <v>1.3</v>
      </c>
    </row>
    <row r="6" spans="1:10" x14ac:dyDescent="0.3">
      <c r="A6" s="1" t="s">
        <v>18</v>
      </c>
      <c r="B6" s="1">
        <v>10.1</v>
      </c>
      <c r="C6" s="1" t="s">
        <v>18</v>
      </c>
      <c r="D6" s="1">
        <v>200</v>
      </c>
      <c r="E6" s="1" t="s">
        <v>18</v>
      </c>
      <c r="F6" s="1" t="e">
        <v>#N/A</v>
      </c>
      <c r="G6" s="1" t="s">
        <v>18</v>
      </c>
      <c r="H6" s="1" t="e">
        <v>#N/A</v>
      </c>
      <c r="I6" s="1" t="s">
        <v>18</v>
      </c>
      <c r="J6" s="1">
        <v>1.3</v>
      </c>
    </row>
    <row r="7" spans="1:10" x14ac:dyDescent="0.3">
      <c r="A7" s="1" t="s">
        <v>19</v>
      </c>
      <c r="B7" s="1">
        <v>9.4940658157759721</v>
      </c>
      <c r="C7" s="1" t="s">
        <v>19</v>
      </c>
      <c r="D7" s="1">
        <v>189.26549757266528</v>
      </c>
      <c r="E7" s="1" t="s">
        <v>19</v>
      </c>
      <c r="F7" s="1">
        <v>349.68803506830676</v>
      </c>
      <c r="G7" s="1" t="s">
        <v>19</v>
      </c>
      <c r="H7" s="1">
        <v>9.3773754736142916</v>
      </c>
      <c r="I7" s="1" t="s">
        <v>19</v>
      </c>
      <c r="J7" s="1">
        <v>0.94900950870844758</v>
      </c>
    </row>
    <row r="8" spans="1:10" x14ac:dyDescent="0.3">
      <c r="A8" s="1" t="s">
        <v>20</v>
      </c>
      <c r="B8" s="1">
        <v>90.137285714285866</v>
      </c>
      <c r="C8" s="1" t="s">
        <v>20</v>
      </c>
      <c r="D8" s="1">
        <v>35821.428571428565</v>
      </c>
      <c r="E8" s="1" t="s">
        <v>20</v>
      </c>
      <c r="F8" s="1">
        <v>122281.72186993333</v>
      </c>
      <c r="G8" s="1" t="s">
        <v>20</v>
      </c>
      <c r="H8" s="1">
        <v>87.935170773142843</v>
      </c>
      <c r="I8" s="1" t="s">
        <v>20</v>
      </c>
      <c r="J8" s="1">
        <v>0.90061904761904898</v>
      </c>
    </row>
    <row r="9" spans="1:10" x14ac:dyDescent="0.3">
      <c r="A9" s="1" t="s">
        <v>21</v>
      </c>
      <c r="B9" s="1">
        <v>-1.4123717482990319</v>
      </c>
      <c r="C9" s="1" t="s">
        <v>21</v>
      </c>
      <c r="D9" s="1">
        <v>-1.4209755683361842</v>
      </c>
      <c r="E9" s="1" t="s">
        <v>21</v>
      </c>
      <c r="F9" s="1">
        <v>-1.2916607797569784</v>
      </c>
      <c r="G9" s="1" t="s">
        <v>21</v>
      </c>
      <c r="H9" s="1">
        <v>4.9685772032300388</v>
      </c>
      <c r="I9" s="1" t="s">
        <v>21</v>
      </c>
      <c r="J9" s="1">
        <v>0.63885781160481203</v>
      </c>
    </row>
    <row r="10" spans="1:10" x14ac:dyDescent="0.3">
      <c r="A10" s="1" t="s">
        <v>22</v>
      </c>
      <c r="B10" s="1">
        <v>5.9278066837445353E-2</v>
      </c>
      <c r="C10" s="1" t="s">
        <v>22</v>
      </c>
      <c r="D10" s="1">
        <v>6.7372131675729335E-2</v>
      </c>
      <c r="E10" s="1" t="s">
        <v>22</v>
      </c>
      <c r="F10" s="1">
        <v>0.36138209161996987</v>
      </c>
      <c r="G10" s="1" t="s">
        <v>22</v>
      </c>
      <c r="H10" s="1">
        <v>2.1617988377544215</v>
      </c>
      <c r="I10" s="1" t="s">
        <v>22</v>
      </c>
      <c r="J10" s="1">
        <v>1.0215084161176264</v>
      </c>
    </row>
    <row r="11" spans="1:10" x14ac:dyDescent="0.3">
      <c r="A11" s="1" t="s">
        <v>23</v>
      </c>
      <c r="B11" s="1">
        <v>27.7</v>
      </c>
      <c r="C11" s="1" t="s">
        <v>23</v>
      </c>
      <c r="D11" s="1">
        <v>550</v>
      </c>
      <c r="E11" s="1" t="s">
        <v>23</v>
      </c>
      <c r="F11" s="1">
        <v>1003.922</v>
      </c>
      <c r="G11" s="1" t="s">
        <v>23</v>
      </c>
      <c r="H11" s="1">
        <v>37.9694</v>
      </c>
      <c r="I11" s="1" t="s">
        <v>23</v>
      </c>
      <c r="J11" s="1">
        <v>3.5</v>
      </c>
    </row>
    <row r="12" spans="1:10" x14ac:dyDescent="0.3">
      <c r="A12" s="1" t="s">
        <v>24</v>
      </c>
      <c r="B12" s="1">
        <v>2.5</v>
      </c>
      <c r="C12" s="1" t="s">
        <v>24</v>
      </c>
      <c r="D12" s="1">
        <v>50</v>
      </c>
      <c r="E12" s="1" t="s">
        <v>24</v>
      </c>
      <c r="F12" s="1">
        <v>2.8000000000000001E-2</v>
      </c>
      <c r="G12" s="1" t="s">
        <v>24</v>
      </c>
      <c r="H12" s="1">
        <v>5.9999999999999995E-4</v>
      </c>
      <c r="I12" s="1" t="s">
        <v>24</v>
      </c>
      <c r="J12" s="1">
        <v>0.3</v>
      </c>
    </row>
    <row r="13" spans="1:10" x14ac:dyDescent="0.3">
      <c r="A13" s="1" t="s">
        <v>25</v>
      </c>
      <c r="B13" s="1">
        <v>30.2</v>
      </c>
      <c r="C13" s="1" t="s">
        <v>25</v>
      </c>
      <c r="D13" s="1">
        <v>600</v>
      </c>
      <c r="E13" s="1" t="s">
        <v>25</v>
      </c>
      <c r="F13" s="1">
        <v>1003.95</v>
      </c>
      <c r="G13" s="1" t="s">
        <v>25</v>
      </c>
      <c r="H13" s="1">
        <v>37.97</v>
      </c>
      <c r="I13" s="1" t="s">
        <v>25</v>
      </c>
      <c r="J13" s="1">
        <v>3.8</v>
      </c>
    </row>
    <row r="14" spans="1:10" x14ac:dyDescent="0.3">
      <c r="A14" s="1" t="s">
        <v>26</v>
      </c>
      <c r="B14" s="1">
        <v>377.69999999999993</v>
      </c>
      <c r="C14" s="1" t="s">
        <v>26</v>
      </c>
      <c r="D14" s="1">
        <v>7500</v>
      </c>
      <c r="E14" s="1" t="s">
        <v>26</v>
      </c>
      <c r="F14" s="1">
        <v>9588.1730000000007</v>
      </c>
      <c r="G14" s="1" t="s">
        <v>26</v>
      </c>
      <c r="H14" s="1">
        <v>159.423</v>
      </c>
      <c r="I14" s="1" t="s">
        <v>26</v>
      </c>
      <c r="J14" s="1">
        <v>33.999999999999993</v>
      </c>
    </row>
    <row r="15" spans="1:10" ht="15" thickBot="1" x14ac:dyDescent="0.35">
      <c r="A15" s="2" t="s">
        <v>27</v>
      </c>
      <c r="B15" s="2">
        <v>21</v>
      </c>
      <c r="C15" s="2" t="s">
        <v>27</v>
      </c>
      <c r="D15" s="2">
        <v>21</v>
      </c>
      <c r="E15" s="2" t="s">
        <v>27</v>
      </c>
      <c r="F15" s="2">
        <v>21</v>
      </c>
      <c r="G15" s="2" t="s">
        <v>27</v>
      </c>
      <c r="H15" s="2">
        <v>21</v>
      </c>
      <c r="I15" s="2" t="s">
        <v>27</v>
      </c>
      <c r="J15" s="2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1A5DE-9983-4CD5-AF11-C3B692CA047E}">
  <dimension ref="A2:E39"/>
  <sheetViews>
    <sheetView workbookViewId="0">
      <selection activeCell="D15" sqref="D15"/>
    </sheetView>
  </sheetViews>
  <sheetFormatPr defaultRowHeight="14.4" x14ac:dyDescent="0.3"/>
  <sheetData>
    <row r="2" spans="1:5" x14ac:dyDescent="0.3">
      <c r="B2" t="s">
        <v>0</v>
      </c>
    </row>
    <row r="4" spans="1:5" x14ac:dyDescent="0.3">
      <c r="A4" t="s">
        <v>28</v>
      </c>
      <c r="B4" t="s">
        <v>29</v>
      </c>
      <c r="C4" t="s">
        <v>7</v>
      </c>
      <c r="D4" t="s">
        <v>8</v>
      </c>
      <c r="E4" t="s">
        <v>9</v>
      </c>
    </row>
    <row r="5" spans="1:5" x14ac:dyDescent="0.3">
      <c r="A5">
        <v>2.5</v>
      </c>
      <c r="B5">
        <v>50</v>
      </c>
      <c r="C5">
        <v>2.8000000000000001E-2</v>
      </c>
      <c r="D5">
        <v>5.9999999999999995E-4</v>
      </c>
      <c r="E5">
        <v>2</v>
      </c>
    </row>
    <row r="6" spans="1:5" x14ac:dyDescent="0.3">
      <c r="A6">
        <v>5</v>
      </c>
      <c r="B6">
        <v>100</v>
      </c>
      <c r="C6">
        <v>6.0999999999999999E-2</v>
      </c>
      <c r="D6">
        <v>1.4E-3</v>
      </c>
      <c r="E6">
        <v>2.4</v>
      </c>
    </row>
    <row r="7" spans="1:5" x14ac:dyDescent="0.3">
      <c r="A7">
        <v>7.5</v>
      </c>
      <c r="B7">
        <v>150</v>
      </c>
      <c r="C7">
        <v>7.3999999999999996E-2</v>
      </c>
      <c r="D7">
        <v>1E-3</v>
      </c>
      <c r="E7">
        <v>1.3</v>
      </c>
    </row>
    <row r="8" spans="1:5" x14ac:dyDescent="0.3">
      <c r="A8">
        <v>10.1</v>
      </c>
      <c r="B8">
        <v>200</v>
      </c>
      <c r="C8">
        <v>196.04</v>
      </c>
      <c r="D8">
        <v>2.2919999999999998</v>
      </c>
      <c r="E8">
        <v>1.2</v>
      </c>
    </row>
    <row r="9" spans="1:5" x14ac:dyDescent="0.3">
      <c r="A9">
        <v>10.1</v>
      </c>
      <c r="B9">
        <v>200</v>
      </c>
      <c r="C9">
        <v>208.21</v>
      </c>
      <c r="D9">
        <v>7.7930000000000001</v>
      </c>
      <c r="E9">
        <v>3.7</v>
      </c>
    </row>
    <row r="10" spans="1:5" x14ac:dyDescent="0.3">
      <c r="A10">
        <v>10.1</v>
      </c>
      <c r="B10">
        <v>200</v>
      </c>
      <c r="C10">
        <v>186.72</v>
      </c>
      <c r="D10">
        <v>4.55</v>
      </c>
      <c r="E10">
        <v>2.4</v>
      </c>
    </row>
    <row r="11" spans="1:5" x14ac:dyDescent="0.3">
      <c r="A11">
        <v>10.199999999999999</v>
      </c>
      <c r="B11">
        <v>200</v>
      </c>
      <c r="C11">
        <v>183.75</v>
      </c>
      <c r="D11">
        <v>3.3079999999999998</v>
      </c>
      <c r="E11">
        <v>1.8</v>
      </c>
    </row>
    <row r="12" spans="1:5" x14ac:dyDescent="0.3">
      <c r="A12">
        <v>10.199999999999999</v>
      </c>
      <c r="B12">
        <v>200</v>
      </c>
      <c r="C12">
        <v>185.83</v>
      </c>
      <c r="D12">
        <v>2.488</v>
      </c>
      <c r="E12">
        <v>1.3</v>
      </c>
    </row>
    <row r="13" spans="1:5" x14ac:dyDescent="0.3">
      <c r="A13">
        <v>10.199999999999999</v>
      </c>
      <c r="B13">
        <v>200</v>
      </c>
      <c r="C13">
        <v>186.74</v>
      </c>
      <c r="D13">
        <v>1.242</v>
      </c>
      <c r="E13">
        <v>0.7</v>
      </c>
    </row>
    <row r="14" spans="1:5" x14ac:dyDescent="0.3">
      <c r="A14">
        <v>20.100000000000001</v>
      </c>
      <c r="B14">
        <v>400</v>
      </c>
      <c r="C14">
        <v>475.62</v>
      </c>
      <c r="D14">
        <v>1.4670000000000001</v>
      </c>
      <c r="E14">
        <v>0.3</v>
      </c>
    </row>
    <row r="15" spans="1:5" x14ac:dyDescent="0.3">
      <c r="A15">
        <v>20.100000000000001</v>
      </c>
      <c r="B15">
        <v>400</v>
      </c>
      <c r="C15">
        <v>493.45</v>
      </c>
      <c r="D15">
        <v>2.556</v>
      </c>
      <c r="E15">
        <v>0.5</v>
      </c>
    </row>
    <row r="16" spans="1:5" x14ac:dyDescent="0.3">
      <c r="A16">
        <v>20.100000000000001</v>
      </c>
      <c r="B16">
        <v>400</v>
      </c>
      <c r="C16">
        <v>474.34</v>
      </c>
      <c r="D16">
        <v>4.3419999999999996</v>
      </c>
      <c r="E16">
        <v>0.9</v>
      </c>
    </row>
    <row r="17" spans="1:5" x14ac:dyDescent="0.3">
      <c r="A17">
        <v>20.2</v>
      </c>
      <c r="B17">
        <v>400</v>
      </c>
      <c r="C17">
        <v>466.24</v>
      </c>
      <c r="D17">
        <v>6.2309999999999999</v>
      </c>
      <c r="E17">
        <v>1.3</v>
      </c>
    </row>
    <row r="18" spans="1:5" x14ac:dyDescent="0.3">
      <c r="A18">
        <v>20.2</v>
      </c>
      <c r="B18">
        <v>400</v>
      </c>
      <c r="C18">
        <v>454.97</v>
      </c>
      <c r="D18">
        <v>6.4710000000000001</v>
      </c>
      <c r="E18">
        <v>1.4</v>
      </c>
    </row>
    <row r="19" spans="1:5" x14ac:dyDescent="0.3">
      <c r="A19">
        <v>20.2</v>
      </c>
      <c r="B19">
        <v>400</v>
      </c>
      <c r="C19">
        <v>449.58</v>
      </c>
      <c r="D19">
        <v>4.4779999999999998</v>
      </c>
      <c r="E19">
        <v>1</v>
      </c>
    </row>
    <row r="20" spans="1:5" x14ac:dyDescent="0.3">
      <c r="A20">
        <v>30.1</v>
      </c>
      <c r="B20">
        <v>600</v>
      </c>
      <c r="C20">
        <v>903.65</v>
      </c>
      <c r="D20">
        <v>24.76</v>
      </c>
      <c r="E20">
        <v>2.7</v>
      </c>
    </row>
    <row r="21" spans="1:5" x14ac:dyDescent="0.3">
      <c r="A21">
        <v>30.1</v>
      </c>
      <c r="B21">
        <v>600</v>
      </c>
      <c r="C21">
        <v>939.48</v>
      </c>
      <c r="D21">
        <v>12.15</v>
      </c>
      <c r="E21">
        <v>1.3</v>
      </c>
    </row>
    <row r="22" spans="1:5" x14ac:dyDescent="0.3">
      <c r="A22">
        <v>30.1</v>
      </c>
      <c r="B22">
        <v>600</v>
      </c>
      <c r="C22">
        <v>921.67</v>
      </c>
      <c r="D22">
        <v>18.77</v>
      </c>
      <c r="E22">
        <v>2</v>
      </c>
    </row>
    <row r="23" spans="1:5" x14ac:dyDescent="0.3">
      <c r="A23">
        <v>30.2</v>
      </c>
      <c r="B23">
        <v>600</v>
      </c>
      <c r="C23">
        <v>936.82</v>
      </c>
      <c r="D23">
        <v>11.34</v>
      </c>
      <c r="E23">
        <v>1.2</v>
      </c>
    </row>
    <row r="24" spans="1:5" x14ac:dyDescent="0.3">
      <c r="A24">
        <v>30.2</v>
      </c>
      <c r="B24">
        <v>600</v>
      </c>
      <c r="C24">
        <v>1003.95</v>
      </c>
      <c r="D24">
        <v>37.97</v>
      </c>
      <c r="E24">
        <v>3.8</v>
      </c>
    </row>
    <row r="25" spans="1:5" x14ac:dyDescent="0.3">
      <c r="A25">
        <v>30.2</v>
      </c>
      <c r="B25">
        <v>600</v>
      </c>
      <c r="C25">
        <v>920.95</v>
      </c>
      <c r="D25">
        <v>7.2119999999999997</v>
      </c>
      <c r="E25">
        <v>0.8</v>
      </c>
    </row>
    <row r="26" spans="1:5" x14ac:dyDescent="0.3">
      <c r="A26" t="s">
        <v>6</v>
      </c>
      <c r="C26">
        <v>44.41</v>
      </c>
    </row>
    <row r="32" spans="1:5" x14ac:dyDescent="0.3">
      <c r="A32" t="s">
        <v>1</v>
      </c>
      <c r="C32">
        <v>65.97</v>
      </c>
    </row>
    <row r="33" spans="1:3" x14ac:dyDescent="0.3">
      <c r="A33" t="s">
        <v>2</v>
      </c>
    </row>
    <row r="36" spans="1:3" x14ac:dyDescent="0.3">
      <c r="A36" t="s">
        <v>3</v>
      </c>
      <c r="C36">
        <v>34405.300000000003</v>
      </c>
    </row>
    <row r="37" spans="1:3" x14ac:dyDescent="0.3">
      <c r="A37" t="s">
        <v>4</v>
      </c>
      <c r="C37">
        <v>870.39</v>
      </c>
    </row>
    <row r="38" spans="1:3" x14ac:dyDescent="0.3">
      <c r="A38" t="s">
        <v>5</v>
      </c>
      <c r="C38">
        <v>10760.68</v>
      </c>
    </row>
    <row r="39" spans="1:3" x14ac:dyDescent="0.3">
      <c r="A39" t="s">
        <v>4</v>
      </c>
      <c r="C39">
        <v>274.56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E6E96-E987-4CE4-ADA8-23C4824110E0}">
  <dimension ref="B2:D8"/>
  <sheetViews>
    <sheetView workbookViewId="0">
      <selection activeCell="B2" sqref="B2:D8"/>
    </sheetView>
  </sheetViews>
  <sheetFormatPr defaultRowHeight="14.4" x14ac:dyDescent="0.3"/>
  <sheetData>
    <row r="2" spans="2:4" x14ac:dyDescent="0.3">
      <c r="B2" t="s">
        <v>57</v>
      </c>
      <c r="C2" t="s">
        <v>58</v>
      </c>
      <c r="D2" t="s">
        <v>59</v>
      </c>
    </row>
    <row r="3" spans="2:4" x14ac:dyDescent="0.3">
      <c r="B3">
        <v>50</v>
      </c>
      <c r="C3">
        <v>50</v>
      </c>
      <c r="D3">
        <v>200</v>
      </c>
    </row>
    <row r="4" spans="2:4" x14ac:dyDescent="0.3">
      <c r="B4">
        <v>100</v>
      </c>
      <c r="C4">
        <v>100</v>
      </c>
      <c r="D4">
        <v>400</v>
      </c>
    </row>
    <row r="5" spans="2:4" x14ac:dyDescent="0.3">
      <c r="B5">
        <v>150</v>
      </c>
      <c r="C5">
        <v>150</v>
      </c>
      <c r="D5">
        <v>600</v>
      </c>
    </row>
    <row r="6" spans="2:4" x14ac:dyDescent="0.3">
      <c r="C6">
        <v>200</v>
      </c>
      <c r="D6">
        <v>1000</v>
      </c>
    </row>
    <row r="7" spans="2:4" x14ac:dyDescent="0.3">
      <c r="C7">
        <v>400</v>
      </c>
      <c r="D7">
        <v>2000</v>
      </c>
    </row>
    <row r="8" spans="2:4" x14ac:dyDescent="0.3">
      <c r="C8">
        <v>600</v>
      </c>
      <c r="D8">
        <v>3000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A6B4-0C12-4265-A515-D7EB239E1625}">
  <dimension ref="A2:I30"/>
  <sheetViews>
    <sheetView tabSelected="1" topLeftCell="A4" zoomScale="96" zoomScaleNormal="96" workbookViewId="0">
      <selection activeCell="E31" sqref="E31"/>
    </sheetView>
  </sheetViews>
  <sheetFormatPr defaultRowHeight="14.4" x14ac:dyDescent="0.3"/>
  <sheetData>
    <row r="2" spans="1:5" x14ac:dyDescent="0.3">
      <c r="B2" t="s">
        <v>0</v>
      </c>
    </row>
    <row r="4" spans="1:5" x14ac:dyDescent="0.3">
      <c r="A4" t="s">
        <v>28</v>
      </c>
      <c r="B4" t="s">
        <v>29</v>
      </c>
      <c r="C4" t="s">
        <v>7</v>
      </c>
      <c r="D4" t="s">
        <v>8</v>
      </c>
      <c r="E4" t="s">
        <v>9</v>
      </c>
    </row>
    <row r="5" spans="1:5" x14ac:dyDescent="0.3">
      <c r="A5">
        <v>2.5</v>
      </c>
      <c r="B5">
        <v>50</v>
      </c>
      <c r="C5">
        <v>2.8000000000000001E-2</v>
      </c>
      <c r="D5">
        <v>5.9999999999999995E-4</v>
      </c>
      <c r="E5">
        <v>2</v>
      </c>
    </row>
    <row r="6" spans="1:5" x14ac:dyDescent="0.3">
      <c r="A6">
        <v>5</v>
      </c>
      <c r="B6">
        <v>100</v>
      </c>
      <c r="C6">
        <v>6.0999999999999999E-2</v>
      </c>
      <c r="D6">
        <v>1.4E-3</v>
      </c>
      <c r="E6">
        <v>2.4</v>
      </c>
    </row>
    <row r="7" spans="1:5" x14ac:dyDescent="0.3">
      <c r="A7">
        <v>7.5</v>
      </c>
      <c r="B7">
        <v>150</v>
      </c>
      <c r="C7">
        <v>7.3999999999999996E-2</v>
      </c>
      <c r="D7">
        <v>1E-3</v>
      </c>
      <c r="E7">
        <v>1.3</v>
      </c>
    </row>
    <row r="8" spans="1:5" x14ac:dyDescent="0.3">
      <c r="A8">
        <v>10.1</v>
      </c>
      <c r="B8">
        <v>200</v>
      </c>
      <c r="C8">
        <v>0.11799999999999999</v>
      </c>
      <c r="D8">
        <v>3.5000000000000001E-3</v>
      </c>
      <c r="E8">
        <v>3</v>
      </c>
    </row>
    <row r="9" spans="1:5" x14ac:dyDescent="0.3">
      <c r="A9">
        <v>10.1</v>
      </c>
      <c r="B9">
        <v>200</v>
      </c>
      <c r="C9">
        <v>0.11700000000000001</v>
      </c>
      <c r="D9">
        <v>1.1999999999999999E-3</v>
      </c>
      <c r="E9">
        <v>1</v>
      </c>
    </row>
    <row r="10" spans="1:5" x14ac:dyDescent="0.3">
      <c r="A10">
        <v>10.199999999999999</v>
      </c>
      <c r="B10">
        <v>200</v>
      </c>
      <c r="C10">
        <v>0.113</v>
      </c>
      <c r="D10">
        <v>8.9999999999999998E-4</v>
      </c>
      <c r="E10">
        <v>0.8</v>
      </c>
    </row>
    <row r="11" spans="1:5" x14ac:dyDescent="0.3">
      <c r="A11">
        <v>10.199999999999999</v>
      </c>
      <c r="B11">
        <v>200</v>
      </c>
      <c r="C11">
        <v>0.11</v>
      </c>
      <c r="D11">
        <v>8.0000000000000004E-4</v>
      </c>
      <c r="E11">
        <v>0.7</v>
      </c>
    </row>
    <row r="12" spans="1:5" x14ac:dyDescent="0.3">
      <c r="A12">
        <v>20.100000000000001</v>
      </c>
      <c r="B12">
        <v>400</v>
      </c>
      <c r="C12">
        <v>0.2</v>
      </c>
      <c r="D12">
        <v>1.8E-3</v>
      </c>
      <c r="E12">
        <v>0.9</v>
      </c>
    </row>
    <row r="13" spans="1:5" x14ac:dyDescent="0.3">
      <c r="A13">
        <v>20.100000000000001</v>
      </c>
      <c r="B13">
        <v>400</v>
      </c>
      <c r="C13">
        <v>0.192</v>
      </c>
      <c r="D13">
        <v>1.4E-2</v>
      </c>
      <c r="E13">
        <v>0.8</v>
      </c>
    </row>
    <row r="14" spans="1:5" x14ac:dyDescent="0.3">
      <c r="A14">
        <v>30.1</v>
      </c>
      <c r="B14">
        <v>600</v>
      </c>
      <c r="C14">
        <v>0.27900000000000003</v>
      </c>
      <c r="D14">
        <v>3.3E-3</v>
      </c>
      <c r="E14">
        <v>1.2</v>
      </c>
    </row>
    <row r="15" spans="1:5" x14ac:dyDescent="0.3">
      <c r="A15">
        <v>30.1</v>
      </c>
      <c r="B15">
        <v>600</v>
      </c>
      <c r="C15">
        <v>0.27800000000000002</v>
      </c>
      <c r="D15">
        <v>7.0000000000000001E-3</v>
      </c>
      <c r="E15">
        <v>0.2</v>
      </c>
    </row>
    <row r="16" spans="1:5" x14ac:dyDescent="0.3">
      <c r="A16" t="s">
        <v>6</v>
      </c>
      <c r="C16">
        <v>44.41</v>
      </c>
    </row>
    <row r="19" spans="1:9" x14ac:dyDescent="0.3">
      <c r="E19" t="s">
        <v>53</v>
      </c>
    </row>
    <row r="20" spans="1:9" x14ac:dyDescent="0.3">
      <c r="E20" t="s">
        <v>48</v>
      </c>
      <c r="F20" t="s">
        <v>54</v>
      </c>
      <c r="G20" t="s">
        <v>50</v>
      </c>
      <c r="H20" t="s">
        <v>51</v>
      </c>
      <c r="I20" t="s">
        <v>52</v>
      </c>
    </row>
    <row r="21" spans="1:9" x14ac:dyDescent="0.3">
      <c r="E21">
        <v>0.125</v>
      </c>
      <c r="F21">
        <v>1.27</v>
      </c>
      <c r="G21">
        <f>(F21)/2.5</f>
        <v>0.50800000000000001</v>
      </c>
      <c r="H21">
        <f>(G21*100)/2.5</f>
        <v>20.32</v>
      </c>
      <c r="I21">
        <f>(H21*100)/0.5</f>
        <v>4064</v>
      </c>
    </row>
    <row r="22" spans="1:9" x14ac:dyDescent="0.3">
      <c r="A22" t="s">
        <v>1</v>
      </c>
      <c r="C22">
        <v>65.97</v>
      </c>
      <c r="E22">
        <v>0.25</v>
      </c>
      <c r="F22">
        <v>1.46</v>
      </c>
      <c r="G22">
        <f>(F22)/5</f>
        <v>0.29199999999999998</v>
      </c>
      <c r="H22">
        <f>(G22*100)/5</f>
        <v>5.84</v>
      </c>
      <c r="I22">
        <f t="shared" ref="I22:I23" si="0">(H22*100)/0.5</f>
        <v>1168</v>
      </c>
    </row>
    <row r="23" spans="1:9" x14ac:dyDescent="0.3">
      <c r="A23" t="s">
        <v>2</v>
      </c>
      <c r="E23">
        <v>0.375</v>
      </c>
      <c r="F23">
        <v>1.63</v>
      </c>
      <c r="G23">
        <f>(F23)/7.5</f>
        <v>0.21733333333333332</v>
      </c>
      <c r="H23">
        <f>(G23*100)/7.5</f>
        <v>2.8977777777777773</v>
      </c>
      <c r="I23">
        <f t="shared" si="0"/>
        <v>579.55555555555543</v>
      </c>
    </row>
    <row r="24" spans="1:9" x14ac:dyDescent="0.3">
      <c r="H24" t="s">
        <v>46</v>
      </c>
      <c r="I24">
        <f>STDEV(I21:I23)</f>
        <v>1865.2272404284188</v>
      </c>
    </row>
    <row r="25" spans="1:9" x14ac:dyDescent="0.3">
      <c r="C25" t="s">
        <v>60</v>
      </c>
      <c r="D25" t="s">
        <v>61</v>
      </c>
      <c r="H25" t="s">
        <v>55</v>
      </c>
      <c r="I25">
        <f>AVERAGE(I21:I23)</f>
        <v>1937.1851851851852</v>
      </c>
    </row>
    <row r="26" spans="1:9" x14ac:dyDescent="0.3">
      <c r="A26" t="s">
        <v>3</v>
      </c>
      <c r="C26">
        <v>0.33600000000000002</v>
      </c>
      <c r="H26" t="s">
        <v>45</v>
      </c>
      <c r="I26">
        <f>(I25/I24)*100</f>
        <v>103.85786477899812</v>
      </c>
    </row>
    <row r="27" spans="1:9" x14ac:dyDescent="0.3">
      <c r="A27" t="s">
        <v>40</v>
      </c>
      <c r="C27">
        <v>758.75</v>
      </c>
      <c r="D27">
        <v>870.39</v>
      </c>
      <c r="E27">
        <f>STDEV(C27:D27)</f>
        <v>78.941401051666162</v>
      </c>
    </row>
    <row r="28" spans="1:9" x14ac:dyDescent="0.3">
      <c r="A28" t="s">
        <v>5</v>
      </c>
      <c r="C28">
        <v>0.16200000000000001</v>
      </c>
      <c r="E28">
        <f>AVERAGE(C27:D27)</f>
        <v>814.56999999999994</v>
      </c>
    </row>
    <row r="29" spans="1:9" x14ac:dyDescent="0.3">
      <c r="A29" t="s">
        <v>40</v>
      </c>
      <c r="C29">
        <v>323.75</v>
      </c>
      <c r="D29">
        <v>274.55599999999998</v>
      </c>
      <c r="E29">
        <f>STDEV(C29:D29)</f>
        <v>34.785410993691031</v>
      </c>
    </row>
    <row r="30" spans="1:9" x14ac:dyDescent="0.3">
      <c r="E30">
        <f>AVERAGE(C29:D29)</f>
        <v>299.15300000000002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CA28-F471-4067-ACBE-817FBB023A35}">
  <dimension ref="A2:I20"/>
  <sheetViews>
    <sheetView zoomScale="99" zoomScaleNormal="99" workbookViewId="0">
      <selection activeCell="F7" sqref="F7"/>
    </sheetView>
  </sheetViews>
  <sheetFormatPr defaultRowHeight="14.4" x14ac:dyDescent="0.3"/>
  <cols>
    <col min="7" max="7" width="12" bestFit="1" customWidth="1"/>
  </cols>
  <sheetData>
    <row r="2" spans="1:9" x14ac:dyDescent="0.3">
      <c r="B2">
        <v>1000</v>
      </c>
    </row>
    <row r="3" spans="1:9" x14ac:dyDescent="0.3">
      <c r="A3" t="s">
        <v>30</v>
      </c>
      <c r="B3">
        <f>(0.5*B2)/100</f>
        <v>5</v>
      </c>
      <c r="D3" t="s">
        <v>34</v>
      </c>
      <c r="E3" t="s">
        <v>35</v>
      </c>
      <c r="F3" t="s">
        <v>36</v>
      </c>
      <c r="G3" t="s">
        <v>28</v>
      </c>
      <c r="I3" t="s">
        <v>37</v>
      </c>
    </row>
    <row r="4" spans="1:9" x14ac:dyDescent="0.3">
      <c r="A4" t="s">
        <v>31</v>
      </c>
      <c r="B4">
        <f>(2.5*B3)/100</f>
        <v>0.125</v>
      </c>
      <c r="C4">
        <v>0.27</v>
      </c>
      <c r="D4">
        <v>0.23</v>
      </c>
      <c r="E4">
        <v>0.21</v>
      </c>
      <c r="F4">
        <f>AVERAGE(D4:E4)</f>
        <v>0.22</v>
      </c>
      <c r="G4">
        <f>(C4-0.0883)/1325</f>
        <v>1.3713207547169813E-4</v>
      </c>
      <c r="I4">
        <v>1.27</v>
      </c>
    </row>
    <row r="5" spans="1:9" x14ac:dyDescent="0.3">
      <c r="A5" t="s">
        <v>32</v>
      </c>
      <c r="B5">
        <f>(5*B3)/100</f>
        <v>0.25</v>
      </c>
      <c r="C5">
        <v>0.39</v>
      </c>
      <c r="D5">
        <v>0.36</v>
      </c>
      <c r="E5">
        <v>0.35</v>
      </c>
      <c r="F5">
        <f t="shared" ref="F5:F6" si="0">AVERAGE(D5:E5)</f>
        <v>0.35499999999999998</v>
      </c>
      <c r="G5">
        <f t="shared" ref="G5:G6" si="1">(C5-0.0883)/1325</f>
        <v>2.2769811320754718E-4</v>
      </c>
      <c r="I5">
        <v>1.43</v>
      </c>
    </row>
    <row r="6" spans="1:9" x14ac:dyDescent="0.3">
      <c r="A6" t="s">
        <v>33</v>
      </c>
      <c r="B6">
        <f>(7.5*B3)/100</f>
        <v>0.375</v>
      </c>
      <c r="C6">
        <v>0.47</v>
      </c>
      <c r="D6">
        <v>0.51</v>
      </c>
      <c r="E6">
        <v>0.46</v>
      </c>
      <c r="F6">
        <f t="shared" si="0"/>
        <v>0.48499999999999999</v>
      </c>
      <c r="G6">
        <f t="shared" si="1"/>
        <v>2.8807547169811318E-4</v>
      </c>
      <c r="I6">
        <v>1.63</v>
      </c>
    </row>
    <row r="10" spans="1:9" x14ac:dyDescent="0.3">
      <c r="B10" t="s">
        <v>41</v>
      </c>
    </row>
    <row r="11" spans="1:9" x14ac:dyDescent="0.3">
      <c r="A11" t="s">
        <v>48</v>
      </c>
      <c r="B11" t="s">
        <v>49</v>
      </c>
      <c r="C11" t="s">
        <v>50</v>
      </c>
      <c r="D11" t="s">
        <v>51</v>
      </c>
      <c r="E11" t="s">
        <v>52</v>
      </c>
      <c r="F11" t="s">
        <v>56</v>
      </c>
    </row>
    <row r="12" spans="1:9" x14ac:dyDescent="0.3">
      <c r="A12">
        <v>0.125</v>
      </c>
      <c r="B12">
        <f>F4</f>
        <v>0.22</v>
      </c>
      <c r="C12">
        <f>(B12-0.0883)/1.06</f>
        <v>0.12424528301886791</v>
      </c>
      <c r="D12">
        <f>(C12*100)/2.5</f>
        <v>4.9698113207547161</v>
      </c>
      <c r="E12">
        <f>(D12*100)/0.5</f>
        <v>993.96226415094327</v>
      </c>
      <c r="F12">
        <v>1000</v>
      </c>
    </row>
    <row r="13" spans="1:9" x14ac:dyDescent="0.3">
      <c r="A13">
        <v>0.25</v>
      </c>
      <c r="B13">
        <f>F5</f>
        <v>0.35499999999999998</v>
      </c>
      <c r="C13">
        <f t="shared" ref="C13:C14" si="2">(B13-0.0883)/1.06</f>
        <v>0.25160377358490565</v>
      </c>
      <c r="D13">
        <f>(C13*100)/5</f>
        <v>5.0320754716981124</v>
      </c>
      <c r="E13">
        <f t="shared" ref="E13:E14" si="3">(D13*100)/0.5</f>
        <v>1006.4150943396224</v>
      </c>
      <c r="F13">
        <v>1000</v>
      </c>
    </row>
    <row r="14" spans="1:9" x14ac:dyDescent="0.3">
      <c r="A14">
        <v>0.375</v>
      </c>
      <c r="B14">
        <f>F6</f>
        <v>0.48499999999999999</v>
      </c>
      <c r="C14">
        <f t="shared" si="2"/>
        <v>0.37424528301886789</v>
      </c>
      <c r="D14">
        <f>(C14*100)/7.5</f>
        <v>4.9899371069182381</v>
      </c>
      <c r="E14">
        <f t="shared" si="3"/>
        <v>997.98742138364764</v>
      </c>
      <c r="F14">
        <v>1000</v>
      </c>
    </row>
    <row r="15" spans="1:9" x14ac:dyDescent="0.3">
      <c r="D15" t="s">
        <v>46</v>
      </c>
      <c r="E15">
        <f>STDEV(E12:E14)</f>
        <v>6.3547953272698026</v>
      </c>
      <c r="F15" t="s">
        <v>45</v>
      </c>
    </row>
    <row r="16" spans="1:9" x14ac:dyDescent="0.3">
      <c r="B16" t="s">
        <v>44</v>
      </c>
      <c r="D16" t="s">
        <v>47</v>
      </c>
      <c r="E16">
        <f>AVERAGE(E12:E14)</f>
        <v>999.45492662473771</v>
      </c>
      <c r="F16">
        <f>(E15/E16)*100</f>
        <v>0.63582610460789879</v>
      </c>
    </row>
    <row r="17" spans="2:3" x14ac:dyDescent="0.3">
      <c r="B17" t="s">
        <v>43</v>
      </c>
      <c r="C17" t="s">
        <v>42</v>
      </c>
    </row>
    <row r="18" spans="2:3" x14ac:dyDescent="0.3">
      <c r="B18">
        <f>(1000*0.5)/100</f>
        <v>5</v>
      </c>
      <c r="C18">
        <f>(B18*2.5)/100</f>
        <v>0.125</v>
      </c>
    </row>
    <row r="19" spans="2:3" x14ac:dyDescent="0.3">
      <c r="B19">
        <f t="shared" ref="B19:B20" si="4">(1000*0.5)/100</f>
        <v>5</v>
      </c>
      <c r="C19">
        <f>(B19*5)/100</f>
        <v>0.25</v>
      </c>
    </row>
    <row r="20" spans="2:3" x14ac:dyDescent="0.3">
      <c r="B20">
        <f t="shared" si="4"/>
        <v>5</v>
      </c>
      <c r="C20">
        <f>(B20*7.5)/100</f>
        <v>0.375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3541-78AD-4C79-8424-E5231D045F4B}">
  <dimension ref="A1:B422"/>
  <sheetViews>
    <sheetView workbookViewId="0">
      <selection activeCell="A422" sqref="A1:A422"/>
    </sheetView>
  </sheetViews>
  <sheetFormatPr defaultRowHeight="14.4" x14ac:dyDescent="0.3"/>
  <sheetData>
    <row r="1" spans="1:2" x14ac:dyDescent="0.3">
      <c r="A1" t="s">
        <v>38</v>
      </c>
      <c r="B1" t="s">
        <v>39</v>
      </c>
    </row>
    <row r="2" spans="1:2" x14ac:dyDescent="0.3">
      <c r="A2">
        <v>14500</v>
      </c>
      <c r="B2">
        <f>A2/40</f>
        <v>362.5</v>
      </c>
    </row>
    <row r="3" spans="1:2" x14ac:dyDescent="0.3">
      <c r="A3">
        <v>24200</v>
      </c>
      <c r="B3">
        <f t="shared" ref="B3:B66" si="0">A3/40</f>
        <v>605</v>
      </c>
    </row>
    <row r="4" spans="1:2" x14ac:dyDescent="0.3">
      <c r="A4">
        <v>28300</v>
      </c>
      <c r="B4">
        <f t="shared" si="0"/>
        <v>707.5</v>
      </c>
    </row>
    <row r="5" spans="1:2" x14ac:dyDescent="0.3">
      <c r="A5">
        <v>29000</v>
      </c>
      <c r="B5">
        <f t="shared" si="0"/>
        <v>725</v>
      </c>
    </row>
    <row r="6" spans="1:2" x14ac:dyDescent="0.3">
      <c r="A6">
        <v>29900</v>
      </c>
      <c r="B6">
        <f t="shared" si="0"/>
        <v>747.5</v>
      </c>
    </row>
    <row r="7" spans="1:2" x14ac:dyDescent="0.3">
      <c r="A7">
        <v>36000</v>
      </c>
      <c r="B7">
        <f t="shared" si="0"/>
        <v>900</v>
      </c>
    </row>
    <row r="8" spans="1:2" x14ac:dyDescent="0.3">
      <c r="A8">
        <v>25500</v>
      </c>
      <c r="B8">
        <f t="shared" si="0"/>
        <v>637.5</v>
      </c>
    </row>
    <row r="9" spans="1:2" x14ac:dyDescent="0.3">
      <c r="A9">
        <v>27000</v>
      </c>
      <c r="B9">
        <f t="shared" si="0"/>
        <v>675</v>
      </c>
    </row>
    <row r="10" spans="1:2" x14ac:dyDescent="0.3">
      <c r="A10">
        <v>31000</v>
      </c>
      <c r="B10">
        <f t="shared" si="0"/>
        <v>775</v>
      </c>
    </row>
    <row r="11" spans="1:2" x14ac:dyDescent="0.3">
      <c r="A11">
        <v>22000</v>
      </c>
      <c r="B11">
        <f t="shared" si="0"/>
        <v>550</v>
      </c>
    </row>
    <row r="12" spans="1:2" x14ac:dyDescent="0.3">
      <c r="A12">
        <v>33000</v>
      </c>
      <c r="B12">
        <f t="shared" si="0"/>
        <v>825</v>
      </c>
    </row>
    <row r="13" spans="1:2" x14ac:dyDescent="0.3">
      <c r="A13">
        <v>28750</v>
      </c>
      <c r="B13">
        <f t="shared" si="0"/>
        <v>718.75</v>
      </c>
    </row>
    <row r="14" spans="1:2" x14ac:dyDescent="0.3">
      <c r="A14">
        <v>31600</v>
      </c>
      <c r="B14">
        <f t="shared" si="0"/>
        <v>790</v>
      </c>
    </row>
    <row r="15" spans="1:2" x14ac:dyDescent="0.3">
      <c r="A15">
        <v>26000</v>
      </c>
      <c r="B15">
        <f t="shared" si="0"/>
        <v>650</v>
      </c>
    </row>
    <row r="16" spans="1:2" x14ac:dyDescent="0.3">
      <c r="A16">
        <v>27400</v>
      </c>
      <c r="B16">
        <f t="shared" si="0"/>
        <v>685</v>
      </c>
    </row>
    <row r="17" spans="1:2" x14ac:dyDescent="0.3">
      <c r="A17">
        <v>31500</v>
      </c>
      <c r="B17">
        <f t="shared" si="0"/>
        <v>787.5</v>
      </c>
    </row>
    <row r="18" spans="1:2" x14ac:dyDescent="0.3">
      <c r="A18">
        <v>35000</v>
      </c>
      <c r="B18">
        <f t="shared" si="0"/>
        <v>875</v>
      </c>
    </row>
    <row r="19" spans="1:2" x14ac:dyDescent="0.3">
      <c r="A19">
        <v>30400</v>
      </c>
      <c r="B19">
        <f t="shared" si="0"/>
        <v>760</v>
      </c>
    </row>
    <row r="20" spans="1:2" x14ac:dyDescent="0.3">
      <c r="A20">
        <v>19000</v>
      </c>
      <c r="B20">
        <f t="shared" si="0"/>
        <v>475</v>
      </c>
    </row>
    <row r="21" spans="1:2" x14ac:dyDescent="0.3">
      <c r="A21">
        <v>24300</v>
      </c>
      <c r="B21">
        <f t="shared" si="0"/>
        <v>607.5</v>
      </c>
    </row>
    <row r="22" spans="1:2" x14ac:dyDescent="0.3">
      <c r="A22">
        <v>34600</v>
      </c>
      <c r="B22">
        <f t="shared" si="0"/>
        <v>865</v>
      </c>
    </row>
    <row r="23" spans="1:2" x14ac:dyDescent="0.3">
      <c r="A23">
        <v>23100</v>
      </c>
      <c r="B23">
        <f t="shared" si="0"/>
        <v>577.5</v>
      </c>
    </row>
    <row r="24" spans="1:2" x14ac:dyDescent="0.3">
      <c r="A24">
        <v>29700</v>
      </c>
      <c r="B24">
        <f t="shared" si="0"/>
        <v>742.5</v>
      </c>
    </row>
    <row r="25" spans="1:2" x14ac:dyDescent="0.3">
      <c r="A25">
        <v>22700</v>
      </c>
      <c r="B25">
        <f t="shared" si="0"/>
        <v>567.5</v>
      </c>
    </row>
    <row r="26" spans="1:2" x14ac:dyDescent="0.3">
      <c r="A26">
        <v>23500</v>
      </c>
      <c r="B26">
        <f t="shared" si="0"/>
        <v>587.5</v>
      </c>
    </row>
    <row r="27" spans="1:2" x14ac:dyDescent="0.3">
      <c r="A27">
        <v>29400</v>
      </c>
      <c r="B27">
        <f t="shared" si="0"/>
        <v>735</v>
      </c>
    </row>
    <row r="28" spans="1:2" x14ac:dyDescent="0.3">
      <c r="A28">
        <v>26000</v>
      </c>
      <c r="B28">
        <f t="shared" si="0"/>
        <v>650</v>
      </c>
    </row>
    <row r="29" spans="1:2" x14ac:dyDescent="0.3">
      <c r="A29">
        <v>31800</v>
      </c>
      <c r="B29">
        <f t="shared" si="0"/>
        <v>795</v>
      </c>
    </row>
    <row r="30" spans="1:2" x14ac:dyDescent="0.3">
      <c r="A30">
        <v>25600</v>
      </c>
      <c r="B30">
        <f t="shared" si="0"/>
        <v>640</v>
      </c>
    </row>
    <row r="31" spans="1:2" x14ac:dyDescent="0.3">
      <c r="A31">
        <v>29500</v>
      </c>
      <c r="B31">
        <f t="shared" si="0"/>
        <v>737.5</v>
      </c>
    </row>
    <row r="32" spans="1:2" x14ac:dyDescent="0.3">
      <c r="A32">
        <v>39000</v>
      </c>
      <c r="B32">
        <f t="shared" si="0"/>
        <v>975</v>
      </c>
    </row>
    <row r="33" spans="1:2" x14ac:dyDescent="0.3">
      <c r="A33">
        <v>27500</v>
      </c>
      <c r="B33">
        <f t="shared" si="0"/>
        <v>687.5</v>
      </c>
    </row>
    <row r="34" spans="1:2" x14ac:dyDescent="0.3">
      <c r="A34">
        <v>36800</v>
      </c>
      <c r="B34">
        <f t="shared" si="0"/>
        <v>920</v>
      </c>
    </row>
    <row r="35" spans="1:2" x14ac:dyDescent="0.3">
      <c r="A35">
        <v>33000</v>
      </c>
      <c r="B35">
        <f t="shared" si="0"/>
        <v>825</v>
      </c>
    </row>
    <row r="36" spans="1:2" x14ac:dyDescent="0.3">
      <c r="A36">
        <v>19500</v>
      </c>
      <c r="B36">
        <f t="shared" si="0"/>
        <v>487.5</v>
      </c>
    </row>
    <row r="37" spans="1:2" x14ac:dyDescent="0.3">
      <c r="A37">
        <v>18000</v>
      </c>
      <c r="B37">
        <f t="shared" si="0"/>
        <v>450</v>
      </c>
    </row>
    <row r="38" spans="1:2" x14ac:dyDescent="0.3">
      <c r="A38">
        <v>25800</v>
      </c>
      <c r="B38">
        <f t="shared" si="0"/>
        <v>645</v>
      </c>
    </row>
    <row r="39" spans="1:2" x14ac:dyDescent="0.3">
      <c r="A39">
        <v>18700</v>
      </c>
      <c r="B39">
        <f t="shared" si="0"/>
        <v>467.5</v>
      </c>
    </row>
    <row r="40" spans="1:2" x14ac:dyDescent="0.3">
      <c r="A40">
        <v>18500</v>
      </c>
      <c r="B40">
        <f t="shared" si="0"/>
        <v>462.5</v>
      </c>
    </row>
    <row r="41" spans="1:2" x14ac:dyDescent="0.3">
      <c r="A41">
        <v>15400</v>
      </c>
      <c r="B41">
        <f t="shared" si="0"/>
        <v>385</v>
      </c>
    </row>
    <row r="42" spans="1:2" x14ac:dyDescent="0.3">
      <c r="A42">
        <v>18400</v>
      </c>
      <c r="B42">
        <f t="shared" si="0"/>
        <v>460</v>
      </c>
    </row>
    <row r="43" spans="1:2" x14ac:dyDescent="0.3">
      <c r="A43">
        <v>20500</v>
      </c>
      <c r="B43">
        <f t="shared" si="0"/>
        <v>512.5</v>
      </c>
    </row>
    <row r="44" spans="1:2" x14ac:dyDescent="0.3">
      <c r="A44">
        <v>26000</v>
      </c>
      <c r="B44">
        <f t="shared" si="0"/>
        <v>650</v>
      </c>
    </row>
    <row r="45" spans="1:2" x14ac:dyDescent="0.3">
      <c r="A45">
        <v>28000</v>
      </c>
      <c r="B45">
        <f t="shared" si="0"/>
        <v>700</v>
      </c>
    </row>
    <row r="46" spans="1:2" x14ac:dyDescent="0.3">
      <c r="A46">
        <v>26500</v>
      </c>
      <c r="B46">
        <f t="shared" si="0"/>
        <v>662.5</v>
      </c>
    </row>
    <row r="47" spans="1:2" x14ac:dyDescent="0.3">
      <c r="A47">
        <v>35700</v>
      </c>
      <c r="B47">
        <f t="shared" si="0"/>
        <v>892.5</v>
      </c>
    </row>
    <row r="48" spans="1:2" x14ac:dyDescent="0.3">
      <c r="A48">
        <v>22750</v>
      </c>
      <c r="B48">
        <f t="shared" si="0"/>
        <v>568.75</v>
      </c>
    </row>
    <row r="49" spans="1:2" x14ac:dyDescent="0.3">
      <c r="A49">
        <v>29400</v>
      </c>
      <c r="B49">
        <f t="shared" si="0"/>
        <v>735</v>
      </c>
    </row>
    <row r="50" spans="1:2" x14ac:dyDescent="0.3">
      <c r="A50">
        <v>28100</v>
      </c>
      <c r="B50">
        <f t="shared" si="0"/>
        <v>702.5</v>
      </c>
    </row>
    <row r="51" spans="1:2" x14ac:dyDescent="0.3">
      <c r="A51">
        <v>26800</v>
      </c>
      <c r="B51">
        <f t="shared" si="0"/>
        <v>670</v>
      </c>
    </row>
    <row r="52" spans="1:2" x14ac:dyDescent="0.3">
      <c r="A52">
        <v>22500</v>
      </c>
      <c r="B52">
        <f t="shared" si="0"/>
        <v>562.5</v>
      </c>
    </row>
    <row r="53" spans="1:2" x14ac:dyDescent="0.3">
      <c r="A53">
        <v>28500</v>
      </c>
      <c r="B53">
        <f t="shared" si="0"/>
        <v>712.5</v>
      </c>
    </row>
    <row r="54" spans="1:2" x14ac:dyDescent="0.3">
      <c r="A54">
        <v>26800</v>
      </c>
      <c r="B54">
        <f t="shared" si="0"/>
        <v>670</v>
      </c>
    </row>
    <row r="55" spans="1:2" x14ac:dyDescent="0.3">
      <c r="A55">
        <v>26200</v>
      </c>
      <c r="B55">
        <f t="shared" si="0"/>
        <v>655</v>
      </c>
    </row>
    <row r="56" spans="1:2" x14ac:dyDescent="0.3">
      <c r="A56">
        <v>26500</v>
      </c>
      <c r="B56">
        <f t="shared" si="0"/>
        <v>662.5</v>
      </c>
    </row>
    <row r="57" spans="1:2" x14ac:dyDescent="0.3">
      <c r="A57">
        <v>28000</v>
      </c>
      <c r="B57">
        <f t="shared" si="0"/>
        <v>700</v>
      </c>
    </row>
    <row r="58" spans="1:2" x14ac:dyDescent="0.3">
      <c r="A58">
        <v>19000</v>
      </c>
      <c r="B58">
        <f t="shared" si="0"/>
        <v>475</v>
      </c>
    </row>
    <row r="59" spans="1:2" x14ac:dyDescent="0.3">
      <c r="A59">
        <v>23500</v>
      </c>
      <c r="B59">
        <f t="shared" si="0"/>
        <v>587.5</v>
      </c>
    </row>
    <row r="60" spans="1:2" x14ac:dyDescent="0.3">
      <c r="A60">
        <v>34000</v>
      </c>
      <c r="B60">
        <f t="shared" si="0"/>
        <v>850</v>
      </c>
    </row>
    <row r="61" spans="1:2" x14ac:dyDescent="0.3">
      <c r="A61">
        <v>28500</v>
      </c>
      <c r="B61">
        <f t="shared" si="0"/>
        <v>712.5</v>
      </c>
    </row>
    <row r="62" spans="1:2" x14ac:dyDescent="0.3">
      <c r="A62">
        <v>25000</v>
      </c>
      <c r="B62">
        <f t="shared" si="0"/>
        <v>625</v>
      </c>
    </row>
    <row r="63" spans="1:2" x14ac:dyDescent="0.3">
      <c r="A63">
        <v>29000</v>
      </c>
      <c r="B63">
        <f t="shared" si="0"/>
        <v>725</v>
      </c>
    </row>
    <row r="64" spans="1:2" x14ac:dyDescent="0.3">
      <c r="A64">
        <v>23000</v>
      </c>
      <c r="B64">
        <f t="shared" si="0"/>
        <v>575</v>
      </c>
    </row>
    <row r="65" spans="1:2" x14ac:dyDescent="0.3">
      <c r="A65">
        <v>33500</v>
      </c>
      <c r="B65">
        <f t="shared" si="0"/>
        <v>837.5</v>
      </c>
    </row>
    <row r="66" spans="1:2" x14ac:dyDescent="0.3">
      <c r="A66">
        <v>31000</v>
      </c>
      <c r="B66">
        <f t="shared" si="0"/>
        <v>775</v>
      </c>
    </row>
    <row r="67" spans="1:2" x14ac:dyDescent="0.3">
      <c r="A67">
        <v>30000</v>
      </c>
      <c r="B67">
        <f t="shared" ref="B67:B130" si="1">A67/40</f>
        <v>750</v>
      </c>
    </row>
    <row r="68" spans="1:2" x14ac:dyDescent="0.3">
      <c r="A68">
        <v>31000</v>
      </c>
      <c r="B68">
        <f t="shared" si="1"/>
        <v>775</v>
      </c>
    </row>
    <row r="69" spans="1:2" x14ac:dyDescent="0.3">
      <c r="A69">
        <v>27000</v>
      </c>
      <c r="B69">
        <f t="shared" si="1"/>
        <v>675</v>
      </c>
    </row>
    <row r="70" spans="1:2" x14ac:dyDescent="0.3">
      <c r="A70">
        <v>26000</v>
      </c>
      <c r="B70">
        <f t="shared" si="1"/>
        <v>650</v>
      </c>
    </row>
    <row r="71" spans="1:2" x14ac:dyDescent="0.3">
      <c r="A71">
        <v>34000</v>
      </c>
      <c r="B71">
        <f t="shared" si="1"/>
        <v>850</v>
      </c>
    </row>
    <row r="72" spans="1:2" x14ac:dyDescent="0.3">
      <c r="A72">
        <v>15000</v>
      </c>
      <c r="B72">
        <f t="shared" si="1"/>
        <v>375</v>
      </c>
    </row>
    <row r="73" spans="1:2" x14ac:dyDescent="0.3">
      <c r="A73">
        <v>22500</v>
      </c>
      <c r="B73">
        <f t="shared" si="1"/>
        <v>562.5</v>
      </c>
    </row>
    <row r="74" spans="1:2" x14ac:dyDescent="0.3">
      <c r="A74">
        <v>28000</v>
      </c>
      <c r="B74">
        <f t="shared" si="1"/>
        <v>700</v>
      </c>
    </row>
    <row r="75" spans="1:2" x14ac:dyDescent="0.3">
      <c r="A75">
        <v>30000</v>
      </c>
      <c r="B75">
        <f t="shared" si="1"/>
        <v>750</v>
      </c>
    </row>
    <row r="76" spans="1:2" x14ac:dyDescent="0.3">
      <c r="A76">
        <v>30000</v>
      </c>
      <c r="B76">
        <f t="shared" si="1"/>
        <v>750</v>
      </c>
    </row>
    <row r="77" spans="1:2" x14ac:dyDescent="0.3">
      <c r="A77">
        <v>38500</v>
      </c>
      <c r="B77">
        <f t="shared" si="1"/>
        <v>962.5</v>
      </c>
    </row>
    <row r="78" spans="1:2" x14ac:dyDescent="0.3">
      <c r="A78">
        <v>33000</v>
      </c>
      <c r="B78">
        <f t="shared" si="1"/>
        <v>825</v>
      </c>
    </row>
    <row r="79" spans="1:2" x14ac:dyDescent="0.3">
      <c r="A79">
        <v>24000</v>
      </c>
      <c r="B79">
        <f t="shared" si="1"/>
        <v>600</v>
      </c>
    </row>
    <row r="80" spans="1:2" x14ac:dyDescent="0.3">
      <c r="A80">
        <v>24000</v>
      </c>
      <c r="B80">
        <f t="shared" si="1"/>
        <v>600</v>
      </c>
    </row>
    <row r="81" spans="1:2" x14ac:dyDescent="0.3">
      <c r="A81">
        <v>23500</v>
      </c>
      <c r="B81">
        <f t="shared" si="1"/>
        <v>587.5</v>
      </c>
    </row>
    <row r="82" spans="1:2" x14ac:dyDescent="0.3">
      <c r="A82">
        <v>25000</v>
      </c>
      <c r="B82">
        <f t="shared" si="1"/>
        <v>625</v>
      </c>
    </row>
    <row r="83" spans="1:2" x14ac:dyDescent="0.3">
      <c r="A83">
        <v>26000</v>
      </c>
      <c r="B83">
        <f t="shared" si="1"/>
        <v>650</v>
      </c>
    </row>
    <row r="84" spans="1:2" x14ac:dyDescent="0.3">
      <c r="A84">
        <v>24000</v>
      </c>
      <c r="B84">
        <f t="shared" si="1"/>
        <v>600</v>
      </c>
    </row>
    <row r="85" spans="1:2" x14ac:dyDescent="0.3">
      <c r="A85">
        <v>5800</v>
      </c>
      <c r="B85">
        <f t="shared" si="1"/>
        <v>145</v>
      </c>
    </row>
    <row r="86" spans="1:2" x14ac:dyDescent="0.3">
      <c r="A86">
        <v>12600</v>
      </c>
      <c r="B86">
        <f t="shared" si="1"/>
        <v>315</v>
      </c>
    </row>
    <row r="87" spans="1:2" x14ac:dyDescent="0.3">
      <c r="A87">
        <v>16000</v>
      </c>
      <c r="B87">
        <f t="shared" si="1"/>
        <v>400</v>
      </c>
    </row>
    <row r="88" spans="1:2" x14ac:dyDescent="0.3">
      <c r="A88">
        <v>17400</v>
      </c>
      <c r="B88">
        <f t="shared" si="1"/>
        <v>435</v>
      </c>
    </row>
    <row r="89" spans="1:2" x14ac:dyDescent="0.3">
      <c r="A89">
        <v>20600</v>
      </c>
      <c r="B89">
        <f t="shared" si="1"/>
        <v>515</v>
      </c>
    </row>
    <row r="90" spans="1:2" x14ac:dyDescent="0.3">
      <c r="A90">
        <v>14700</v>
      </c>
      <c r="B90">
        <f t="shared" si="1"/>
        <v>367.5</v>
      </c>
    </row>
    <row r="91" spans="1:2" x14ac:dyDescent="0.3">
      <c r="A91">
        <v>2700</v>
      </c>
      <c r="B91">
        <f t="shared" si="1"/>
        <v>67.5</v>
      </c>
    </row>
    <row r="92" spans="1:2" x14ac:dyDescent="0.3">
      <c r="A92">
        <v>31000</v>
      </c>
      <c r="B92">
        <f t="shared" si="1"/>
        <v>775</v>
      </c>
    </row>
    <row r="93" spans="1:2" x14ac:dyDescent="0.3">
      <c r="A93">
        <v>30872</v>
      </c>
      <c r="B93">
        <f t="shared" si="1"/>
        <v>771.8</v>
      </c>
    </row>
    <row r="94" spans="1:2" x14ac:dyDescent="0.3">
      <c r="A94">
        <v>25900</v>
      </c>
      <c r="B94">
        <f t="shared" si="1"/>
        <v>647.5</v>
      </c>
    </row>
    <row r="95" spans="1:2" x14ac:dyDescent="0.3">
      <c r="A95">
        <v>29000</v>
      </c>
      <c r="B95">
        <f t="shared" si="1"/>
        <v>725</v>
      </c>
    </row>
    <row r="96" spans="1:2" x14ac:dyDescent="0.3">
      <c r="A96">
        <v>45200</v>
      </c>
      <c r="B96">
        <f t="shared" si="1"/>
        <v>1130</v>
      </c>
    </row>
    <row r="97" spans="1:2" x14ac:dyDescent="0.3">
      <c r="A97">
        <v>45504</v>
      </c>
      <c r="B97">
        <f t="shared" si="1"/>
        <v>1137.5999999999999</v>
      </c>
    </row>
    <row r="98" spans="1:2" x14ac:dyDescent="0.3">
      <c r="A98">
        <v>51923</v>
      </c>
      <c r="B98">
        <f t="shared" si="1"/>
        <v>1298.075</v>
      </c>
    </row>
    <row r="99" spans="1:2" x14ac:dyDescent="0.3">
      <c r="A99">
        <v>61043</v>
      </c>
      <c r="B99">
        <f t="shared" si="1"/>
        <v>1526.075</v>
      </c>
    </row>
    <row r="100" spans="1:2" x14ac:dyDescent="0.3">
      <c r="A100">
        <v>62375</v>
      </c>
      <c r="B100">
        <f t="shared" si="1"/>
        <v>1559.375</v>
      </c>
    </row>
    <row r="101" spans="1:2" x14ac:dyDescent="0.3">
      <c r="A101">
        <v>59424</v>
      </c>
      <c r="B101">
        <f t="shared" si="1"/>
        <v>1485.6</v>
      </c>
    </row>
    <row r="102" spans="1:2" x14ac:dyDescent="0.3">
      <c r="A102">
        <v>55236</v>
      </c>
      <c r="B102">
        <f t="shared" si="1"/>
        <v>1380.9</v>
      </c>
    </row>
    <row r="103" spans="1:2" x14ac:dyDescent="0.3">
      <c r="A103">
        <v>24098</v>
      </c>
      <c r="B103">
        <f t="shared" si="1"/>
        <v>602.45000000000005</v>
      </c>
    </row>
    <row r="104" spans="1:2" x14ac:dyDescent="0.3">
      <c r="A104">
        <v>43619</v>
      </c>
      <c r="B104">
        <f t="shared" si="1"/>
        <v>1090.4749999999999</v>
      </c>
    </row>
    <row r="105" spans="1:2" x14ac:dyDescent="0.3">
      <c r="A105">
        <v>72936</v>
      </c>
      <c r="B105">
        <f t="shared" si="1"/>
        <v>1823.4</v>
      </c>
    </row>
    <row r="106" spans="1:2" x14ac:dyDescent="0.3">
      <c r="A106">
        <v>54217</v>
      </c>
      <c r="B106">
        <f t="shared" si="1"/>
        <v>1355.425</v>
      </c>
    </row>
    <row r="107" spans="1:2" x14ac:dyDescent="0.3">
      <c r="A107">
        <v>39726</v>
      </c>
      <c r="B107">
        <f t="shared" si="1"/>
        <v>993.15</v>
      </c>
    </row>
    <row r="108" spans="1:2" x14ac:dyDescent="0.3">
      <c r="A108">
        <v>58382</v>
      </c>
      <c r="B108">
        <f t="shared" si="1"/>
        <v>1459.55</v>
      </c>
    </row>
    <row r="109" spans="1:2" x14ac:dyDescent="0.3">
      <c r="A109">
        <v>60000</v>
      </c>
      <c r="B109">
        <f t="shared" si="1"/>
        <v>1500</v>
      </c>
    </row>
    <row r="110" spans="1:2" x14ac:dyDescent="0.3">
      <c r="A110">
        <v>53773</v>
      </c>
      <c r="B110">
        <f t="shared" si="1"/>
        <v>1344.325</v>
      </c>
    </row>
    <row r="111" spans="1:2" x14ac:dyDescent="0.3">
      <c r="A111">
        <v>53514</v>
      </c>
      <c r="B111">
        <f t="shared" si="1"/>
        <v>1337.85</v>
      </c>
    </row>
    <row r="112" spans="1:2" x14ac:dyDescent="0.3">
      <c r="A112">
        <v>43877</v>
      </c>
      <c r="B112">
        <f t="shared" si="1"/>
        <v>1096.925</v>
      </c>
    </row>
    <row r="113" spans="1:2" x14ac:dyDescent="0.3">
      <c r="A113">
        <v>49124</v>
      </c>
      <c r="B113">
        <f t="shared" si="1"/>
        <v>1228.0999999999999</v>
      </c>
    </row>
    <row r="114" spans="1:2" x14ac:dyDescent="0.3">
      <c r="A114">
        <v>26979</v>
      </c>
      <c r="B114">
        <f t="shared" si="1"/>
        <v>674.47500000000002</v>
      </c>
    </row>
    <row r="115" spans="1:2" x14ac:dyDescent="0.3">
      <c r="A115">
        <v>55256</v>
      </c>
      <c r="B115">
        <f t="shared" si="1"/>
        <v>1381.4</v>
      </c>
    </row>
    <row r="116" spans="1:2" x14ac:dyDescent="0.3">
      <c r="A116">
        <v>63247</v>
      </c>
      <c r="B116">
        <f t="shared" si="1"/>
        <v>1581.175</v>
      </c>
    </row>
    <row r="117" spans="1:2" x14ac:dyDescent="0.3">
      <c r="A117">
        <v>32327</v>
      </c>
      <c r="B117">
        <f t="shared" si="1"/>
        <v>808.17499999999995</v>
      </c>
    </row>
    <row r="118" spans="1:2" x14ac:dyDescent="0.3">
      <c r="A118">
        <v>61409</v>
      </c>
      <c r="B118">
        <f t="shared" si="1"/>
        <v>1535.2249999999999</v>
      </c>
    </row>
    <row r="119" spans="1:2" x14ac:dyDescent="0.3">
      <c r="A119">
        <v>68464</v>
      </c>
      <c r="B119">
        <f t="shared" si="1"/>
        <v>1711.6</v>
      </c>
    </row>
    <row r="120" spans="1:2" x14ac:dyDescent="0.3">
      <c r="A120">
        <v>71272</v>
      </c>
      <c r="B120">
        <f t="shared" si="1"/>
        <v>1781.8</v>
      </c>
    </row>
    <row r="121" spans="1:2" x14ac:dyDescent="0.3">
      <c r="A121">
        <v>56966</v>
      </c>
      <c r="B121">
        <f t="shared" si="1"/>
        <v>1424.15</v>
      </c>
    </row>
    <row r="122" spans="1:2" x14ac:dyDescent="0.3">
      <c r="A122">
        <v>58066</v>
      </c>
      <c r="B122">
        <f t="shared" si="1"/>
        <v>1451.65</v>
      </c>
    </row>
    <row r="123" spans="1:2" x14ac:dyDescent="0.3">
      <c r="A123">
        <v>58024</v>
      </c>
      <c r="B123">
        <f t="shared" si="1"/>
        <v>1450.6</v>
      </c>
    </row>
    <row r="124" spans="1:2" x14ac:dyDescent="0.3">
      <c r="A124">
        <v>12439</v>
      </c>
      <c r="B124">
        <f t="shared" si="1"/>
        <v>310.97500000000002</v>
      </c>
    </row>
    <row r="125" spans="1:2" x14ac:dyDescent="0.3">
      <c r="A125">
        <v>45489</v>
      </c>
      <c r="B125">
        <f t="shared" si="1"/>
        <v>1137.2249999999999</v>
      </c>
    </row>
    <row r="126" spans="1:2" x14ac:dyDescent="0.3">
      <c r="A126">
        <v>46909</v>
      </c>
      <c r="B126">
        <f t="shared" si="1"/>
        <v>1172.7249999999999</v>
      </c>
    </row>
    <row r="127" spans="1:2" x14ac:dyDescent="0.3">
      <c r="A127">
        <v>44181</v>
      </c>
      <c r="B127">
        <f t="shared" si="1"/>
        <v>1104.5250000000001</v>
      </c>
    </row>
    <row r="128" spans="1:2" x14ac:dyDescent="0.3">
      <c r="A128">
        <v>54596</v>
      </c>
      <c r="B128">
        <f t="shared" si="1"/>
        <v>1364.9</v>
      </c>
    </row>
    <row r="129" spans="1:2" x14ac:dyDescent="0.3">
      <c r="A129">
        <v>63460</v>
      </c>
      <c r="B129">
        <f t="shared" si="1"/>
        <v>1586.5</v>
      </c>
    </row>
    <row r="130" spans="1:2" x14ac:dyDescent="0.3">
      <c r="A130">
        <v>67037</v>
      </c>
      <c r="B130">
        <f t="shared" si="1"/>
        <v>1675.925</v>
      </c>
    </row>
    <row r="131" spans="1:2" x14ac:dyDescent="0.3">
      <c r="A131">
        <v>53195</v>
      </c>
      <c r="B131">
        <f t="shared" ref="B131:B194" si="2">A131/40</f>
        <v>1329.875</v>
      </c>
    </row>
    <row r="132" spans="1:2" x14ac:dyDescent="0.3">
      <c r="A132">
        <v>50273</v>
      </c>
      <c r="B132">
        <f t="shared" si="2"/>
        <v>1256.825</v>
      </c>
    </row>
    <row r="133" spans="1:2" x14ac:dyDescent="0.3">
      <c r="A133">
        <v>25761</v>
      </c>
      <c r="B133">
        <f t="shared" si="2"/>
        <v>644.02499999999998</v>
      </c>
    </row>
    <row r="134" spans="1:2" x14ac:dyDescent="0.3">
      <c r="A134">
        <v>38656</v>
      </c>
      <c r="B134">
        <f t="shared" si="2"/>
        <v>966.4</v>
      </c>
    </row>
    <row r="135" spans="1:2" x14ac:dyDescent="0.3">
      <c r="A135">
        <v>49861</v>
      </c>
      <c r="B135">
        <f t="shared" si="2"/>
        <v>1246.5250000000001</v>
      </c>
    </row>
    <row r="136" spans="1:2" x14ac:dyDescent="0.3">
      <c r="A136">
        <v>68897</v>
      </c>
      <c r="B136">
        <f t="shared" si="2"/>
        <v>1722.425</v>
      </c>
    </row>
    <row r="137" spans="1:2" x14ac:dyDescent="0.3">
      <c r="A137">
        <v>17015</v>
      </c>
      <c r="B137">
        <f t="shared" si="2"/>
        <v>425.375</v>
      </c>
    </row>
    <row r="138" spans="1:2" x14ac:dyDescent="0.3">
      <c r="A138">
        <v>39459</v>
      </c>
      <c r="B138">
        <f t="shared" si="2"/>
        <v>986.47500000000002</v>
      </c>
    </row>
    <row r="139" spans="1:2" x14ac:dyDescent="0.3">
      <c r="A139">
        <v>61723</v>
      </c>
      <c r="B139">
        <f t="shared" si="2"/>
        <v>1543.075</v>
      </c>
    </row>
    <row r="140" spans="1:2" x14ac:dyDescent="0.3">
      <c r="A140">
        <v>44813</v>
      </c>
      <c r="B140">
        <f t="shared" si="2"/>
        <v>1120.325</v>
      </c>
    </row>
    <row r="141" spans="1:2" x14ac:dyDescent="0.3">
      <c r="A141">
        <v>21761</v>
      </c>
      <c r="B141">
        <f t="shared" si="2"/>
        <v>544.02499999999998</v>
      </c>
    </row>
    <row r="142" spans="1:2" x14ac:dyDescent="0.3">
      <c r="A142">
        <v>37770</v>
      </c>
      <c r="B142">
        <f t="shared" si="2"/>
        <v>944.25</v>
      </c>
    </row>
    <row r="143" spans="1:2" x14ac:dyDescent="0.3">
      <c r="A143">
        <v>62837</v>
      </c>
      <c r="B143">
        <f t="shared" si="2"/>
        <v>1570.925</v>
      </c>
    </row>
    <row r="144" spans="1:2" x14ac:dyDescent="0.3">
      <c r="A144">
        <v>59024</v>
      </c>
      <c r="B144">
        <f t="shared" si="2"/>
        <v>1475.6</v>
      </c>
    </row>
    <row r="145" spans="1:2" x14ac:dyDescent="0.3">
      <c r="A145">
        <v>46296</v>
      </c>
      <c r="B145">
        <f t="shared" si="2"/>
        <v>1157.4000000000001</v>
      </c>
    </row>
    <row r="146" spans="1:2" x14ac:dyDescent="0.3">
      <c r="A146">
        <v>58649</v>
      </c>
      <c r="B146">
        <f t="shared" si="2"/>
        <v>1466.2249999999999</v>
      </c>
    </row>
    <row r="147" spans="1:2" x14ac:dyDescent="0.3">
      <c r="A147">
        <v>66960</v>
      </c>
      <c r="B147">
        <f t="shared" si="2"/>
        <v>1674</v>
      </c>
    </row>
    <row r="148" spans="1:2" x14ac:dyDescent="0.3">
      <c r="A148">
        <v>67013</v>
      </c>
      <c r="B148">
        <f t="shared" si="2"/>
        <v>1675.325</v>
      </c>
    </row>
    <row r="149" spans="1:2" x14ac:dyDescent="0.3">
      <c r="A149">
        <v>23503</v>
      </c>
      <c r="B149">
        <f t="shared" si="2"/>
        <v>587.57500000000005</v>
      </c>
    </row>
    <row r="150" spans="1:2" x14ac:dyDescent="0.3">
      <c r="A150">
        <v>48123</v>
      </c>
      <c r="B150">
        <f t="shared" si="2"/>
        <v>1203.075</v>
      </c>
    </row>
    <row r="151" spans="1:2" x14ac:dyDescent="0.3">
      <c r="A151">
        <v>14051</v>
      </c>
      <c r="B151">
        <f t="shared" si="2"/>
        <v>351.27499999999998</v>
      </c>
    </row>
    <row r="152" spans="1:2" x14ac:dyDescent="0.3">
      <c r="A152">
        <v>34080</v>
      </c>
      <c r="B152">
        <f t="shared" si="2"/>
        <v>852</v>
      </c>
    </row>
    <row r="153" spans="1:2" x14ac:dyDescent="0.3">
      <c r="A153">
        <v>58381</v>
      </c>
      <c r="B153">
        <f t="shared" si="2"/>
        <v>1459.5250000000001</v>
      </c>
    </row>
    <row r="154" spans="1:2" x14ac:dyDescent="0.3">
      <c r="A154">
        <v>62705</v>
      </c>
      <c r="B154">
        <f t="shared" si="2"/>
        <v>1567.625</v>
      </c>
    </row>
    <row r="155" spans="1:2" x14ac:dyDescent="0.3">
      <c r="A155">
        <v>63816</v>
      </c>
      <c r="B155">
        <f t="shared" si="2"/>
        <v>1595.4</v>
      </c>
    </row>
    <row r="156" spans="1:2" x14ac:dyDescent="0.3">
      <c r="A156">
        <v>58711</v>
      </c>
      <c r="B156">
        <f t="shared" si="2"/>
        <v>1467.7750000000001</v>
      </c>
    </row>
    <row r="157" spans="1:2" x14ac:dyDescent="0.3">
      <c r="A157">
        <v>55511</v>
      </c>
      <c r="B157">
        <f t="shared" si="2"/>
        <v>1387.7750000000001</v>
      </c>
    </row>
    <row r="158" spans="1:2" x14ac:dyDescent="0.3">
      <c r="A158">
        <v>52564</v>
      </c>
      <c r="B158">
        <f t="shared" si="2"/>
        <v>1314.1</v>
      </c>
    </row>
    <row r="159" spans="1:2" x14ac:dyDescent="0.3">
      <c r="A159">
        <v>18671</v>
      </c>
      <c r="B159">
        <f t="shared" si="2"/>
        <v>466.77499999999998</v>
      </c>
    </row>
    <row r="160" spans="1:2" x14ac:dyDescent="0.3">
      <c r="A160">
        <v>30903</v>
      </c>
      <c r="B160">
        <f t="shared" si="2"/>
        <v>772.57500000000005</v>
      </c>
    </row>
    <row r="161" spans="1:2" x14ac:dyDescent="0.3">
      <c r="A161">
        <v>71879</v>
      </c>
      <c r="B161">
        <f t="shared" si="2"/>
        <v>1796.9749999999999</v>
      </c>
    </row>
    <row r="162" spans="1:2" x14ac:dyDescent="0.3">
      <c r="A162">
        <v>70859</v>
      </c>
      <c r="B162">
        <f t="shared" si="2"/>
        <v>1771.4749999999999</v>
      </c>
    </row>
    <row r="163" spans="1:2" x14ac:dyDescent="0.3">
      <c r="A163">
        <v>68967</v>
      </c>
      <c r="B163">
        <f t="shared" si="2"/>
        <v>1724.175</v>
      </c>
    </row>
    <row r="164" spans="1:2" x14ac:dyDescent="0.3">
      <c r="A164">
        <v>50697</v>
      </c>
      <c r="B164">
        <f t="shared" si="2"/>
        <v>1267.425</v>
      </c>
    </row>
    <row r="165" spans="1:2" x14ac:dyDescent="0.3">
      <c r="A165">
        <v>19529</v>
      </c>
      <c r="B165">
        <f t="shared" si="2"/>
        <v>488.22500000000002</v>
      </c>
    </row>
    <row r="166" spans="1:2" x14ac:dyDescent="0.3">
      <c r="A166">
        <v>41957</v>
      </c>
      <c r="B166">
        <f t="shared" si="2"/>
        <v>1048.925</v>
      </c>
    </row>
    <row r="167" spans="1:2" x14ac:dyDescent="0.3">
      <c r="A167">
        <v>72970</v>
      </c>
      <c r="B167">
        <f t="shared" si="2"/>
        <v>1824.25</v>
      </c>
    </row>
    <row r="168" spans="1:2" x14ac:dyDescent="0.3">
      <c r="A168">
        <v>12366</v>
      </c>
      <c r="B168">
        <f t="shared" si="2"/>
        <v>309.14999999999998</v>
      </c>
    </row>
    <row r="169" spans="1:2" x14ac:dyDescent="0.3">
      <c r="A169">
        <v>41489</v>
      </c>
      <c r="B169">
        <f t="shared" si="2"/>
        <v>1037.2249999999999</v>
      </c>
    </row>
    <row r="170" spans="1:2" x14ac:dyDescent="0.3">
      <c r="A170">
        <v>53359</v>
      </c>
      <c r="B170">
        <f t="shared" si="2"/>
        <v>1333.9749999999999</v>
      </c>
    </row>
    <row r="171" spans="1:2" x14ac:dyDescent="0.3">
      <c r="A171">
        <v>68041</v>
      </c>
      <c r="B171">
        <f t="shared" si="2"/>
        <v>1701.0250000000001</v>
      </c>
    </row>
    <row r="172" spans="1:2" x14ac:dyDescent="0.3">
      <c r="A172">
        <v>68113</v>
      </c>
      <c r="B172">
        <f t="shared" si="2"/>
        <v>1702.825</v>
      </c>
    </row>
    <row r="173" spans="1:2" x14ac:dyDescent="0.3">
      <c r="A173">
        <v>21530</v>
      </c>
      <c r="B173">
        <f t="shared" si="2"/>
        <v>538.25</v>
      </c>
    </row>
    <row r="174" spans="1:2" x14ac:dyDescent="0.3">
      <c r="A174">
        <v>67252</v>
      </c>
      <c r="B174">
        <f t="shared" si="2"/>
        <v>1681.3</v>
      </c>
    </row>
    <row r="175" spans="1:2" x14ac:dyDescent="0.3">
      <c r="A175">
        <v>83165</v>
      </c>
      <c r="B175">
        <f t="shared" si="2"/>
        <v>2079.125</v>
      </c>
    </row>
    <row r="176" spans="1:2" x14ac:dyDescent="0.3">
      <c r="A176">
        <v>40115</v>
      </c>
      <c r="B176">
        <f t="shared" si="2"/>
        <v>1002.875</v>
      </c>
    </row>
    <row r="177" spans="1:2" x14ac:dyDescent="0.3">
      <c r="A177">
        <v>70434</v>
      </c>
      <c r="B177">
        <f t="shared" si="2"/>
        <v>1760.85</v>
      </c>
    </row>
    <row r="178" spans="1:2" x14ac:dyDescent="0.3">
      <c r="A178">
        <v>70210</v>
      </c>
      <c r="B178">
        <f t="shared" si="2"/>
        <v>1755.25</v>
      </c>
    </row>
    <row r="179" spans="1:2" x14ac:dyDescent="0.3">
      <c r="A179">
        <v>74149</v>
      </c>
      <c r="B179">
        <f t="shared" si="2"/>
        <v>1853.7249999999999</v>
      </c>
    </row>
    <row r="180" spans="1:2" x14ac:dyDescent="0.3">
      <c r="A180">
        <v>20105</v>
      </c>
      <c r="B180">
        <f t="shared" si="2"/>
        <v>502.625</v>
      </c>
    </row>
    <row r="181" spans="1:2" x14ac:dyDescent="0.3">
      <c r="A181">
        <v>35430</v>
      </c>
      <c r="B181">
        <f t="shared" si="2"/>
        <v>885.75</v>
      </c>
    </row>
    <row r="182" spans="1:2" x14ac:dyDescent="0.3">
      <c r="A182">
        <v>49059</v>
      </c>
      <c r="B182">
        <f t="shared" si="2"/>
        <v>1226.4749999999999</v>
      </c>
    </row>
    <row r="183" spans="1:2" x14ac:dyDescent="0.3">
      <c r="A183">
        <v>48779</v>
      </c>
      <c r="B183">
        <f t="shared" si="2"/>
        <v>1219.4749999999999</v>
      </c>
    </row>
    <row r="184" spans="1:2" x14ac:dyDescent="0.3">
      <c r="A184">
        <v>38689</v>
      </c>
      <c r="B184">
        <f t="shared" si="2"/>
        <v>967.22500000000002</v>
      </c>
    </row>
    <row r="185" spans="1:2" x14ac:dyDescent="0.3">
      <c r="A185">
        <v>40083</v>
      </c>
      <c r="B185">
        <f t="shared" si="2"/>
        <v>1002.075</v>
      </c>
    </row>
    <row r="186" spans="1:2" x14ac:dyDescent="0.3">
      <c r="A186">
        <v>51410</v>
      </c>
      <c r="B186">
        <f t="shared" si="2"/>
        <v>1285.25</v>
      </c>
    </row>
    <row r="187" spans="1:2" x14ac:dyDescent="0.3">
      <c r="A187">
        <v>46273</v>
      </c>
      <c r="B187">
        <f t="shared" si="2"/>
        <v>1156.825</v>
      </c>
    </row>
    <row r="188" spans="1:2" x14ac:dyDescent="0.3">
      <c r="A188">
        <v>48304</v>
      </c>
      <c r="B188">
        <f t="shared" si="2"/>
        <v>1207.5999999999999</v>
      </c>
    </row>
    <row r="189" spans="1:2" x14ac:dyDescent="0.3">
      <c r="A189">
        <v>46191</v>
      </c>
      <c r="B189">
        <f t="shared" si="2"/>
        <v>1154.7750000000001</v>
      </c>
    </row>
    <row r="190" spans="1:2" x14ac:dyDescent="0.3">
      <c r="A190">
        <v>20130</v>
      </c>
      <c r="B190">
        <f t="shared" si="2"/>
        <v>503.25</v>
      </c>
    </row>
    <row r="191" spans="1:2" x14ac:dyDescent="0.3">
      <c r="A191">
        <v>39788</v>
      </c>
      <c r="B191">
        <f t="shared" si="2"/>
        <v>994.7</v>
      </c>
    </row>
    <row r="192" spans="1:2" x14ac:dyDescent="0.3">
      <c r="A192">
        <v>50016.24</v>
      </c>
      <c r="B192">
        <f t="shared" si="2"/>
        <v>1250.4059999999999</v>
      </c>
    </row>
    <row r="193" spans="1:2" x14ac:dyDescent="0.3">
      <c r="A193">
        <v>54286</v>
      </c>
      <c r="B193">
        <f t="shared" si="2"/>
        <v>1357.15</v>
      </c>
    </row>
    <row r="194" spans="1:2" x14ac:dyDescent="0.3">
      <c r="A194">
        <v>51856</v>
      </c>
      <c r="B194">
        <f t="shared" si="2"/>
        <v>1296.4000000000001</v>
      </c>
    </row>
    <row r="195" spans="1:2" x14ac:dyDescent="0.3">
      <c r="A195">
        <v>52123</v>
      </c>
      <c r="B195">
        <f t="shared" ref="B195:B258" si="3">A195/40</f>
        <v>1303.075</v>
      </c>
    </row>
    <row r="196" spans="1:2" x14ac:dyDescent="0.3">
      <c r="A196">
        <v>13103</v>
      </c>
      <c r="B196">
        <f t="shared" si="3"/>
        <v>327.57499999999999</v>
      </c>
    </row>
    <row r="197" spans="1:2" x14ac:dyDescent="0.3">
      <c r="A197">
        <v>27613</v>
      </c>
      <c r="B197">
        <f t="shared" si="3"/>
        <v>690.32500000000005</v>
      </c>
    </row>
    <row r="198" spans="1:2" x14ac:dyDescent="0.3">
      <c r="A198">
        <v>45636</v>
      </c>
      <c r="B198">
        <f t="shared" si="3"/>
        <v>1140.9000000000001</v>
      </c>
    </row>
    <row r="199" spans="1:2" x14ac:dyDescent="0.3">
      <c r="A199">
        <v>48908</v>
      </c>
      <c r="B199">
        <f t="shared" si="3"/>
        <v>1222.7</v>
      </c>
    </row>
    <row r="200" spans="1:2" x14ac:dyDescent="0.3">
      <c r="A200">
        <v>57974</v>
      </c>
      <c r="B200">
        <f t="shared" si="3"/>
        <v>1449.35</v>
      </c>
    </row>
    <row r="201" spans="1:2" x14ac:dyDescent="0.3">
      <c r="A201">
        <v>56892</v>
      </c>
      <c r="B201">
        <f t="shared" si="3"/>
        <v>1422.3</v>
      </c>
    </row>
    <row r="202" spans="1:2" x14ac:dyDescent="0.3">
      <c r="A202">
        <v>49423</v>
      </c>
      <c r="B202">
        <f t="shared" si="3"/>
        <v>1235.575</v>
      </c>
    </row>
    <row r="203" spans="1:2" x14ac:dyDescent="0.3">
      <c r="A203">
        <v>20096</v>
      </c>
      <c r="B203">
        <f t="shared" si="3"/>
        <v>502.4</v>
      </c>
    </row>
    <row r="204" spans="1:2" x14ac:dyDescent="0.3">
      <c r="A204">
        <v>43713</v>
      </c>
      <c r="B204">
        <f t="shared" si="3"/>
        <v>1092.825</v>
      </c>
    </row>
    <row r="205" spans="1:2" x14ac:dyDescent="0.3">
      <c r="A205">
        <v>56624</v>
      </c>
      <c r="B205">
        <f t="shared" si="3"/>
        <v>1415.6</v>
      </c>
    </row>
    <row r="206" spans="1:2" x14ac:dyDescent="0.3">
      <c r="A206">
        <v>58548</v>
      </c>
      <c r="B206">
        <f t="shared" si="3"/>
        <v>1463.7</v>
      </c>
    </row>
    <row r="207" spans="1:2" x14ac:dyDescent="0.3">
      <c r="A207">
        <v>64575</v>
      </c>
      <c r="B207">
        <f t="shared" si="3"/>
        <v>1614.375</v>
      </c>
    </row>
    <row r="208" spans="1:2" x14ac:dyDescent="0.3">
      <c r="A208">
        <v>37351</v>
      </c>
      <c r="B208">
        <f t="shared" si="3"/>
        <v>933.77499999999998</v>
      </c>
    </row>
    <row r="209" spans="1:2" x14ac:dyDescent="0.3">
      <c r="A209">
        <v>53098</v>
      </c>
      <c r="B209">
        <f t="shared" si="3"/>
        <v>1327.45</v>
      </c>
    </row>
    <row r="210" spans="1:2" x14ac:dyDescent="0.3">
      <c r="A210">
        <v>59009</v>
      </c>
      <c r="B210">
        <f t="shared" si="3"/>
        <v>1475.2249999999999</v>
      </c>
    </row>
    <row r="211" spans="1:2" x14ac:dyDescent="0.3">
      <c r="A211">
        <v>56731</v>
      </c>
      <c r="B211">
        <f t="shared" si="3"/>
        <v>1418.2750000000001</v>
      </c>
    </row>
    <row r="212" spans="1:2" x14ac:dyDescent="0.3">
      <c r="A212">
        <v>53796</v>
      </c>
      <c r="B212">
        <f t="shared" si="3"/>
        <v>1344.9</v>
      </c>
    </row>
    <row r="213" spans="1:2" x14ac:dyDescent="0.3">
      <c r="A213">
        <v>31379</v>
      </c>
      <c r="B213">
        <f t="shared" si="3"/>
        <v>784.47500000000002</v>
      </c>
    </row>
    <row r="214" spans="1:2" x14ac:dyDescent="0.3">
      <c r="A214">
        <v>41145</v>
      </c>
      <c r="B214">
        <f t="shared" si="3"/>
        <v>1028.625</v>
      </c>
    </row>
    <row r="215" spans="1:2" x14ac:dyDescent="0.3">
      <c r="A215">
        <v>57243</v>
      </c>
      <c r="B215">
        <f t="shared" si="3"/>
        <v>1431.075</v>
      </c>
    </row>
    <row r="216" spans="1:2" x14ac:dyDescent="0.3">
      <c r="A216">
        <v>57551</v>
      </c>
      <c r="B216">
        <f t="shared" si="3"/>
        <v>1438.7750000000001</v>
      </c>
    </row>
    <row r="217" spans="1:2" x14ac:dyDescent="0.3">
      <c r="A217">
        <v>57729</v>
      </c>
      <c r="B217">
        <f t="shared" si="3"/>
        <v>1443.2249999999999</v>
      </c>
    </row>
    <row r="218" spans="1:2" x14ac:dyDescent="0.3">
      <c r="A218">
        <v>17876</v>
      </c>
      <c r="B218">
        <f t="shared" si="3"/>
        <v>446.9</v>
      </c>
    </row>
    <row r="219" spans="1:2" x14ac:dyDescent="0.3">
      <c r="A219">
        <v>41426</v>
      </c>
      <c r="B219">
        <f t="shared" si="3"/>
        <v>1035.6500000000001</v>
      </c>
    </row>
    <row r="220" spans="1:2" x14ac:dyDescent="0.3">
      <c r="A220">
        <v>68605</v>
      </c>
      <c r="B220">
        <f t="shared" si="3"/>
        <v>1715.125</v>
      </c>
    </row>
    <row r="221" spans="1:2" x14ac:dyDescent="0.3">
      <c r="A221">
        <v>89714</v>
      </c>
      <c r="B221">
        <f t="shared" si="3"/>
        <v>2242.85</v>
      </c>
    </row>
    <row r="222" spans="1:2" x14ac:dyDescent="0.3">
      <c r="A222">
        <v>65840</v>
      </c>
      <c r="B222">
        <f t="shared" si="3"/>
        <v>1646</v>
      </c>
    </row>
    <row r="223" spans="1:2" x14ac:dyDescent="0.3">
      <c r="A223">
        <v>15952</v>
      </c>
      <c r="B223">
        <f t="shared" si="3"/>
        <v>398.8</v>
      </c>
    </row>
    <row r="224" spans="1:2" x14ac:dyDescent="0.3">
      <c r="A224">
        <v>18061</v>
      </c>
      <c r="B224">
        <f t="shared" si="3"/>
        <v>451.52499999999998</v>
      </c>
    </row>
    <row r="225" spans="1:2" x14ac:dyDescent="0.3">
      <c r="A225">
        <v>76955</v>
      </c>
      <c r="B225">
        <f t="shared" si="3"/>
        <v>1923.875</v>
      </c>
    </row>
    <row r="226" spans="1:2" x14ac:dyDescent="0.3">
      <c r="A226">
        <v>66994</v>
      </c>
      <c r="B226">
        <f t="shared" si="3"/>
        <v>1674.85</v>
      </c>
    </row>
    <row r="227" spans="1:2" x14ac:dyDescent="0.3">
      <c r="A227">
        <v>12182</v>
      </c>
      <c r="B227">
        <f t="shared" si="3"/>
        <v>304.55</v>
      </c>
    </row>
    <row r="228" spans="1:2" x14ac:dyDescent="0.3">
      <c r="A228">
        <v>54227</v>
      </c>
      <c r="B228">
        <f t="shared" si="3"/>
        <v>1355.675</v>
      </c>
    </row>
    <row r="229" spans="1:2" x14ac:dyDescent="0.3">
      <c r="A229">
        <v>86801</v>
      </c>
      <c r="B229">
        <f t="shared" si="3"/>
        <v>2170.0250000000001</v>
      </c>
    </row>
    <row r="230" spans="1:2" x14ac:dyDescent="0.3">
      <c r="A230">
        <v>64347</v>
      </c>
      <c r="B230">
        <f t="shared" si="3"/>
        <v>1608.675</v>
      </c>
    </row>
    <row r="231" spans="1:2" x14ac:dyDescent="0.3">
      <c r="A231">
        <v>14682.89</v>
      </c>
      <c r="B231">
        <f t="shared" si="3"/>
        <v>367.07225</v>
      </c>
    </row>
    <row r="232" spans="1:2" x14ac:dyDescent="0.3">
      <c r="A232">
        <v>31768</v>
      </c>
      <c r="B232">
        <f t="shared" si="3"/>
        <v>794.2</v>
      </c>
    </row>
    <row r="233" spans="1:2" x14ac:dyDescent="0.3">
      <c r="A233">
        <v>47078</v>
      </c>
      <c r="B233">
        <f t="shared" si="3"/>
        <v>1176.95</v>
      </c>
    </row>
    <row r="234" spans="1:2" x14ac:dyDescent="0.3">
      <c r="A234">
        <v>67766</v>
      </c>
      <c r="B234">
        <f t="shared" si="3"/>
        <v>1694.15</v>
      </c>
    </row>
    <row r="235" spans="1:2" x14ac:dyDescent="0.3">
      <c r="A235">
        <v>58736</v>
      </c>
      <c r="B235">
        <f t="shared" si="3"/>
        <v>1468.4</v>
      </c>
    </row>
    <row r="236" spans="1:2" x14ac:dyDescent="0.3">
      <c r="A236">
        <v>81007</v>
      </c>
      <c r="B236">
        <f t="shared" si="3"/>
        <v>2025.175</v>
      </c>
    </row>
    <row r="237" spans="1:2" x14ac:dyDescent="0.3">
      <c r="A237">
        <v>17112</v>
      </c>
      <c r="B237">
        <f t="shared" si="3"/>
        <v>427.8</v>
      </c>
    </row>
    <row r="238" spans="1:2" x14ac:dyDescent="0.3">
      <c r="A238">
        <v>33807</v>
      </c>
      <c r="B238">
        <f t="shared" si="3"/>
        <v>845.17499999999995</v>
      </c>
    </row>
    <row r="239" spans="1:2" x14ac:dyDescent="0.3">
      <c r="A239">
        <v>51153</v>
      </c>
      <c r="B239">
        <f t="shared" si="3"/>
        <v>1278.825</v>
      </c>
    </row>
    <row r="240" spans="1:2" x14ac:dyDescent="0.3">
      <c r="A240">
        <v>63648</v>
      </c>
      <c r="B240">
        <f t="shared" si="3"/>
        <v>1591.2</v>
      </c>
    </row>
    <row r="241" spans="1:2" x14ac:dyDescent="0.3">
      <c r="A241">
        <v>65202</v>
      </c>
      <c r="B241">
        <f t="shared" si="3"/>
        <v>1630.05</v>
      </c>
    </row>
    <row r="242" spans="1:2" x14ac:dyDescent="0.3">
      <c r="A242">
        <v>28116</v>
      </c>
      <c r="B242">
        <f t="shared" si="3"/>
        <v>702.9</v>
      </c>
    </row>
    <row r="243" spans="1:2" x14ac:dyDescent="0.3">
      <c r="A243">
        <v>31699</v>
      </c>
      <c r="B243">
        <f t="shared" si="3"/>
        <v>792.47500000000002</v>
      </c>
    </row>
    <row r="244" spans="1:2" x14ac:dyDescent="0.3">
      <c r="A244">
        <v>32580</v>
      </c>
      <c r="B244">
        <f t="shared" si="3"/>
        <v>814.5</v>
      </c>
    </row>
    <row r="245" spans="1:2" x14ac:dyDescent="0.3">
      <c r="A245">
        <v>63607</v>
      </c>
      <c r="B245">
        <f t="shared" si="3"/>
        <v>1590.175</v>
      </c>
    </row>
    <row r="246" spans="1:2" x14ac:dyDescent="0.3">
      <c r="A246">
        <v>78949</v>
      </c>
      <c r="B246">
        <f t="shared" si="3"/>
        <v>1973.7249999999999</v>
      </c>
    </row>
    <row r="247" spans="1:2" x14ac:dyDescent="0.3">
      <c r="A247">
        <v>74628</v>
      </c>
      <c r="B247">
        <f t="shared" si="3"/>
        <v>1865.7</v>
      </c>
    </row>
    <row r="248" spans="1:2" x14ac:dyDescent="0.3">
      <c r="A248">
        <v>267323</v>
      </c>
      <c r="B248">
        <f t="shared" si="3"/>
        <v>6683.0749999999998</v>
      </c>
    </row>
    <row r="249" spans="1:2" x14ac:dyDescent="0.3">
      <c r="A249">
        <v>72102</v>
      </c>
      <c r="B249">
        <f t="shared" si="3"/>
        <v>1802.55</v>
      </c>
    </row>
    <row r="250" spans="1:2" x14ac:dyDescent="0.3">
      <c r="A250">
        <v>23880</v>
      </c>
      <c r="B250">
        <f t="shared" si="3"/>
        <v>597</v>
      </c>
    </row>
    <row r="251" spans="1:2" x14ac:dyDescent="0.3">
      <c r="A251">
        <v>47492</v>
      </c>
      <c r="B251">
        <f t="shared" si="3"/>
        <v>1187.3</v>
      </c>
    </row>
    <row r="252" spans="1:2" x14ac:dyDescent="0.3">
      <c r="A252">
        <v>57270.64</v>
      </c>
      <c r="B252">
        <f t="shared" si="3"/>
        <v>1431.7660000000001</v>
      </c>
    </row>
    <row r="253" spans="1:2" x14ac:dyDescent="0.3">
      <c r="A253">
        <v>66797</v>
      </c>
      <c r="B253">
        <f t="shared" si="3"/>
        <v>1669.925</v>
      </c>
    </row>
    <row r="254" spans="1:2" x14ac:dyDescent="0.3">
      <c r="A254">
        <v>49360</v>
      </c>
      <c r="B254">
        <f t="shared" si="3"/>
        <v>1234</v>
      </c>
    </row>
    <row r="255" spans="1:2" x14ac:dyDescent="0.3">
      <c r="A255">
        <v>14263</v>
      </c>
      <c r="B255">
        <f t="shared" si="3"/>
        <v>356.57499999999999</v>
      </c>
    </row>
    <row r="256" spans="1:2" x14ac:dyDescent="0.3">
      <c r="A256">
        <v>44188</v>
      </c>
      <c r="B256">
        <f t="shared" si="3"/>
        <v>1104.7</v>
      </c>
    </row>
    <row r="257" spans="1:2" x14ac:dyDescent="0.3">
      <c r="A257">
        <v>53771</v>
      </c>
      <c r="B257">
        <f t="shared" si="3"/>
        <v>1344.2750000000001</v>
      </c>
    </row>
    <row r="258" spans="1:2" x14ac:dyDescent="0.3">
      <c r="A258">
        <v>62520.81</v>
      </c>
      <c r="B258">
        <f t="shared" si="3"/>
        <v>1563.02025</v>
      </c>
    </row>
    <row r="259" spans="1:2" x14ac:dyDescent="0.3">
      <c r="A259">
        <v>62368.22</v>
      </c>
      <c r="B259">
        <f t="shared" ref="B259:B322" si="4">A259/40</f>
        <v>1559.2055</v>
      </c>
    </row>
    <row r="260" spans="1:2" x14ac:dyDescent="0.3">
      <c r="A260">
        <v>70024.22</v>
      </c>
      <c r="B260">
        <f t="shared" si="4"/>
        <v>1750.6055000000001</v>
      </c>
    </row>
    <row r="261" spans="1:2" x14ac:dyDescent="0.3">
      <c r="A261">
        <v>16298</v>
      </c>
      <c r="B261">
        <f t="shared" si="4"/>
        <v>407.45</v>
      </c>
    </row>
    <row r="262" spans="1:2" x14ac:dyDescent="0.3">
      <c r="A262">
        <v>18952</v>
      </c>
      <c r="B262">
        <f t="shared" si="4"/>
        <v>473.8</v>
      </c>
    </row>
    <row r="263" spans="1:2" x14ac:dyDescent="0.3">
      <c r="A263">
        <v>18952</v>
      </c>
      <c r="B263">
        <f t="shared" si="4"/>
        <v>473.8</v>
      </c>
    </row>
    <row r="264" spans="1:2" x14ac:dyDescent="0.3">
      <c r="A264">
        <v>42913</v>
      </c>
      <c r="B264">
        <f t="shared" si="4"/>
        <v>1072.825</v>
      </c>
    </row>
    <row r="265" spans="1:2" x14ac:dyDescent="0.3">
      <c r="A265">
        <v>46863</v>
      </c>
      <c r="B265">
        <f t="shared" si="4"/>
        <v>1171.575</v>
      </c>
    </row>
    <row r="266" spans="1:2" x14ac:dyDescent="0.3">
      <c r="A266">
        <v>51837</v>
      </c>
      <c r="B266">
        <f t="shared" si="4"/>
        <v>1295.925</v>
      </c>
    </row>
    <row r="267" spans="1:2" x14ac:dyDescent="0.3">
      <c r="A267">
        <v>64695</v>
      </c>
      <c r="B267">
        <f t="shared" si="4"/>
        <v>1617.375</v>
      </c>
    </row>
    <row r="268" spans="1:2" x14ac:dyDescent="0.3">
      <c r="A268">
        <v>22355</v>
      </c>
      <c r="B268">
        <f t="shared" si="4"/>
        <v>558.875</v>
      </c>
    </row>
    <row r="269" spans="1:2" x14ac:dyDescent="0.3">
      <c r="A269">
        <v>25999</v>
      </c>
      <c r="B269">
        <f t="shared" si="4"/>
        <v>649.97500000000002</v>
      </c>
    </row>
    <row r="270" spans="1:2" x14ac:dyDescent="0.3">
      <c r="A270">
        <v>61433</v>
      </c>
      <c r="B270">
        <f t="shared" si="4"/>
        <v>1535.825</v>
      </c>
    </row>
    <row r="271" spans="1:2" x14ac:dyDescent="0.3">
      <c r="A271">
        <v>66209</v>
      </c>
      <c r="B271">
        <f t="shared" si="4"/>
        <v>1655.2249999999999</v>
      </c>
    </row>
    <row r="272" spans="1:2" x14ac:dyDescent="0.3">
      <c r="A272">
        <v>66551</v>
      </c>
      <c r="B272">
        <f t="shared" si="4"/>
        <v>1663.7750000000001</v>
      </c>
    </row>
    <row r="273" spans="1:2" x14ac:dyDescent="0.3">
      <c r="A273">
        <v>63829</v>
      </c>
      <c r="B273">
        <f t="shared" si="4"/>
        <v>1595.7249999999999</v>
      </c>
    </row>
    <row r="274" spans="1:2" x14ac:dyDescent="0.3">
      <c r="A274">
        <v>27680</v>
      </c>
      <c r="B274">
        <f t="shared" si="4"/>
        <v>692</v>
      </c>
    </row>
    <row r="275" spans="1:2" x14ac:dyDescent="0.3">
      <c r="A275">
        <v>25254</v>
      </c>
      <c r="B275">
        <f t="shared" si="4"/>
        <v>631.35</v>
      </c>
    </row>
    <row r="276" spans="1:2" x14ac:dyDescent="0.3">
      <c r="A276">
        <v>62392</v>
      </c>
      <c r="B276">
        <f t="shared" si="4"/>
        <v>1559.8</v>
      </c>
    </row>
    <row r="277" spans="1:2" x14ac:dyDescent="0.3">
      <c r="A277">
        <v>56200</v>
      </c>
      <c r="B277">
        <f t="shared" si="4"/>
        <v>1405</v>
      </c>
    </row>
    <row r="278" spans="1:2" x14ac:dyDescent="0.3">
      <c r="A278">
        <v>18438</v>
      </c>
      <c r="B278">
        <f t="shared" si="4"/>
        <v>460.95</v>
      </c>
    </row>
    <row r="279" spans="1:2" x14ac:dyDescent="0.3">
      <c r="A279">
        <v>31307</v>
      </c>
      <c r="B279">
        <f t="shared" si="4"/>
        <v>782.67499999999995</v>
      </c>
    </row>
    <row r="280" spans="1:2" x14ac:dyDescent="0.3">
      <c r="A280">
        <v>53349</v>
      </c>
      <c r="B280">
        <f t="shared" si="4"/>
        <v>1333.7249999999999</v>
      </c>
    </row>
    <row r="281" spans="1:2" x14ac:dyDescent="0.3">
      <c r="A281">
        <v>59488</v>
      </c>
      <c r="B281">
        <f t="shared" si="4"/>
        <v>1487.2</v>
      </c>
    </row>
    <row r="282" spans="1:2" x14ac:dyDescent="0.3">
      <c r="A282">
        <v>59313</v>
      </c>
      <c r="B282">
        <f t="shared" si="4"/>
        <v>1482.825</v>
      </c>
    </row>
    <row r="283" spans="1:2" x14ac:dyDescent="0.3">
      <c r="A283">
        <v>4174</v>
      </c>
      <c r="B283">
        <f t="shared" si="4"/>
        <v>104.35</v>
      </c>
    </row>
    <row r="284" spans="1:2" x14ac:dyDescent="0.3">
      <c r="A284">
        <v>27997</v>
      </c>
      <c r="B284">
        <f t="shared" si="4"/>
        <v>699.92499999999995</v>
      </c>
    </row>
    <row r="285" spans="1:2" x14ac:dyDescent="0.3">
      <c r="A285">
        <v>29256</v>
      </c>
      <c r="B285">
        <f t="shared" si="4"/>
        <v>731.4</v>
      </c>
    </row>
    <row r="286" spans="1:2" x14ac:dyDescent="0.3">
      <c r="A286">
        <v>46808</v>
      </c>
      <c r="B286">
        <f t="shared" si="4"/>
        <v>1170.2</v>
      </c>
    </row>
    <row r="287" spans="1:2" x14ac:dyDescent="0.3">
      <c r="A287">
        <v>51611</v>
      </c>
      <c r="B287">
        <f t="shared" si="4"/>
        <v>1290.2750000000001</v>
      </c>
    </row>
    <row r="288" spans="1:2" x14ac:dyDescent="0.3">
      <c r="A288">
        <v>54472</v>
      </c>
      <c r="B288">
        <f t="shared" si="4"/>
        <v>1361.8</v>
      </c>
    </row>
    <row r="289" spans="1:2" x14ac:dyDescent="0.3">
      <c r="A289">
        <v>53870</v>
      </c>
      <c r="B289">
        <f t="shared" si="4"/>
        <v>1346.75</v>
      </c>
    </row>
    <row r="290" spans="1:2" x14ac:dyDescent="0.3">
      <c r="A290">
        <v>47840</v>
      </c>
      <c r="B290">
        <f t="shared" si="4"/>
        <v>1196</v>
      </c>
    </row>
    <row r="291" spans="1:2" x14ac:dyDescent="0.3">
      <c r="A291">
        <v>14200</v>
      </c>
      <c r="B291">
        <f t="shared" si="4"/>
        <v>355</v>
      </c>
    </row>
    <row r="292" spans="1:2" x14ac:dyDescent="0.3">
      <c r="A292">
        <v>16004</v>
      </c>
      <c r="B292">
        <f t="shared" si="4"/>
        <v>400.1</v>
      </c>
    </row>
    <row r="293" spans="1:2" x14ac:dyDescent="0.3">
      <c r="A293">
        <v>27742</v>
      </c>
      <c r="B293">
        <f t="shared" si="4"/>
        <v>693.55</v>
      </c>
    </row>
    <row r="294" spans="1:2" x14ac:dyDescent="0.3">
      <c r="A294">
        <v>47969</v>
      </c>
      <c r="B294">
        <f t="shared" si="4"/>
        <v>1199.2249999999999</v>
      </c>
    </row>
    <row r="295" spans="1:2" x14ac:dyDescent="0.3">
      <c r="A295">
        <v>54263</v>
      </c>
      <c r="B295">
        <f t="shared" si="4"/>
        <v>1356.575</v>
      </c>
    </row>
    <row r="296" spans="1:2" x14ac:dyDescent="0.3">
      <c r="A296">
        <v>46905</v>
      </c>
      <c r="B296">
        <f t="shared" si="4"/>
        <v>1172.625</v>
      </c>
    </row>
    <row r="297" spans="1:2" x14ac:dyDescent="0.3">
      <c r="A297">
        <v>46670</v>
      </c>
      <c r="B297">
        <f t="shared" si="4"/>
        <v>1166.75</v>
      </c>
    </row>
    <row r="298" spans="1:2" x14ac:dyDescent="0.3">
      <c r="A298">
        <v>20221</v>
      </c>
      <c r="B298">
        <f t="shared" si="4"/>
        <v>505.52499999999998</v>
      </c>
    </row>
    <row r="299" spans="1:2" x14ac:dyDescent="0.3">
      <c r="A299">
        <v>31343</v>
      </c>
      <c r="B299">
        <f t="shared" si="4"/>
        <v>783.57500000000005</v>
      </c>
    </row>
    <row r="300" spans="1:2" x14ac:dyDescent="0.3">
      <c r="A300">
        <v>40574</v>
      </c>
      <c r="B300">
        <f t="shared" si="4"/>
        <v>1014.35</v>
      </c>
    </row>
    <row r="301" spans="1:2" x14ac:dyDescent="0.3">
      <c r="A301">
        <v>48253</v>
      </c>
      <c r="B301">
        <f t="shared" si="4"/>
        <v>1206.325</v>
      </c>
    </row>
    <row r="302" spans="1:2" x14ac:dyDescent="0.3">
      <c r="A302">
        <v>47022</v>
      </c>
      <c r="B302">
        <f t="shared" si="4"/>
        <v>1175.55</v>
      </c>
    </row>
    <row r="303" spans="1:2" x14ac:dyDescent="0.3">
      <c r="A303">
        <v>51867</v>
      </c>
      <c r="B303">
        <f t="shared" si="4"/>
        <v>1296.675</v>
      </c>
    </row>
    <row r="304" spans="1:2" x14ac:dyDescent="0.3">
      <c r="A304">
        <v>57504</v>
      </c>
      <c r="B304">
        <f t="shared" si="4"/>
        <v>1437.6</v>
      </c>
    </row>
    <row r="305" spans="1:2" x14ac:dyDescent="0.3">
      <c r="A305">
        <v>58971</v>
      </c>
      <c r="B305">
        <f t="shared" si="4"/>
        <v>1474.2750000000001</v>
      </c>
    </row>
    <row r="306" spans="1:2" x14ac:dyDescent="0.3">
      <c r="A306">
        <v>57319</v>
      </c>
      <c r="B306">
        <f t="shared" si="4"/>
        <v>1432.9749999999999</v>
      </c>
    </row>
    <row r="307" spans="1:2" x14ac:dyDescent="0.3">
      <c r="A307">
        <v>55035</v>
      </c>
      <c r="B307">
        <f t="shared" si="4"/>
        <v>1375.875</v>
      </c>
    </row>
    <row r="308" spans="1:2" x14ac:dyDescent="0.3">
      <c r="A308">
        <v>22375</v>
      </c>
      <c r="B308">
        <f t="shared" si="4"/>
        <v>559.375</v>
      </c>
    </row>
    <row r="309" spans="1:2" x14ac:dyDescent="0.3">
      <c r="A309">
        <v>33681</v>
      </c>
      <c r="B309">
        <f t="shared" si="4"/>
        <v>842.02499999999998</v>
      </c>
    </row>
    <row r="310" spans="1:2" x14ac:dyDescent="0.3">
      <c r="A310">
        <v>36595</v>
      </c>
      <c r="B310">
        <f t="shared" si="4"/>
        <v>914.875</v>
      </c>
    </row>
    <row r="311" spans="1:2" x14ac:dyDescent="0.3">
      <c r="A311">
        <v>55143</v>
      </c>
      <c r="B311">
        <f t="shared" si="4"/>
        <v>1378.575</v>
      </c>
    </row>
    <row r="312" spans="1:2" x14ac:dyDescent="0.3">
      <c r="A312">
        <v>72543</v>
      </c>
      <c r="B312">
        <f t="shared" si="4"/>
        <v>1813.575</v>
      </c>
    </row>
    <row r="313" spans="1:2" x14ac:dyDescent="0.3">
      <c r="A313">
        <v>84325</v>
      </c>
      <c r="B313">
        <f t="shared" si="4"/>
        <v>2108.125</v>
      </c>
    </row>
    <row r="314" spans="1:2" x14ac:dyDescent="0.3">
      <c r="A314">
        <v>38382</v>
      </c>
      <c r="B314">
        <f t="shared" si="4"/>
        <v>959.55</v>
      </c>
    </row>
    <row r="315" spans="1:2" x14ac:dyDescent="0.3">
      <c r="A315">
        <v>54981</v>
      </c>
      <c r="B315">
        <f t="shared" si="4"/>
        <v>1374.5250000000001</v>
      </c>
    </row>
    <row r="316" spans="1:2" x14ac:dyDescent="0.3">
      <c r="A316">
        <v>69010</v>
      </c>
      <c r="B316">
        <f t="shared" si="4"/>
        <v>1725.25</v>
      </c>
    </row>
    <row r="317" spans="1:2" x14ac:dyDescent="0.3">
      <c r="A317">
        <v>75345</v>
      </c>
      <c r="B317">
        <f t="shared" si="4"/>
        <v>1883.625</v>
      </c>
    </row>
    <row r="318" spans="1:2" x14ac:dyDescent="0.3">
      <c r="A318">
        <v>36622</v>
      </c>
      <c r="B318">
        <f t="shared" si="4"/>
        <v>915.55</v>
      </c>
    </row>
    <row r="319" spans="1:2" x14ac:dyDescent="0.3">
      <c r="A319">
        <v>45444</v>
      </c>
      <c r="B319">
        <f t="shared" si="4"/>
        <v>1136.0999999999999</v>
      </c>
    </row>
    <row r="320" spans="1:2" x14ac:dyDescent="0.3">
      <c r="A320">
        <v>69532</v>
      </c>
      <c r="B320">
        <f t="shared" si="4"/>
        <v>1738.3</v>
      </c>
    </row>
    <row r="321" spans="1:2" x14ac:dyDescent="0.3">
      <c r="A321">
        <v>62071</v>
      </c>
      <c r="B321">
        <f t="shared" si="4"/>
        <v>1551.7750000000001</v>
      </c>
    </row>
    <row r="322" spans="1:2" x14ac:dyDescent="0.3">
      <c r="A322">
        <v>69594</v>
      </c>
      <c r="B322">
        <f t="shared" si="4"/>
        <v>1739.85</v>
      </c>
    </row>
    <row r="323" spans="1:2" x14ac:dyDescent="0.3">
      <c r="A323">
        <v>79059</v>
      </c>
      <c r="B323">
        <f t="shared" ref="B323:B386" si="5">A323/40</f>
        <v>1976.4749999999999</v>
      </c>
    </row>
    <row r="324" spans="1:2" x14ac:dyDescent="0.3">
      <c r="A324">
        <v>23096</v>
      </c>
      <c r="B324">
        <f t="shared" si="5"/>
        <v>577.4</v>
      </c>
    </row>
    <row r="325" spans="1:2" x14ac:dyDescent="0.3">
      <c r="A325">
        <v>39256</v>
      </c>
      <c r="B325">
        <f t="shared" si="5"/>
        <v>981.4</v>
      </c>
    </row>
    <row r="326" spans="1:2" x14ac:dyDescent="0.3">
      <c r="A326">
        <v>75170</v>
      </c>
      <c r="B326">
        <f t="shared" si="5"/>
        <v>1879.25</v>
      </c>
    </row>
    <row r="327" spans="1:2" x14ac:dyDescent="0.3">
      <c r="A327">
        <v>65416</v>
      </c>
      <c r="B327">
        <f t="shared" si="5"/>
        <v>1635.4</v>
      </c>
    </row>
    <row r="328" spans="1:2" x14ac:dyDescent="0.3">
      <c r="A328">
        <v>73331</v>
      </c>
      <c r="B328">
        <f t="shared" si="5"/>
        <v>1833.2750000000001</v>
      </c>
    </row>
    <row r="329" spans="1:2" x14ac:dyDescent="0.3">
      <c r="A329">
        <v>69318</v>
      </c>
      <c r="B329">
        <f t="shared" si="5"/>
        <v>1732.95</v>
      </c>
    </row>
    <row r="330" spans="1:2" x14ac:dyDescent="0.3">
      <c r="A330">
        <v>67537</v>
      </c>
      <c r="B330">
        <f t="shared" si="5"/>
        <v>1688.425</v>
      </c>
    </row>
    <row r="331" spans="1:2" x14ac:dyDescent="0.3">
      <c r="A331">
        <v>75909</v>
      </c>
      <c r="B331">
        <f t="shared" si="5"/>
        <v>1897.7249999999999</v>
      </c>
    </row>
    <row r="332" spans="1:2" x14ac:dyDescent="0.3">
      <c r="A332">
        <v>24531</v>
      </c>
      <c r="B332">
        <f t="shared" si="5"/>
        <v>613.27499999999998</v>
      </c>
    </row>
    <row r="333" spans="1:2" x14ac:dyDescent="0.3">
      <c r="A333">
        <v>42969</v>
      </c>
      <c r="B333">
        <f t="shared" si="5"/>
        <v>1074.2249999999999</v>
      </c>
    </row>
    <row r="334" spans="1:2" x14ac:dyDescent="0.3">
      <c r="A334">
        <v>53825</v>
      </c>
      <c r="B334">
        <f t="shared" si="5"/>
        <v>1345.625</v>
      </c>
    </row>
    <row r="335" spans="1:2" x14ac:dyDescent="0.3">
      <c r="A335">
        <v>62191</v>
      </c>
      <c r="B335">
        <f t="shared" si="5"/>
        <v>1554.7750000000001</v>
      </c>
    </row>
    <row r="336" spans="1:2" x14ac:dyDescent="0.3">
      <c r="A336">
        <v>68301</v>
      </c>
      <c r="B336">
        <f t="shared" si="5"/>
        <v>1707.5250000000001</v>
      </c>
    </row>
    <row r="337" spans="1:2" x14ac:dyDescent="0.3">
      <c r="A337">
        <v>26501</v>
      </c>
      <c r="B337">
        <f t="shared" si="5"/>
        <v>662.52499999999998</v>
      </c>
    </row>
    <row r="338" spans="1:2" x14ac:dyDescent="0.3">
      <c r="A338">
        <v>43140</v>
      </c>
      <c r="B338">
        <f t="shared" si="5"/>
        <v>1078.5</v>
      </c>
    </row>
    <row r="339" spans="1:2" x14ac:dyDescent="0.3">
      <c r="A339">
        <v>56738</v>
      </c>
      <c r="B339">
        <f t="shared" si="5"/>
        <v>1418.45</v>
      </c>
    </row>
    <row r="340" spans="1:2" x14ac:dyDescent="0.3">
      <c r="A340">
        <v>62412</v>
      </c>
      <c r="B340">
        <f t="shared" si="5"/>
        <v>1560.3</v>
      </c>
    </row>
    <row r="341" spans="1:2" x14ac:dyDescent="0.3">
      <c r="A341">
        <v>61278</v>
      </c>
      <c r="B341">
        <f t="shared" si="5"/>
        <v>1531.95</v>
      </c>
    </row>
    <row r="342" spans="1:2" x14ac:dyDescent="0.3">
      <c r="A342">
        <v>65664</v>
      </c>
      <c r="B342">
        <f t="shared" si="5"/>
        <v>1641.6</v>
      </c>
    </row>
    <row r="343" spans="1:2" x14ac:dyDescent="0.3">
      <c r="A343">
        <v>63772</v>
      </c>
      <c r="B343">
        <f t="shared" si="5"/>
        <v>1594.3</v>
      </c>
    </row>
    <row r="344" spans="1:2" x14ac:dyDescent="0.3">
      <c r="A344">
        <v>61459</v>
      </c>
      <c r="B344">
        <f t="shared" si="5"/>
        <v>1536.4749999999999</v>
      </c>
    </row>
    <row r="345" spans="1:2" x14ac:dyDescent="0.3">
      <c r="A345">
        <v>51974</v>
      </c>
      <c r="B345">
        <f t="shared" si="5"/>
        <v>1299.3499999999999</v>
      </c>
    </row>
    <row r="346" spans="1:2" x14ac:dyDescent="0.3">
      <c r="A346">
        <v>28678</v>
      </c>
      <c r="B346">
        <f t="shared" si="5"/>
        <v>716.95</v>
      </c>
    </row>
    <row r="347" spans="1:2" x14ac:dyDescent="0.3">
      <c r="A347">
        <v>42729</v>
      </c>
      <c r="B347">
        <f t="shared" si="5"/>
        <v>1068.2249999999999</v>
      </c>
    </row>
    <row r="348" spans="1:2" x14ac:dyDescent="0.3">
      <c r="A348">
        <v>70919</v>
      </c>
      <c r="B348">
        <f t="shared" si="5"/>
        <v>1772.9749999999999</v>
      </c>
    </row>
    <row r="349" spans="1:2" x14ac:dyDescent="0.3">
      <c r="A349">
        <v>54876</v>
      </c>
      <c r="B349">
        <f t="shared" si="5"/>
        <v>1371.9</v>
      </c>
    </row>
    <row r="350" spans="1:2" x14ac:dyDescent="0.3">
      <c r="A350">
        <v>58913</v>
      </c>
      <c r="B350">
        <f t="shared" si="5"/>
        <v>1472.825</v>
      </c>
    </row>
    <row r="351" spans="1:2" x14ac:dyDescent="0.3">
      <c r="A351">
        <v>61038</v>
      </c>
      <c r="B351">
        <f t="shared" si="5"/>
        <v>1525.95</v>
      </c>
    </row>
    <row r="352" spans="1:2" x14ac:dyDescent="0.3">
      <c r="A352">
        <v>33654</v>
      </c>
      <c r="B352">
        <f t="shared" si="5"/>
        <v>841.35</v>
      </c>
    </row>
    <row r="353" spans="1:2" x14ac:dyDescent="0.3">
      <c r="A353">
        <v>42226</v>
      </c>
      <c r="B353">
        <f t="shared" si="5"/>
        <v>1055.6500000000001</v>
      </c>
    </row>
    <row r="354" spans="1:2" x14ac:dyDescent="0.3">
      <c r="A354">
        <v>52331</v>
      </c>
      <c r="B354">
        <f t="shared" si="5"/>
        <v>1308.2750000000001</v>
      </c>
    </row>
    <row r="355" spans="1:2" x14ac:dyDescent="0.3">
      <c r="A355">
        <v>63002</v>
      </c>
      <c r="B355">
        <f t="shared" si="5"/>
        <v>1575.05</v>
      </c>
    </row>
    <row r="356" spans="1:2" x14ac:dyDescent="0.3">
      <c r="A356">
        <v>59858</v>
      </c>
      <c r="B356">
        <f t="shared" si="5"/>
        <v>1496.45</v>
      </c>
    </row>
    <row r="357" spans="1:2" x14ac:dyDescent="0.3">
      <c r="A357">
        <v>18863</v>
      </c>
      <c r="B357">
        <f t="shared" si="5"/>
        <v>471.57499999999999</v>
      </c>
    </row>
    <row r="358" spans="1:2" x14ac:dyDescent="0.3">
      <c r="A358">
        <v>28618</v>
      </c>
      <c r="B358">
        <f t="shared" si="5"/>
        <v>715.45</v>
      </c>
    </row>
    <row r="359" spans="1:2" x14ac:dyDescent="0.3">
      <c r="A359">
        <v>45926</v>
      </c>
      <c r="B359">
        <f t="shared" si="5"/>
        <v>1148.1500000000001</v>
      </c>
    </row>
    <row r="360" spans="1:2" x14ac:dyDescent="0.3">
      <c r="A360">
        <v>61869</v>
      </c>
      <c r="B360">
        <f t="shared" si="5"/>
        <v>1546.7249999999999</v>
      </c>
    </row>
    <row r="361" spans="1:2" x14ac:dyDescent="0.3">
      <c r="A361">
        <v>18218</v>
      </c>
      <c r="B361">
        <f t="shared" si="5"/>
        <v>455.45</v>
      </c>
    </row>
    <row r="362" spans="1:2" x14ac:dyDescent="0.3">
      <c r="A362">
        <v>43485</v>
      </c>
      <c r="B362">
        <f t="shared" si="5"/>
        <v>1087.125</v>
      </c>
    </row>
    <row r="363" spans="1:2" x14ac:dyDescent="0.3">
      <c r="A363">
        <v>21037</v>
      </c>
      <c r="B363">
        <f t="shared" si="5"/>
        <v>525.92499999999995</v>
      </c>
    </row>
    <row r="364" spans="1:2" x14ac:dyDescent="0.3">
      <c r="A364">
        <v>41830</v>
      </c>
      <c r="B364">
        <f t="shared" si="5"/>
        <v>1045.75</v>
      </c>
    </row>
    <row r="365" spans="1:2" x14ac:dyDescent="0.3">
      <c r="A365">
        <v>57902</v>
      </c>
      <c r="B365">
        <f t="shared" si="5"/>
        <v>1447.55</v>
      </c>
    </row>
    <row r="366" spans="1:2" x14ac:dyDescent="0.3">
      <c r="A366">
        <v>66196</v>
      </c>
      <c r="B366">
        <f t="shared" si="5"/>
        <v>1654.9</v>
      </c>
    </row>
    <row r="367" spans="1:2" x14ac:dyDescent="0.3">
      <c r="A367">
        <v>53094</v>
      </c>
      <c r="B367">
        <f t="shared" si="5"/>
        <v>1327.35</v>
      </c>
    </row>
    <row r="368" spans="1:2" x14ac:dyDescent="0.3">
      <c r="A368">
        <v>22826</v>
      </c>
      <c r="B368">
        <f t="shared" si="5"/>
        <v>570.65</v>
      </c>
    </row>
    <row r="369" spans="1:2" x14ac:dyDescent="0.3">
      <c r="A369">
        <v>27615</v>
      </c>
      <c r="B369">
        <f t="shared" si="5"/>
        <v>690.375</v>
      </c>
    </row>
    <row r="370" spans="1:2" x14ac:dyDescent="0.3">
      <c r="A370">
        <v>48567</v>
      </c>
      <c r="B370">
        <f t="shared" si="5"/>
        <v>1214.175</v>
      </c>
    </row>
    <row r="371" spans="1:2" x14ac:dyDescent="0.3">
      <c r="A371">
        <v>46487</v>
      </c>
      <c r="B371">
        <f t="shared" si="5"/>
        <v>1162.175</v>
      </c>
    </row>
    <row r="372" spans="1:2" x14ac:dyDescent="0.3">
      <c r="A372">
        <v>26343</v>
      </c>
      <c r="B372">
        <f t="shared" si="5"/>
        <v>658.57500000000005</v>
      </c>
    </row>
    <row r="373" spans="1:2" x14ac:dyDescent="0.3">
      <c r="A373">
        <v>47258</v>
      </c>
      <c r="B373">
        <f t="shared" si="5"/>
        <v>1181.45</v>
      </c>
    </row>
    <row r="374" spans="1:2" x14ac:dyDescent="0.3">
      <c r="A374">
        <v>46758</v>
      </c>
      <c r="B374">
        <f t="shared" si="5"/>
        <v>1168.95</v>
      </c>
    </row>
    <row r="375" spans="1:2" x14ac:dyDescent="0.3">
      <c r="A375">
        <v>54788</v>
      </c>
      <c r="B375">
        <f t="shared" si="5"/>
        <v>1369.7</v>
      </c>
    </row>
    <row r="376" spans="1:2" x14ac:dyDescent="0.3">
      <c r="A376">
        <v>51258</v>
      </c>
      <c r="B376">
        <f t="shared" si="5"/>
        <v>1281.45</v>
      </c>
    </row>
    <row r="377" spans="1:2" x14ac:dyDescent="0.3">
      <c r="A377">
        <v>27410</v>
      </c>
      <c r="B377">
        <f t="shared" si="5"/>
        <v>685.25</v>
      </c>
    </row>
    <row r="378" spans="1:2" x14ac:dyDescent="0.3">
      <c r="A378">
        <v>31800</v>
      </c>
      <c r="B378">
        <f t="shared" si="5"/>
        <v>795</v>
      </c>
    </row>
    <row r="379" spans="1:2" x14ac:dyDescent="0.3">
      <c r="A379">
        <v>83680</v>
      </c>
      <c r="B379">
        <f t="shared" si="5"/>
        <v>2092</v>
      </c>
    </row>
    <row r="380" spans="1:2" x14ac:dyDescent="0.3">
      <c r="A380">
        <v>16174</v>
      </c>
      <c r="B380">
        <f t="shared" si="5"/>
        <v>404.35</v>
      </c>
    </row>
    <row r="381" spans="1:2" x14ac:dyDescent="0.3">
      <c r="A381">
        <v>23606</v>
      </c>
      <c r="B381">
        <f t="shared" si="5"/>
        <v>590.15</v>
      </c>
    </row>
    <row r="382" spans="1:2" x14ac:dyDescent="0.3">
      <c r="A382">
        <v>16174</v>
      </c>
      <c r="B382">
        <f t="shared" si="5"/>
        <v>404.35</v>
      </c>
    </row>
    <row r="383" spans="1:2" x14ac:dyDescent="0.3">
      <c r="A383">
        <v>23606</v>
      </c>
      <c r="B383">
        <f t="shared" si="5"/>
        <v>590.15</v>
      </c>
    </row>
    <row r="384" spans="1:2" x14ac:dyDescent="0.3">
      <c r="A384">
        <v>50935</v>
      </c>
      <c r="B384">
        <f t="shared" si="5"/>
        <v>1273.375</v>
      </c>
    </row>
    <row r="385" spans="1:2" x14ac:dyDescent="0.3">
      <c r="A385">
        <v>38021</v>
      </c>
      <c r="B385">
        <f t="shared" si="5"/>
        <v>950.52499999999998</v>
      </c>
    </row>
    <row r="386" spans="1:2" x14ac:dyDescent="0.3">
      <c r="A386">
        <v>55973</v>
      </c>
      <c r="B386">
        <f t="shared" si="5"/>
        <v>1399.325</v>
      </c>
    </row>
    <row r="387" spans="1:2" x14ac:dyDescent="0.3">
      <c r="A387">
        <v>37967</v>
      </c>
      <c r="B387">
        <f t="shared" ref="B387:B424" si="6">A387/40</f>
        <v>949.17499999999995</v>
      </c>
    </row>
    <row r="388" spans="1:2" x14ac:dyDescent="0.3">
      <c r="A388">
        <v>21767</v>
      </c>
      <c r="B388">
        <f t="shared" si="6"/>
        <v>544.17499999999995</v>
      </c>
    </row>
    <row r="389" spans="1:2" x14ac:dyDescent="0.3">
      <c r="A389">
        <v>53739</v>
      </c>
      <c r="B389">
        <f t="shared" si="6"/>
        <v>1343.4749999999999</v>
      </c>
    </row>
    <row r="390" spans="1:2" x14ac:dyDescent="0.3">
      <c r="A390">
        <v>57108</v>
      </c>
      <c r="B390">
        <f t="shared" si="6"/>
        <v>1427.7</v>
      </c>
    </row>
    <row r="391" spans="1:2" x14ac:dyDescent="0.3">
      <c r="A391">
        <v>55690</v>
      </c>
      <c r="B391">
        <f t="shared" si="6"/>
        <v>1392.25</v>
      </c>
    </row>
    <row r="392" spans="1:2" x14ac:dyDescent="0.3">
      <c r="A392">
        <v>51432</v>
      </c>
      <c r="B392">
        <f t="shared" si="6"/>
        <v>1285.8</v>
      </c>
    </row>
    <row r="393" spans="1:2" x14ac:dyDescent="0.3">
      <c r="A393">
        <v>21142</v>
      </c>
      <c r="B393">
        <f t="shared" si="6"/>
        <v>528.54999999999995</v>
      </c>
    </row>
    <row r="394" spans="1:2" x14ac:dyDescent="0.3">
      <c r="A394">
        <v>33441</v>
      </c>
      <c r="B394">
        <f t="shared" si="6"/>
        <v>836.02499999999998</v>
      </c>
    </row>
    <row r="395" spans="1:2" x14ac:dyDescent="0.3">
      <c r="A395">
        <v>59400</v>
      </c>
      <c r="B395">
        <f t="shared" si="6"/>
        <v>1485</v>
      </c>
    </row>
    <row r="396" spans="1:2" x14ac:dyDescent="0.3">
      <c r="A396">
        <v>56833</v>
      </c>
      <c r="B396">
        <f t="shared" si="6"/>
        <v>1420.825</v>
      </c>
    </row>
    <row r="397" spans="1:2" x14ac:dyDescent="0.3">
      <c r="A397">
        <v>20484</v>
      </c>
      <c r="B397">
        <f t="shared" si="6"/>
        <v>512.1</v>
      </c>
    </row>
    <row r="398" spans="1:2" x14ac:dyDescent="0.3">
      <c r="A398">
        <v>36219</v>
      </c>
      <c r="B398">
        <f t="shared" si="6"/>
        <v>905.47500000000002</v>
      </c>
    </row>
    <row r="399" spans="1:2" x14ac:dyDescent="0.3">
      <c r="A399">
        <v>47743</v>
      </c>
      <c r="B399">
        <f t="shared" si="6"/>
        <v>1193.575</v>
      </c>
    </row>
    <row r="400" spans="1:2" x14ac:dyDescent="0.3">
      <c r="A400">
        <v>54254</v>
      </c>
      <c r="B400">
        <f t="shared" si="6"/>
        <v>1356.35</v>
      </c>
    </row>
    <row r="401" spans="1:2" x14ac:dyDescent="0.3">
      <c r="A401">
        <v>43820</v>
      </c>
      <c r="B401">
        <f t="shared" si="6"/>
        <v>1095.5</v>
      </c>
    </row>
    <row r="402" spans="1:2" x14ac:dyDescent="0.3">
      <c r="A402">
        <v>39500</v>
      </c>
      <c r="B402">
        <f t="shared" si="6"/>
        <v>987.5</v>
      </c>
    </row>
    <row r="403" spans="1:2" x14ac:dyDescent="0.3">
      <c r="A403">
        <v>22337</v>
      </c>
      <c r="B403">
        <f t="shared" si="6"/>
        <v>558.42499999999995</v>
      </c>
    </row>
    <row r="404" spans="1:2" x14ac:dyDescent="0.3">
      <c r="A404">
        <v>11912.68</v>
      </c>
      <c r="B404">
        <f t="shared" si="6"/>
        <v>297.81700000000001</v>
      </c>
    </row>
    <row r="405" spans="1:2" x14ac:dyDescent="0.3">
      <c r="A405">
        <v>14463.44</v>
      </c>
      <c r="B405">
        <f t="shared" si="6"/>
        <v>361.58600000000001</v>
      </c>
    </row>
    <row r="406" spans="1:2" ht="21" customHeight="1" x14ac:dyDescent="0.3">
      <c r="A406">
        <v>20335.57</v>
      </c>
      <c r="B406">
        <f t="shared" si="6"/>
        <v>508.38925</v>
      </c>
    </row>
    <row r="407" spans="1:2" x14ac:dyDescent="0.3">
      <c r="A407">
        <v>33085.85</v>
      </c>
      <c r="B407">
        <f t="shared" si="6"/>
        <v>827.14625000000001</v>
      </c>
    </row>
    <row r="408" spans="1:2" x14ac:dyDescent="0.3">
      <c r="A408">
        <v>70560.37</v>
      </c>
      <c r="B408">
        <f t="shared" si="6"/>
        <v>1764.0092499999998</v>
      </c>
    </row>
    <row r="409" spans="1:2" x14ac:dyDescent="0.3">
      <c r="A409">
        <v>39259.01</v>
      </c>
      <c r="B409">
        <f t="shared" si="6"/>
        <v>981.47525000000007</v>
      </c>
    </row>
    <row r="410" spans="1:2" x14ac:dyDescent="0.3">
      <c r="A410">
        <v>46664</v>
      </c>
      <c r="B410">
        <f t="shared" si="6"/>
        <v>1166.5999999999999</v>
      </c>
    </row>
    <row r="411" spans="1:2" x14ac:dyDescent="0.3">
      <c r="A411">
        <v>1598.22</v>
      </c>
      <c r="B411">
        <f t="shared" si="6"/>
        <v>39.955500000000001</v>
      </c>
    </row>
    <row r="412" spans="1:2" x14ac:dyDescent="0.3">
      <c r="A412">
        <v>35910.99</v>
      </c>
      <c r="B412">
        <f t="shared" si="6"/>
        <v>897.77474999999993</v>
      </c>
    </row>
    <row r="413" spans="1:2" x14ac:dyDescent="0.3">
      <c r="A413">
        <v>57834.05</v>
      </c>
      <c r="B413">
        <f t="shared" si="6"/>
        <v>1445.8512500000002</v>
      </c>
    </row>
    <row r="414" spans="1:2" x14ac:dyDescent="0.3">
      <c r="A414">
        <v>20494.919999999998</v>
      </c>
      <c r="B414">
        <f t="shared" si="6"/>
        <v>512.37299999999993</v>
      </c>
    </row>
    <row r="415" spans="1:2" x14ac:dyDescent="0.3">
      <c r="A415">
        <v>24000</v>
      </c>
      <c r="B415">
        <f t="shared" si="6"/>
        <v>600</v>
      </c>
    </row>
    <row r="416" spans="1:2" x14ac:dyDescent="0.3">
      <c r="A416">
        <v>24000</v>
      </c>
      <c r="B416">
        <f t="shared" si="6"/>
        <v>600</v>
      </c>
    </row>
    <row r="417" spans="1:2" x14ac:dyDescent="0.3">
      <c r="A417">
        <v>29000</v>
      </c>
      <c r="B417">
        <f t="shared" si="6"/>
        <v>725</v>
      </c>
    </row>
    <row r="418" spans="1:2" x14ac:dyDescent="0.3">
      <c r="A418">
        <v>30000</v>
      </c>
      <c r="B418">
        <f t="shared" si="6"/>
        <v>750</v>
      </c>
    </row>
    <row r="419" spans="1:2" x14ac:dyDescent="0.3">
      <c r="A419">
        <v>14000</v>
      </c>
      <c r="B419">
        <f t="shared" si="6"/>
        <v>350</v>
      </c>
    </row>
    <row r="420" spans="1:2" x14ac:dyDescent="0.3">
      <c r="A420">
        <v>19000</v>
      </c>
      <c r="B420">
        <f t="shared" si="6"/>
        <v>475</v>
      </c>
    </row>
    <row r="421" spans="1:2" x14ac:dyDescent="0.3">
      <c r="A421">
        <v>20000</v>
      </c>
      <c r="B421">
        <f t="shared" si="6"/>
        <v>500</v>
      </c>
    </row>
    <row r="422" spans="1:2" x14ac:dyDescent="0.3">
      <c r="A422">
        <v>22000</v>
      </c>
      <c r="B422">
        <f t="shared" si="6"/>
        <v>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Sheet6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Symonds</dc:creator>
  <cp:lastModifiedBy>Nadine Symonds</cp:lastModifiedBy>
  <dcterms:created xsi:type="dcterms:W3CDTF">2022-04-26T07:27:26Z</dcterms:created>
  <dcterms:modified xsi:type="dcterms:W3CDTF">2022-05-04T12:34:11Z</dcterms:modified>
</cp:coreProperties>
</file>