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<sst xmlns="http://schemas.openxmlformats.org/spreadsheetml/2006/main" count="233" uniqueCount="139">
  <si>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</si>
  <si>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</si>
  <si>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</si>
  <si>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</si>
  <si>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</si>
  <si>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</si>
  <si>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</si>
  <si>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</si>
  <si>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</si>
  <si>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</si>
  <si>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</si>
  <si>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</si>
  <si>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</si>
  <si>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</si>
  <si>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</si>
  <si>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Percentage</t>
  </si>
  <si>
    <t xml:space="preserve">%</t>
  </si>
  <si>
    <t xml:space="preserve">To be implemented:  grib 126.30  part of MFPPHY   For Greenland this is the same as above sftgif. We do not have Antarctic ice sheet.</t>
  </si>
  <si>
    <t xml:space="preserve">Shuting</t>
  </si>
  <si>
    <t xml:space="preserve">Fraction of grid cell covered by grounded ice sheet</t>
  </si>
  <si>
    <t xml:space="preserve">CMIP,ISMIP6</t>
  </si>
  <si>
    <t xml:space="preserve">IfxGre</t>
  </si>
  <si>
    <t xml:space="preserve">areacellg</t>
  </si>
  <si>
    <t xml:space="preserve">longitude latitude</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</si>
  <si>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</si>
  <si>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</si>
  <si>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</si>
  <si>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</si>
  <si>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</si>
  <si>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</si>
  <si>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</si>
  <si>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</si>
  <si>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</si>
  <si>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</si>
  <si>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</si>
  <si>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</si>
  <si>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</si>
  <si>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Emon</t>
  </si>
  <si>
    <t xml:space="preserve">intuadse</t>
  </si>
  <si>
    <t xml:space="preserve">longitude latitude time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</si>
  <si>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</si>
  <si>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</si>
  <si>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</si>
  <si>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Gijs &amp; Thomas</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</si>
  <si>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</si>
  <si>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</si>
  <si>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</si>
  <si>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</si>
  <si>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</si>
  <si>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</si>
  <si>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</si>
  <si>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</si>
  <si>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</si>
  <si>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</si>
  <si>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</si>
  <si>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</si>
  <si>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</si>
  <si>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</si>
  <si>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</si>
  <si>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</si>
  <si>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</si>
  <si>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</si>
  <si>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</si>
  <si>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Twan &amp; Thomas</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</si>
  <si>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</si>
  <si>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</si>
  <si>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</si>
  <si>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</si>
  <si>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</si>
  <si>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</si>
  <si>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</si>
  <si>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</si>
  <si>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</si>
  <si>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</si>
  <si>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</si>
  <si>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</si>
  <si>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E3hrPt</t>
  </si>
  <si>
    <t xml:space="preserve">sza</t>
  </si>
  <si>
    <t xml:space="preserve">longitude latitude time1</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</si>
  <si>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</si>
  <si>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</si>
  <si>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</si>
  <si>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</si>
  <si>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</si>
  <si>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LImon</t>
  </si>
  <si>
    <t xml:space="preserve">sftgif</t>
  </si>
  <si>
    <t xml:space="preserve">longitude latitude time typeli</t>
  </si>
  <si>
    <t xml:space="preserve">Land Ice Area Percentage</t>
  </si>
  <si>
    <t xml:space="preserve">To be implemented:  grib 126.32  part of MFPPHY   This is the land ice mask and will be an extra variable in IFS (thomas: via PEXTRA?)</t>
  </si>
  <si>
    <t xml:space="preserve">Fraction of grid cell covered by land ice (ice sheet, ice shelf, ice cap, glacier)</t>
  </si>
  <si>
    <t xml:space="preserve">longitude latitude time typegis</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</si>
  <si>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</si>
  <si>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</si>
  <si>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</si>
  <si>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</si>
  <si>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</si>
  <si>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</si>
  <si>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</si>
  <si>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</si>
  <si>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</si>
  <si>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</si>
  <si>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</si>
  <si>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</si>
  <si>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</si>
  <si>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xgre ygre time typegis</t>
  </si>
  <si>
    <t xml:space="preserve">Grounded Ice Sheet  Area Fraction</t>
  </si>
  <si>
    <t xml:space="preserve">For Greenland this is the same as sftgif. We do not have an Antarctic ice sheet.</t>
  </si>
  <si>
    <t xml:space="preserve">Eday</t>
  </si>
  <si>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</si>
  <si>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</si>
  <si>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</si>
  <si>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</si>
  <si>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</si>
  <si>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</si>
  <si>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LS3MIP</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</si>
  <si>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</si>
  <si>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</si>
  <si>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</si>
  <si>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</si>
  <si>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mrsow</t>
  </si>
  <si>
    <t xml:space="preserve">Total Soil Wetness</t>
  </si>
  <si>
    <t xml:space="preserve">web</t>
  </si>
  <si>
    <t xml:space="preserve">mrsow=swvl1*0.07+swvl2*0.21+swvl3*0.72+swvl4*1.89 note: NOT divided by maximum allowable soil moisture above wilting point</t>
  </si>
  <si>
    <t xml:space="preserve">Andrea Alessandri</t>
  </si>
  <si>
    <t xml:space="preserve">Vertically integrated soil moisture divided by maximum allowable soil moisture above wilting point.</t>
  </si>
  <si>
    <t xml:space="preserve">tsland</t>
  </si>
  <si>
    <t xml:space="preserve">Land Surface Temperature</t>
  </si>
  <si>
    <t xml:space="preserve">K</t>
  </si>
  <si>
    <t xml:space="preserve">Available by IFS: grib code 235 but it needs masking out the ocean points: thus add in ifspar.json the entry "masked": "land"</t>
  </si>
  <si>
    <t xml:space="preserve">Temperature of the lower boundary of the atmosphere</t>
  </si>
  <si>
    <t xml:space="preserve">Amon</t>
  </si>
  <si>
    <t xml:space="preserve">o3</t>
  </si>
  <si>
    <t xml:space="preserve">longitude latitude plev19 time</t>
  </si>
  <si>
    <t xml:space="preserve">Mole Fraction of O3</t>
  </si>
  <si>
    <t xml:space="preserve">mol mol-1</t>
  </si>
  <si>
    <t xml:space="preserve">tm5 code name = o3|ifs code name = 203.128</t>
  </si>
  <si>
    <t xml:space="preserve">automatic</t>
  </si>
  <si>
    <t xml:space="preserve">Mole fraction is used in the construction mole_fraction_of_X_in_Y, where X is a material constituent of Y.</t>
  </si>
  <si>
    <t xml:space="preserve">AerChemMIP,C4MIP,CFMIP,CMIP,DAMIP,FAFMIP,GMMIP,GeoMIP,HighResMIP,LS3MIP,LUMIP,RFMIP,VolMIP</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</si>
</sst>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C3" s="0" t="s">
        <v>13</v>
      </c>
      <c r="D3" s="0" t="s">
        <v>14</v>
      </c>
      <c r="E3" s="0" t="s">
        <v>15</v>
      </c>
      <c r="F3" s="0" t="s">
        <v>16</v>
      </c>
      <c r="G3" s="0" t="str">
        <f aca="false">HYPERLINK("http://clipc-services.ceda.ac.uk/dreq/u/590e5de4-9e49-11e5-803c-0d0b866b59f3.html","web")</f>
        <v>web</v>
      </c>
      <c r="H3" s="0" t="s">
        <v>17</v>
      </c>
      <c r="I3" s="0" t="s">
        <v>18</v>
      </c>
      <c r="J3" s="0" t="s">
        <v>19</v>
      </c>
      <c r="K3" s="0" t="s">
        <v>20</v>
      </c>
    </row>
    <row r="5" customFormat="false" ht="13.8" hidden="false" customHeight="false" outlineLevel="0" collapsed="false">
      <c r="A5" s="0" t="s">
        <v>21</v>
      </c>
      <c r="B5" s="0" t="s">
        <v>22</v>
      </c>
      <c r="C5" s="0" t="s">
        <v>13</v>
      </c>
      <c r="D5" s="0" t="s">
        <v>23</v>
      </c>
      <c r="E5" s="0" t="s">
        <v>24</v>
      </c>
      <c r="F5" s="0" t="s">
        <v>25</v>
      </c>
      <c r="G5" s="0" t="str">
        <f aca="false">HYPERLINK("http://clipc-services.ceda.ac.uk/dreq/u/e9b495e2-5989-11e6-a4be-ac72891c3257.html","web")</f>
        <v>web</v>
      </c>
      <c r="H5" s="0" t="s">
        <v>26</v>
      </c>
      <c r="I5" s="0" t="s">
        <v>18</v>
      </c>
      <c r="J5" s="0" t="s">
        <v>27</v>
      </c>
      <c r="K5" s="0" t="s">
        <v>28</v>
      </c>
    </row>
    <row r="7" customFormat="false" ht="13.8" hidden="false" customHeight="false" outlineLevel="0" collapsed="false">
      <c r="A7" s="0" t="s">
        <v>29</v>
      </c>
      <c r="B7" s="0" t="s">
        <v>30</v>
      </c>
      <c r="C7" s="0" t="s">
        <v>13</v>
      </c>
      <c r="D7" s="0" t="s">
        <v>31</v>
      </c>
      <c r="E7" s="0" t="s">
        <v>32</v>
      </c>
      <c r="F7" s="0" t="s">
        <v>33</v>
      </c>
      <c r="G7" s="0" t="str">
        <f aca="false">HYPERLINK("http://clipc-services.ceda.ac.uk/dreq/u/41455e80-4f40-11e6-a814-ac72891c3257.html","web")</f>
        <v>web</v>
      </c>
      <c r="H7" s="0" t="s">
        <v>34</v>
      </c>
      <c r="I7" s="0" t="s">
        <v>35</v>
      </c>
      <c r="J7" s="0" t="s">
        <v>36</v>
      </c>
      <c r="K7" s="0" t="s">
        <v>28</v>
      </c>
    </row>
    <row r="9" customFormat="false" ht="13.8" hidden="false" customHeight="false" outlineLevel="0" collapsed="false">
      <c r="A9" s="0" t="s">
        <v>37</v>
      </c>
      <c r="B9" s="0" t="s">
        <v>38</v>
      </c>
      <c r="C9" s="0" t="s">
        <v>13</v>
      </c>
      <c r="D9" s="0" t="s">
        <v>39</v>
      </c>
      <c r="E9" s="0" t="s">
        <v>40</v>
      </c>
      <c r="F9" s="0" t="s">
        <v>41</v>
      </c>
      <c r="G9" s="0" t="str">
        <f aca="false">HYPERLINK("http://clipc-services.ceda.ac.uk/dreq/u/5917acf0-9e49-11e5-803c-0d0b866b59f3.html","web")</f>
        <v>web</v>
      </c>
      <c r="H9" s="0" t="s">
        <v>42</v>
      </c>
      <c r="I9" s="0" t="s">
        <v>43</v>
      </c>
      <c r="J9" s="0" t="s">
        <v>44</v>
      </c>
      <c r="K9" s="0" t="s">
        <v>45</v>
      </c>
    </row>
    <row r="10" customFormat="false" ht="13.8" hidden="false" customHeight="false" outlineLevel="0" collapsed="false">
      <c r="A10" s="0" t="s">
        <v>37</v>
      </c>
      <c r="B10" s="0" t="s">
        <v>46</v>
      </c>
      <c r="C10" s="0" t="s">
        <v>13</v>
      </c>
      <c r="D10" s="0" t="s">
        <v>39</v>
      </c>
      <c r="E10" s="0" t="s">
        <v>47</v>
      </c>
      <c r="F10" s="0" t="s">
        <v>48</v>
      </c>
      <c r="G10" s="0" t="str">
        <f aca="false">HYPERLINK("http://clipc-services.ceda.ac.uk/dreq/u/590de58a-9e49-11e5-803c-0d0b866b59f3.html","web")</f>
        <v>web</v>
      </c>
      <c r="H10" s="0" t="s">
        <v>49</v>
      </c>
      <c r="I10" s="0" t="s">
        <v>43</v>
      </c>
      <c r="J10" s="0" t="s">
        <v>50</v>
      </c>
      <c r="K10" s="0" t="s">
        <v>45</v>
      </c>
    </row>
    <row r="11" customFormat="false" ht="13.8" hidden="false" customHeight="false" outlineLevel="0" collapsed="false">
      <c r="A11" s="0" t="s">
        <v>37</v>
      </c>
      <c r="B11" s="0" t="s">
        <v>51</v>
      </c>
      <c r="C11" s="0" t="s">
        <v>13</v>
      </c>
      <c r="D11" s="0" t="s">
        <v>39</v>
      </c>
      <c r="E11" s="0" t="s">
        <v>52</v>
      </c>
      <c r="F11" s="0" t="s">
        <v>41</v>
      </c>
      <c r="G11" s="0" t="str">
        <f aca="false">HYPERLINK("http://clipc-services.ceda.ac.uk/dreq/u/59147b48-9e49-11e5-803c-0d0b866b59f3.html","web")</f>
        <v>web</v>
      </c>
      <c r="H11" s="0" t="s">
        <v>53</v>
      </c>
      <c r="I11" s="0" t="s">
        <v>43</v>
      </c>
      <c r="J11" s="0" t="s">
        <v>54</v>
      </c>
      <c r="K11" s="0" t="s">
        <v>45</v>
      </c>
    </row>
    <row r="12" customFormat="false" ht="13.8" hidden="false" customHeight="false" outlineLevel="0" collapsed="false">
      <c r="A12" s="0" t="s">
        <v>37</v>
      </c>
      <c r="B12" s="0" t="s">
        <v>55</v>
      </c>
      <c r="C12" s="0" t="s">
        <v>13</v>
      </c>
      <c r="D12" s="0" t="s">
        <v>39</v>
      </c>
      <c r="E12" s="0" t="s">
        <v>56</v>
      </c>
      <c r="F12" s="0" t="s">
        <v>48</v>
      </c>
      <c r="G12" s="0" t="str">
        <f aca="false">HYPERLINK("http://clipc-services.ceda.ac.uk/dreq/u/591444ca-9e49-11e5-803c-0d0b866b59f3.html","web")</f>
        <v>web</v>
      </c>
      <c r="H12" s="0" t="s">
        <v>57</v>
      </c>
      <c r="I12" s="0" t="s">
        <v>43</v>
      </c>
      <c r="J12" s="0" t="s">
        <v>58</v>
      </c>
      <c r="K12" s="0" t="s">
        <v>45</v>
      </c>
    </row>
    <row r="13" customFormat="false" ht="13.8" hidden="false" customHeight="false" outlineLevel="0" collapsed="false">
      <c r="A13" s="0" t="s">
        <v>37</v>
      </c>
      <c r="B13" s="0" t="s">
        <v>59</v>
      </c>
      <c r="C13" s="0" t="s">
        <v>13</v>
      </c>
      <c r="D13" s="0" t="s">
        <v>60</v>
      </c>
      <c r="E13" s="0" t="s">
        <v>61</v>
      </c>
      <c r="F13" s="0" t="s">
        <v>13</v>
      </c>
      <c r="G13" s="0" t="str">
        <f aca="false">HYPERLINK("http://clipc-services.ceda.ac.uk/dreq/u/591720a0-9e49-11e5-803c-0d0b866b59f3.html","web")</f>
        <v>web</v>
      </c>
      <c r="H13" s="0" t="s">
        <v>62</v>
      </c>
      <c r="I13" s="0" t="s">
        <v>63</v>
      </c>
      <c r="J13" s="0" t="s">
        <v>64</v>
      </c>
      <c r="K13" s="0" t="s">
        <v>65</v>
      </c>
    </row>
    <row r="14" customFormat="false" ht="13.8" hidden="false" customHeight="false" outlineLevel="0" collapsed="false">
      <c r="A14" s="0" t="s">
        <v>37</v>
      </c>
      <c r="B14" s="0" t="s">
        <v>66</v>
      </c>
      <c r="C14" s="0" t="s">
        <v>13</v>
      </c>
      <c r="D14" s="0" t="s">
        <v>39</v>
      </c>
      <c r="E14" s="0" t="s">
        <v>67</v>
      </c>
      <c r="F14" s="0" t="s">
        <v>68</v>
      </c>
      <c r="G14" s="0" t="str">
        <f aca="false">HYPERLINK("http://clipc-services.ceda.ac.uk/dreq/u/59177dc0-9e49-11e5-803c-0d0b866b59f3.html","web")</f>
        <v>web</v>
      </c>
      <c r="H14" s="0" t="s">
        <v>69</v>
      </c>
      <c r="I14" s="0" t="s">
        <v>43</v>
      </c>
      <c r="J14" s="0" t="s">
        <v>70</v>
      </c>
      <c r="K14" s="0" t="s">
        <v>71</v>
      </c>
    </row>
    <row r="15" customFormat="false" ht="13.8" hidden="false" customHeight="false" outlineLevel="0" collapsed="false">
      <c r="A15" s="0" t="s">
        <v>37</v>
      </c>
      <c r="B15" s="0" t="s">
        <v>72</v>
      </c>
      <c r="C15" s="0" t="s">
        <v>13</v>
      </c>
      <c r="D15" s="0" t="s">
        <v>39</v>
      </c>
      <c r="E15" s="0" t="s">
        <v>73</v>
      </c>
      <c r="F15" s="0" t="s">
        <v>68</v>
      </c>
      <c r="G15" s="0" t="str">
        <f aca="false">HYPERLINK("http://clipc-services.ceda.ac.uk/dreq/u/591306a0-9e49-11e5-803c-0d0b866b59f3.html","web")</f>
        <v>web</v>
      </c>
      <c r="H15" s="0" t="s">
        <v>74</v>
      </c>
      <c r="I15" s="0" t="s">
        <v>43</v>
      </c>
      <c r="J15" s="0" t="s">
        <v>75</v>
      </c>
      <c r="K15" s="0" t="s">
        <v>71</v>
      </c>
    </row>
    <row r="17" customFormat="false" ht="13.8" hidden="false" customHeight="false" outlineLevel="0" collapsed="false">
      <c r="A17" s="0" t="s">
        <v>76</v>
      </c>
      <c r="B17" s="0" t="s">
        <v>77</v>
      </c>
      <c r="C17" s="0" t="s">
        <v>13</v>
      </c>
      <c r="D17" s="0" t="s">
        <v>78</v>
      </c>
      <c r="E17" s="0" t="s">
        <v>79</v>
      </c>
      <c r="F17" s="0" t="s">
        <v>80</v>
      </c>
      <c r="G17" s="0" t="str">
        <f aca="false">HYPERLINK("http://clipc-services.ceda.ac.uk/dreq/u/9c35e2ac-a0de-11e6-bc63-ac72891c3257.html","web")</f>
        <v>web</v>
      </c>
      <c r="H17" s="0" t="s">
        <v>81</v>
      </c>
      <c r="I17" s="0" t="s">
        <v>43</v>
      </c>
      <c r="J17" s="0" t="s">
        <v>82</v>
      </c>
      <c r="K17" s="0" t="s">
        <v>83</v>
      </c>
    </row>
    <row r="19" customFormat="false" ht="13.8" hidden="false" customHeight="false" outlineLevel="0" collapsed="false">
      <c r="A19" s="0" t="s">
        <v>84</v>
      </c>
      <c r="B19" s="0" t="s">
        <v>85</v>
      </c>
      <c r="C19" s="0" t="s">
        <v>13</v>
      </c>
      <c r="D19" s="0" t="s">
        <v>86</v>
      </c>
      <c r="E19" s="0" t="s">
        <v>87</v>
      </c>
      <c r="F19" s="0" t="s">
        <v>16</v>
      </c>
      <c r="G19" s="0" t="str">
        <f aca="false">HYPERLINK("http://clipc-services.ceda.ac.uk/dreq/u/a1d2e309c6f25017442ad6c79c4f9eca.html","web")</f>
        <v>web</v>
      </c>
      <c r="H19" s="0" t="s">
        <v>88</v>
      </c>
      <c r="I19" s="0" t="s">
        <v>18</v>
      </c>
      <c r="J19" s="0" t="s">
        <v>89</v>
      </c>
      <c r="K19" s="0" t="s">
        <v>20</v>
      </c>
    </row>
    <row r="20" customFormat="false" ht="13.8" hidden="false" customHeight="false" outlineLevel="0" collapsed="false">
      <c r="A20" s="0" t="s">
        <v>84</v>
      </c>
      <c r="B20" s="0" t="s">
        <v>12</v>
      </c>
      <c r="C20" s="0" t="s">
        <v>13</v>
      </c>
      <c r="D20" s="0" t="s">
        <v>90</v>
      </c>
      <c r="E20" s="0" t="s">
        <v>15</v>
      </c>
      <c r="F20" s="0" t="s">
        <v>16</v>
      </c>
      <c r="G20" s="0" t="str">
        <f aca="false">HYPERLINK("http://clipc-services.ceda.ac.uk/dreq/u/590e5de4-9e49-11e5-803c-0d0b866b59f3.html","web")</f>
        <v>web</v>
      </c>
      <c r="H20" s="0" t="s">
        <v>17</v>
      </c>
      <c r="I20" s="0" t="s">
        <v>18</v>
      </c>
      <c r="J20" s="0" t="s">
        <v>19</v>
      </c>
      <c r="K20" s="0" t="s">
        <v>20</v>
      </c>
    </row>
    <row r="21" customFormat="false" ht="13.8" hidden="false" customHeight="false" outlineLevel="0" collapsed="false">
      <c r="A21" s="0" t="s">
        <v>84</v>
      </c>
      <c r="B21" s="0" t="s">
        <v>91</v>
      </c>
      <c r="C21" s="0" t="s">
        <v>13</v>
      </c>
      <c r="D21" s="0" t="s">
        <v>39</v>
      </c>
      <c r="E21" s="0" t="s">
        <v>92</v>
      </c>
      <c r="F21" s="0" t="s">
        <v>16</v>
      </c>
      <c r="G21" s="0" t="str">
        <f aca="false">HYPERLINK("http://clipc-services.ceda.ac.uk/dreq/u/53826ae4-bf01-11e6-a554-ac72891c3257.html","web")</f>
        <v>web</v>
      </c>
      <c r="H21" s="0" t="s">
        <v>93</v>
      </c>
      <c r="I21" s="0" t="s">
        <v>18</v>
      </c>
      <c r="J21" s="0" t="s">
        <v>94</v>
      </c>
      <c r="K21" s="0" t="s">
        <v>28</v>
      </c>
    </row>
    <row r="26" customFormat="false" ht="13.8" hidden="false" customHeight="false" outlineLevel="0" collapsed="false">
      <c r="A26" s="0" t="s">
        <v>95</v>
      </c>
      <c r="B26" s="0" t="s">
        <v>96</v>
      </c>
      <c r="C26" s="0" t="s">
        <v>13</v>
      </c>
      <c r="D26" s="0" t="s">
        <v>31</v>
      </c>
      <c r="E26" s="0" t="s">
        <v>97</v>
      </c>
      <c r="F26" s="0" t="s">
        <v>25</v>
      </c>
      <c r="G26" s="0" t="str">
        <f aca="false">HYPERLINK("http://clipc-services.ceda.ac.uk/dreq/u/865d0e00-53e6-11e6-b524-5404a60d96b5.html","web")</f>
        <v>web</v>
      </c>
      <c r="H26" s="2" t="s">
        <v>98</v>
      </c>
      <c r="I26" s="2" t="s">
        <v>99</v>
      </c>
      <c r="J26" s="0" t="s">
        <v>100</v>
      </c>
      <c r="K26" s="0" t="s">
        <v>28</v>
      </c>
    </row>
    <row r="27" customFormat="false" ht="13.8" hidden="false" customHeight="false" outlineLevel="0" collapsed="false">
      <c r="A27" s="0" t="s">
        <v>95</v>
      </c>
      <c r="B27" s="0" t="s">
        <v>85</v>
      </c>
      <c r="C27" s="0" t="s">
        <v>13</v>
      </c>
      <c r="D27" s="0" t="s">
        <v>101</v>
      </c>
      <c r="E27" s="0" t="s">
        <v>102</v>
      </c>
      <c r="F27" s="0" t="s">
        <v>16</v>
      </c>
      <c r="G27" s="0" t="str">
        <f aca="false">HYPERLINK("http://clipc-services.ceda.ac.uk/dreq/u/a1d2e309c6f25017442ad6c79c4f9eca.html","web")</f>
        <v>web</v>
      </c>
      <c r="H27" s="2" t="s">
        <v>103</v>
      </c>
      <c r="I27" s="2" t="s">
        <v>35</v>
      </c>
      <c r="J27" s="0" t="s">
        <v>89</v>
      </c>
      <c r="K27" s="0" t="s">
        <v>28</v>
      </c>
    </row>
    <row r="28" customFormat="false" ht="13.8" hidden="false" customHeight="false" outlineLevel="0" collapsed="false">
      <c r="A28" s="0" t="s">
        <v>95</v>
      </c>
      <c r="B28" s="0" t="s">
        <v>12</v>
      </c>
      <c r="C28" s="0" t="s">
        <v>13</v>
      </c>
      <c r="D28" s="0" t="s">
        <v>104</v>
      </c>
      <c r="E28" s="0" t="s">
        <v>105</v>
      </c>
      <c r="F28" s="0" t="s">
        <v>16</v>
      </c>
      <c r="G28" s="0" t="str">
        <f aca="false">HYPERLINK("http://clipc-services.ceda.ac.uk/dreq/u/590e5de4-9e49-11e5-803c-0d0b866b59f3.html","web")</f>
        <v>web</v>
      </c>
      <c r="H28" s="2" t="s">
        <v>106</v>
      </c>
      <c r="I28" s="2" t="s">
        <v>35</v>
      </c>
      <c r="J28" s="0" t="s">
        <v>19</v>
      </c>
      <c r="K28" s="0" t="s">
        <v>28</v>
      </c>
    </row>
    <row r="31" customFormat="false" ht="13.8" hidden="false" customHeight="false" outlineLevel="0" collapsed="false">
      <c r="A31" s="0" t="s">
        <v>107</v>
      </c>
      <c r="B31" s="0" t="s">
        <v>108</v>
      </c>
      <c r="C31" s="0" t="s">
        <v>13</v>
      </c>
      <c r="D31" s="0" t="s">
        <v>39</v>
      </c>
      <c r="E31" s="0" t="s">
        <v>109</v>
      </c>
      <c r="F31" s="0" t="s">
        <v>110</v>
      </c>
      <c r="G31" s="0" t="str">
        <f aca="false">HYPERLINK("http://clipc-services.ceda.ac.uk/dreq/u/01c8c41a-a0d8-11e6-bc63-ac72891c3257.html","web")</f>
        <v>web</v>
      </c>
      <c r="H31" s="0" t="s">
        <v>111</v>
      </c>
      <c r="I31" s="0" t="s">
        <v>112</v>
      </c>
      <c r="J31" s="0" t="s">
        <v>113</v>
      </c>
      <c r="K31" s="0" t="s">
        <v>114</v>
      </c>
    </row>
    <row r="32" customFormat="false" ht="13.8" hidden="false" customHeight="false" outlineLevel="0" collapsed="false">
      <c r="A32" s="0" t="s">
        <v>107</v>
      </c>
      <c r="B32" s="0" t="s">
        <v>115</v>
      </c>
      <c r="C32" s="0" t="s">
        <v>13</v>
      </c>
      <c r="D32" s="0" t="s">
        <v>39</v>
      </c>
      <c r="E32" s="0" t="s">
        <v>116</v>
      </c>
      <c r="F32" s="0" t="s">
        <v>110</v>
      </c>
      <c r="G32" s="0" t="str">
        <f aca="false">HYPERLINK("http://clipc-services.ceda.ac.uk/dreq/u/0abbdddc-a0d8-11e6-bc63-ac72891c3257.html","web")</f>
        <v>web</v>
      </c>
      <c r="H32" s="0" t="s">
        <v>117</v>
      </c>
      <c r="I32" s="0" t="s">
        <v>112</v>
      </c>
      <c r="J32" s="0" t="s">
        <v>118</v>
      </c>
      <c r="K32" s="0" t="s">
        <v>114</v>
      </c>
    </row>
    <row r="35" customFormat="false" ht="13.8" hidden="false" customHeight="false" outlineLevel="0" collapsed="false">
      <c r="A35" s="0" t="s">
        <v>107</v>
      </c>
      <c r="B35" s="0" t="s">
        <v>119</v>
      </c>
      <c r="C35" s="0" t="s">
        <v>13</v>
      </c>
      <c r="D35" s="0" t="s">
        <v>39</v>
      </c>
      <c r="E35" s="0" t="s">
        <v>120</v>
      </c>
      <c r="F35" s="0" t="s">
        <v>13</v>
      </c>
      <c r="G35" s="0" t="s">
        <v>121</v>
      </c>
      <c r="H35" s="0" t="s">
        <v>122</v>
      </c>
      <c r="I35" s="0" t="s">
        <v>123</v>
      </c>
      <c r="J35" s="0" t="s">
        <v>124</v>
      </c>
      <c r="K35" s="0" t="s">
        <v>114</v>
      </c>
    </row>
    <row r="36" customFormat="false" ht="13.8" hidden="false" customHeight="false" outlineLevel="0" collapsed="false">
      <c r="A36" s="0" t="s">
        <v>107</v>
      </c>
      <c r="B36" s="0" t="s">
        <v>125</v>
      </c>
      <c r="C36" s="0" t="s">
        <v>13</v>
      </c>
      <c r="D36" s="0" t="s">
        <v>39</v>
      </c>
      <c r="E36" s="0" t="s">
        <v>126</v>
      </c>
      <c r="F36" s="0" t="s">
        <v>127</v>
      </c>
      <c r="G36" s="0" t="s">
        <v>121</v>
      </c>
      <c r="H36" s="0" t="s">
        <v>128</v>
      </c>
      <c r="I36" s="0" t="s">
        <v>123</v>
      </c>
      <c r="J36" s="0" t="s">
        <v>129</v>
      </c>
      <c r="K36" s="0" t="s">
        <v>114</v>
      </c>
    </row>
    <row r="39" s="2" customFormat="true" ht="13.8" hidden="false" customHeight="false" outlineLevel="0" collapsed="false">
      <c r="A39" s="2" t="s">
        <v>130</v>
      </c>
      <c r="B39" s="2" t="s">
        <v>131</v>
      </c>
      <c r="C39" s="2" t="s">
        <v>13</v>
      </c>
      <c r="D39" s="2" t="s">
        <v>132</v>
      </c>
      <c r="E39" s="2" t="s">
        <v>133</v>
      </c>
      <c r="F39" s="2" t="s">
        <v>134</v>
      </c>
      <c r="G39" s="2" t="str">
        <f aca="false">HYPERLINK("http://clipc-services.ceda.ac.uk/dreq/u/1d4594c97188efd47935238a429e02e4.html","web")</f>
        <v>web</v>
      </c>
      <c r="H39" s="2" t="s">
        <v>135</v>
      </c>
      <c r="I39" s="2" t="s">
        <v>136</v>
      </c>
      <c r="J39" s="2" t="s">
        <v>137</v>
      </c>
      <c r="K39" s="2" t="s">
        <v>138</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2019-04-19T18:25:52Z</dcterms:created>
  <dc:creator/>
  <dc:description/>
  <dc:language>en-US</dc:language>
  <cp:lastModifiedBy/>
  <dcterms:modified xsi:type="dcterms:W3CDTF">2019-05-29T16:28:46Z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