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<sst xmlns="http://schemas.openxmlformats.org/spreadsheetml/2006/main" count="236" uniqueCount="134">
  <si>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</si>
  <si>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</si>
  <si>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</si>
  <si>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</si>
  <si>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</si>
  <si>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</si>
  <si>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</si>
  <si>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</si>
  <si>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</si>
  <si>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</si>
  <si>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</si>
  <si>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</si>
  <si>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</si>
  <si>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</si>
  <si>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t>
  </si>
  <si>
    <t xml:space="preserve">Grounded Ice Sheet Area Percentage</t>
  </si>
  <si>
    <t xml:space="preserve">%</t>
  </si>
  <si>
    <t xml:space="preserve">To be implemented:  grib 126.30  part of MFPPHY   For Greenland this is the same as above sftgif. We do not have Antarctic ice sheet.</t>
  </si>
  <si>
    <t xml:space="preserve">Shuting</t>
  </si>
  <si>
    <t xml:space="preserve">Percentage of grid cell covered by grounded ice sheet</t>
  </si>
  <si>
    <t xml:space="preserve">CMIP,ISMIP6</t>
  </si>
  <si>
    <t xml:space="preserve">IfxGre</t>
  </si>
  <si>
    <t xml:space="preserve">areacellg</t>
  </si>
  <si>
    <t xml:space="preserve">Grid-Cell Area for Ice Sheet Variables</t>
  </si>
  <si>
    <t xml:space="preserve">m2</t>
  </si>
  <si>
    <t xml:space="preserve">To be implemented:  grib 126.34  part of MFPPHY   Available in PISM. This is the ice sheet mask (in fraction) defined in the ice sheet model grid</t>
  </si>
  <si>
    <t xml:space="preserve">Area of the target grid (not the interpolated area of the source grid).</t>
  </si>
  <si>
    <t xml:space="preserve">ISMIP6</t>
  </si>
  <si>
    <t xml:space="preserve">ImonGre</t>
  </si>
  <si>
    <t xml:space="preserve">mrroLi</t>
  </si>
  <si>
    <t xml:space="preserve">xgre ygre time</t>
  </si>
  <si>
    <t xml:space="preserve">Land Ice Runoff Flux</t>
  </si>
  <si>
    <t xml:space="preserve">kg m-2 s-1</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</si>
  <si>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</si>
  <si>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</si>
  <si>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</si>
  <si>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Emon</t>
  </si>
  <si>
    <t xml:space="preserve">intuadse</t>
  </si>
  <si>
    <t xml:space="preserve">longitude latitude time</t>
  </si>
  <si>
    <t xml:space="preserve">Vertically Integrated Eastward Dry Statice Energy Transport</t>
  </si>
  <si>
    <t xml:space="preserve">MJ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</si>
  <si>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</si>
  <si>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Gijs &amp; Thomas</t>
  </si>
  <si>
    <t xml:space="preserve">Vertically integrated eastward dry static energy transport (cp.T +zg).v (Mass_weighted_vertical integral of the product of eastward wind by dry static_energy per mass unit)</t>
  </si>
  <si>
    <t xml:space="preserve">PMIP</t>
  </si>
  <si>
    <t xml:space="preserve">intuaw</t>
  </si>
  <si>
    <t xml:space="preserve">Vertically Integrated Eastward Moisture Transport</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</si>
  <si>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</si>
  <si>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</si>
  <si>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Vertically integrated Eastward moisture transport (Mass weighted vertical integral of the product of eastward wind by total water mass per unit mass)</t>
  </si>
  <si>
    <t xml:space="preserve">intvadse</t>
  </si>
  <si>
    <t xml:space="preserve">Vertically Integrated Northward Dry Static Energy Transport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</si>
  <si>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</si>
  <si>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Vertically integrated northward dry static energy transport (cp.T +zg).v (Mass_weighted_vertical integral of the product of northward wind by dry static_energy per mass unit)</t>
  </si>
  <si>
    <t xml:space="preserve">intvaw</t>
  </si>
  <si>
    <t xml:space="preserve">Vertically Integrated Northward Moisture Transport</t>
  </si>
  <si>
    <t xml:space="preserve">Not available in the standard IFS output. However, per layer the Specific humidity (grib 128.133 + unit conversion) can be multiplied by the V component of wind (grib 128.132) and this needs to be vertically integrated.</t>
  </si>
  <si>
    <t xml:space="preserve">Vertically integrated Northward moisture transport (Mass_weighted_vertical integral of the product of northward wind by total water mass per unit mass)</t>
  </si>
  <si>
    <t xml:space="preserve">od550aerso</t>
  </si>
  <si>
    <t xml:space="preserve">longitude latitude time lambda550nm</t>
  </si>
  <si>
    <t xml:space="preserve">Stratospheric Optical Depth at 550nm (All Aerosols) 2D-Field (Stratosphere Only)</t>
  </si>
  <si>
    <t xml:space="preserve">Determined by CMIP6 stratospheric aerosol forcing data set</t>
  </si>
  <si>
    <t xml:space="preserve">Twan &amp; Thomas</t>
  </si>
  <si>
    <t xml:space="preserve">From tropopause to stratopause as defined by the model</t>
  </si>
  <si>
    <t xml:space="preserve">GeoMIP,PMIP</t>
  </si>
  <si>
    <t xml:space="preserve">uqint</t>
  </si>
  <si>
    <t xml:space="preserve">Eastward Humidity Transport</t>
  </si>
  <si>
    <t xml:space="preserve">m2 s-1</t>
  </si>
  <si>
    <t xml:space="preserve">Available in IFS, via postprocessing the vertical integral can be taken of the following grib 128.131 * 128.133</t>
  </si>
  <si>
    <t xml:space="preserve">Column integrated eastward wind times specific humidity</t>
  </si>
  <si>
    <t xml:space="preserve">HighResMIP</t>
  </si>
  <si>
    <t xml:space="preserve">vqint</t>
  </si>
  <si>
    <t xml:space="preserve">Northward Humidity Transport</t>
  </si>
  <si>
    <t xml:space="preserve">Available in IFS, via postprocessing the vertical integral can be taken of the following grib 128.132 * 128.133</t>
  </si>
  <si>
    <t xml:space="preserve">Column integrated northward wind times specific humidity</t>
  </si>
  <si>
    <t xml:space="preserve">E3hrPt</t>
  </si>
  <si>
    <t xml:space="preserve">sza</t>
  </si>
  <si>
    <t xml:space="preserve">longitude latitude time1</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</si>
  <si>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</si>
  <si>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</si>
  <si>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</si>
  <si>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</si>
  <si>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RFMIP</t>
  </si>
  <si>
    <t xml:space="preserve">LImon</t>
  </si>
  <si>
    <t xml:space="preserve">sftgif</t>
  </si>
  <si>
    <t xml:space="preserve">Land Ice Area Percentage</t>
  </si>
  <si>
    <t xml:space="preserve">To be implemented:  grib 126.32  part of MFPPHY   This is the land ice mask and will be an extra variable in IFS (thomas: via PEXTRA?)</t>
  </si>
  <si>
    <t xml:space="preserve">Percentage of grid cell covered by land ice (ice sheet, ice shelf, ice cap, glacier)</t>
  </si>
  <si>
    <t xml:space="preserve">sncIs</t>
  </si>
  <si>
    <t xml:space="preserve">Ice Sheet Snow Cover Percentage</t>
  </si>
  <si>
    <t xml:space="preserve">To be implemented:  grib 126.31  part of MFPPHY   Not available in IFS. Although it could be calculated from tile fractions and written out as extra output</t>
  </si>
  <si>
    <t xml:space="preserve">Percentage of each grid cell that is occupied by snow that rests on land portion of cell.</t>
  </si>
  <si>
    <t xml:space="preserve">IyrGre</t>
  </si>
  <si>
    <t xml:space="preserve">modelCellAreai</t>
  </si>
  <si>
    <t xml:space="preserve">The cell area of the ice sheet model.</t>
  </si>
  <si>
    <t xml:space="preserve">web</t>
  </si>
  <si>
    <t xml:space="preserve">The PISM model probably uses a constant and uniform grid size within EC-Earth, this grid size can be reported or a filed from the grid sizes can be provided in a post processing phase.</t>
  </si>
  <si>
    <t xml:space="preserve">Thomas</t>
  </si>
  <si>
    <t xml:space="preserve">Horizontal area of ice-sheet grid cells</t>
  </si>
  <si>
    <t xml:space="preserve">xgre ygre time typeli</t>
  </si>
  <si>
    <t xml:space="preserve">Fraction of Grid Cell Covered with Glacier</t>
  </si>
  <si>
    <t xml:space="preserve">This is the land ice mask and will be an extra variable in IFS (thomas: via PEXTRA?)</t>
  </si>
  <si>
    <t xml:space="preserve">Fraction of grid cell covered by land ice (ice sheet, ice shelf, ice cap, glacier)</t>
  </si>
  <si>
    <t xml:space="preserve">xgre ygre time typegis</t>
  </si>
  <si>
    <t xml:space="preserve">Grounded Ice Sheet  Area Fraction</t>
  </si>
  <si>
    <t xml:space="preserve">For Greenland this is the same as sftgif. We do not have an Antarctic ice sheet.</t>
  </si>
  <si>
    <t xml:space="preserve">Fraction of grid cell covered by grounded ice sheet</t>
  </si>
  <si>
    <t xml:space="preserve">Eday</t>
  </si>
  <si>
    <t xml:space="preserve">nudgincsm</t>
  </si>
  <si>
    <t xml:space="preserve">Nudging Increment of Water in Soil Moisture</t>
  </si>
  <si>
    <t xml:space="preserve">kg m-2</t>
  </si>
  <si>
    <r>
      <rPr>
        <sz val="11"/>
        <color rgb="FF000000"/>
        <rFont val="Calibri"/>
        <family val="2"/>
        <charset val="1"/>
      </rPr>
      <t xml:space="preserve">To be implemented: </t>
    </r>
    <r>
      <rPr>
        <sz val="11"/>
        <color rgb="FFCE181E"/>
        <rFont val="Calibri"/>
        <family val="2"/>
        <charset val="1"/>
      </rPr>
      <t xml:space="preserve"> grib 126.151</t>
    </r>
    <r>
      <rPr>
        <sz val="11"/>
        <color rgb="FF000000"/>
        <rFont val="Calibri"/>
        <family val="2"/>
        <charset val="1"/>
      </rPr>
      <t xml:space="preserve">:  ifs code name = 151.126  part of MFPPHY.  Have to be  made available via PEXTRA, upto now with some  non-defined or adhoc grib code. Nudincsm is, consistent with sm, saved for each of the four soil layers</t>
    </r>
  </si>
  <si>
    <t xml:space="preserve">Emanuel Dutra, Wilhelm May, Thomas Reerink</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</si>
  <si>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</si>
  <si>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LS3MIP</t>
  </si>
  <si>
    <t xml:space="preserve">nudgincswe</t>
  </si>
  <si>
    <t xml:space="preserve">Nudging Increment of Water in Snow</t>
  </si>
  <si>
    <r>
      <rPr>
        <sz val="11"/>
        <color rgb="FF000000"/>
        <rFont val="Calibri"/>
        <family val="2"/>
        <charset val="1"/>
      </rPr>
      <t xml:space="preserve">To be implemented:  </t>
    </r>
    <r>
      <rPr>
        <sz val="11"/>
        <color rgb="FFCE181E"/>
        <rFont val="Calibri"/>
        <family val="2"/>
        <charset val="1"/>
      </rPr>
      <t xml:space="preserve">grib 126.152</t>
    </r>
    <r>
      <rPr>
        <sz val="11"/>
        <color rgb="FF000000"/>
        <rFont val="Calibri"/>
        <family val="2"/>
        <charset val="1"/>
      </rPr>
      <t xml:space="preserve">:  ifs code name = 152.126  part of MFPPHY.  Have to be  made available via PEXTRA, upto now with some  non-defined or adhoc grib code.</t>
    </r>
  </si>
  <si>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</si>
  <si>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Amon</t>
  </si>
  <si>
    <t xml:space="preserve">o3</t>
  </si>
  <si>
    <t xml:space="preserve">longitude latitude plev19 time</t>
  </si>
  <si>
    <t xml:space="preserve">Mole Fraction of O3</t>
  </si>
  <si>
    <t xml:space="preserve">mol mol-1</t>
  </si>
  <si>
    <t xml:space="preserve">tm5 code name = o3|ifs code name = 203.128</t>
  </si>
  <si>
    <t xml:space="preserve">automatic</t>
  </si>
  <si>
    <t xml:space="preserve">Mole fraction is used in the construction mole_fraction_of_X_in_Y, where X is a material constituent of Y.</t>
  </si>
  <si>
    <t xml:space="preserve">AerChemMIP,C4MIP,CFMIP,CMIP,DAMIP,FAFMIP,GMMIP,GeoMIP,HighResMIP,LS3MIP,LUMIP,RFMIP,VolMIP</t>
  </si>
  <si>
    <t xml:space="preserve">fx</t>
  </si>
  <si>
    <t xml:space="preserve">longitude latitude time typeli</t>
  </si>
  <si>
    <t xml:space="preserve">CF3hr</t>
  </si>
  <si>
    <t xml:space="preserve">reffclws</t>
  </si>
  <si>
    <t xml:space="preserve">From the AerChem side there is interest in Emon reffclws. This variable is identified as the already available PEXTRA variable with the table 126 grib code 126021, i.e. proposing to add reffclws as 21.126 to ifspar.json.  Note that this variable is not requested by CMIP6 AerChem, and that reffclws not occurs in any CMIP6 data request of the experiments in which any EC-Earth3* configuration participates. See further #564.</t>
  </si>
  <si>
    <t xml:space="preserve">Esubhr</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</si>
</sst>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CE181E"/>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25" colorId="64" zoomScale="100" zoomScaleNormal="100" zoomScalePageLayoutView="100" workbookViewId="0">
      <selection pane="topLeft" activeCell="A44" activeCellId="0" sqref="A44"/>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HYPERLINK("http://clipc-services.ceda.ac.uk/dreq/u/590e5de4-9e49-11e5-803c-0d0b866b59f3.html","web")</f>
        <v>0</v>
      </c>
      <c r="H3" s="0" t="s">
        <v>17</v>
      </c>
      <c r="I3" s="0" t="s">
        <v>18</v>
      </c>
      <c r="J3" s="0" t="s">
        <v>19</v>
      </c>
      <c r="K3" s="0" t="s">
        <v>20</v>
      </c>
    </row>
    <row r="5" customFormat="false" ht="15" hidden="false" customHeight="false" outlineLevel="0" collapsed="false">
      <c r="A5" s="0" t="s">
        <v>21</v>
      </c>
      <c r="B5" s="0" t="s">
        <v>22</v>
      </c>
      <c r="C5" s="0" t="s">
        <v>13</v>
      </c>
      <c r="D5" s="0" t="s">
        <v>14</v>
      </c>
      <c r="E5" s="0" t="s">
        <v>23</v>
      </c>
      <c r="F5" s="0" t="s">
        <v>24</v>
      </c>
      <c r="G5" s="0" t="n">
        <f aca="false">HYPERLINK("http://clipc-services.ceda.ac.uk/dreq/u/e9b495e2-5989-11e6-a4be-ac72891c3257.html","web")</f>
        <v>0</v>
      </c>
      <c r="H5" s="0" t="s">
        <v>25</v>
      </c>
      <c r="I5" s="0" t="s">
        <v>18</v>
      </c>
      <c r="J5" s="0" t="s">
        <v>26</v>
      </c>
      <c r="K5" s="0" t="s">
        <v>27</v>
      </c>
    </row>
    <row r="7" customFormat="false" ht="15" hidden="false" customHeight="false" outlineLevel="0" collapsed="false">
      <c r="A7" s="0" t="s">
        <v>28</v>
      </c>
      <c r="B7" s="0" t="s">
        <v>29</v>
      </c>
      <c r="C7" s="0" t="s">
        <v>13</v>
      </c>
      <c r="D7" s="0" t="s">
        <v>30</v>
      </c>
      <c r="E7" s="0" t="s">
        <v>31</v>
      </c>
      <c r="F7" s="0" t="s">
        <v>32</v>
      </c>
      <c r="G7" s="0" t="n">
        <f aca="false">HYPERLINK("http://clipc-services.ceda.ac.uk/dreq/u/41455e80-4f40-11e6-a814-ac72891c3257.html","web")</f>
        <v>0</v>
      </c>
      <c r="H7" s="0" t="s">
        <v>33</v>
      </c>
      <c r="I7" s="0" t="s">
        <v>34</v>
      </c>
      <c r="J7" s="0" t="s">
        <v>35</v>
      </c>
      <c r="K7" s="0" t="s">
        <v>27</v>
      </c>
    </row>
    <row r="9" customFormat="false" ht="15" hidden="false" customHeight="false" outlineLevel="0" collapsed="false">
      <c r="A9" s="0" t="s">
        <v>36</v>
      </c>
      <c r="B9" s="0" t="s">
        <v>37</v>
      </c>
      <c r="C9" s="0" t="s">
        <v>13</v>
      </c>
      <c r="D9" s="0" t="s">
        <v>38</v>
      </c>
      <c r="E9" s="0" t="s">
        <v>39</v>
      </c>
      <c r="F9" s="0" t="s">
        <v>40</v>
      </c>
      <c r="G9" s="0" t="n">
        <f aca="false">HYPERLINK("http://clipc-services.ceda.ac.uk/dreq/u/5917acf0-9e49-11e5-803c-0d0b866b59f3.html","web")</f>
        <v>0</v>
      </c>
      <c r="H9" s="0" t="s">
        <v>41</v>
      </c>
      <c r="I9" s="0" t="s">
        <v>42</v>
      </c>
      <c r="J9" s="0" t="s">
        <v>43</v>
      </c>
      <c r="K9" s="0" t="s">
        <v>44</v>
      </c>
    </row>
    <row r="10" customFormat="false" ht="15" hidden="false" customHeight="false" outlineLevel="0" collapsed="false">
      <c r="A10" s="0" t="s">
        <v>36</v>
      </c>
      <c r="B10" s="0" t="s">
        <v>45</v>
      </c>
      <c r="C10" s="0" t="s">
        <v>13</v>
      </c>
      <c r="D10" s="0" t="s">
        <v>38</v>
      </c>
      <c r="E10" s="0" t="s">
        <v>46</v>
      </c>
      <c r="F10" s="0" t="s">
        <v>47</v>
      </c>
      <c r="G10" s="0" t="n">
        <f aca="false">HYPERLINK("http://clipc-services.ceda.ac.uk/dreq/u/590de58a-9e49-11e5-803c-0d0b866b59f3.html","web")</f>
        <v>0</v>
      </c>
      <c r="H10" s="0" t="s">
        <v>48</v>
      </c>
      <c r="I10" s="0" t="s">
        <v>42</v>
      </c>
      <c r="J10" s="0" t="s">
        <v>49</v>
      </c>
      <c r="K10" s="0" t="s">
        <v>44</v>
      </c>
    </row>
    <row r="11" customFormat="false" ht="15" hidden="false" customHeight="false" outlineLevel="0" collapsed="false">
      <c r="A11" s="0" t="s">
        <v>36</v>
      </c>
      <c r="B11" s="0" t="s">
        <v>50</v>
      </c>
      <c r="C11" s="0" t="s">
        <v>13</v>
      </c>
      <c r="D11" s="0" t="s">
        <v>38</v>
      </c>
      <c r="E11" s="0" t="s">
        <v>51</v>
      </c>
      <c r="F11" s="0" t="s">
        <v>40</v>
      </c>
      <c r="G11" s="0" t="n">
        <f aca="false">HYPERLINK("http://clipc-services.ceda.ac.uk/dreq/u/59147b48-9e49-11e5-803c-0d0b866b59f3.html","web")</f>
        <v>0</v>
      </c>
      <c r="H11" s="0" t="s">
        <v>52</v>
      </c>
      <c r="I11" s="0" t="s">
        <v>42</v>
      </c>
      <c r="J11" s="0" t="s">
        <v>53</v>
      </c>
      <c r="K11" s="0" t="s">
        <v>44</v>
      </c>
    </row>
    <row r="12" customFormat="false" ht="15" hidden="false" customHeight="false" outlineLevel="0" collapsed="false">
      <c r="A12" s="0" t="s">
        <v>36</v>
      </c>
      <c r="B12" s="0" t="s">
        <v>54</v>
      </c>
      <c r="C12" s="0" t="s">
        <v>13</v>
      </c>
      <c r="D12" s="0" t="s">
        <v>38</v>
      </c>
      <c r="E12" s="0" t="s">
        <v>55</v>
      </c>
      <c r="F12" s="0" t="s">
        <v>47</v>
      </c>
      <c r="G12" s="0" t="n">
        <f aca="false">HYPERLINK("http://clipc-services.ceda.ac.uk/dreq/u/591444ca-9e49-11e5-803c-0d0b866b59f3.html","web")</f>
        <v>0</v>
      </c>
      <c r="H12" s="0" t="s">
        <v>56</v>
      </c>
      <c r="I12" s="0" t="s">
        <v>42</v>
      </c>
      <c r="J12" s="0" t="s">
        <v>57</v>
      </c>
      <c r="K12" s="0" t="s">
        <v>44</v>
      </c>
    </row>
    <row r="13" customFormat="false" ht="15" hidden="false" customHeight="false" outlineLevel="0" collapsed="false">
      <c r="A13" s="0" t="s">
        <v>36</v>
      </c>
      <c r="B13" s="0" t="s">
        <v>58</v>
      </c>
      <c r="C13" s="0" t="s">
        <v>13</v>
      </c>
      <c r="D13" s="0" t="s">
        <v>59</v>
      </c>
      <c r="E13" s="0" t="s">
        <v>60</v>
      </c>
      <c r="F13" s="0" t="s">
        <v>13</v>
      </c>
      <c r="G13" s="0" t="n">
        <f aca="false">HYPERLINK("http://clipc-services.ceda.ac.uk/dreq/u/591720a0-9e49-11e5-803c-0d0b866b59f3.html","web")</f>
        <v>0</v>
      </c>
      <c r="H13" s="0" t="s">
        <v>61</v>
      </c>
      <c r="I13" s="0" t="s">
        <v>62</v>
      </c>
      <c r="J13" s="0" t="s">
        <v>63</v>
      </c>
      <c r="K13" s="0" t="s">
        <v>64</v>
      </c>
    </row>
    <row r="14" customFormat="false" ht="15" hidden="false" customHeight="false" outlineLevel="0" collapsed="false">
      <c r="A14" s="0" t="s">
        <v>36</v>
      </c>
      <c r="B14" s="0" t="s">
        <v>65</v>
      </c>
      <c r="C14" s="0" t="s">
        <v>13</v>
      </c>
      <c r="D14" s="0" t="s">
        <v>38</v>
      </c>
      <c r="E14" s="0" t="s">
        <v>66</v>
      </c>
      <c r="F14" s="0" t="s">
        <v>67</v>
      </c>
      <c r="G14" s="0" t="n">
        <f aca="false">HYPERLINK("http://clipc-services.ceda.ac.uk/dreq/u/59177dc0-9e49-11e5-803c-0d0b866b59f3.html","web")</f>
        <v>0</v>
      </c>
      <c r="H14" s="0" t="s">
        <v>68</v>
      </c>
      <c r="I14" s="0" t="s">
        <v>42</v>
      </c>
      <c r="J14" s="0" t="s">
        <v>69</v>
      </c>
      <c r="K14" s="0" t="s">
        <v>70</v>
      </c>
    </row>
    <row r="15" customFormat="false" ht="15" hidden="false" customHeight="false" outlineLevel="0" collapsed="false">
      <c r="A15" s="0" t="s">
        <v>36</v>
      </c>
      <c r="B15" s="0" t="s">
        <v>71</v>
      </c>
      <c r="C15" s="0" t="s">
        <v>13</v>
      </c>
      <c r="D15" s="0" t="s">
        <v>38</v>
      </c>
      <c r="E15" s="0" t="s">
        <v>72</v>
      </c>
      <c r="F15" s="0" t="s">
        <v>67</v>
      </c>
      <c r="G15" s="0" t="n">
        <f aca="false">HYPERLINK("http://clipc-services.ceda.ac.uk/dreq/u/591306a0-9e49-11e5-803c-0d0b866b59f3.html","web")</f>
        <v>0</v>
      </c>
      <c r="H15" s="0" t="s">
        <v>73</v>
      </c>
      <c r="I15" s="0" t="s">
        <v>42</v>
      </c>
      <c r="J15" s="0" t="s">
        <v>74</v>
      </c>
      <c r="K15" s="0" t="s">
        <v>70</v>
      </c>
    </row>
    <row r="17" customFormat="false" ht="15" hidden="false" customHeight="false" outlineLevel="0" collapsed="false">
      <c r="A17" s="0" t="s">
        <v>75</v>
      </c>
      <c r="B17" s="0" t="s">
        <v>76</v>
      </c>
      <c r="C17" s="0" t="s">
        <v>13</v>
      </c>
      <c r="D17" s="0" t="s">
        <v>77</v>
      </c>
      <c r="E17" s="0" t="s">
        <v>78</v>
      </c>
      <c r="F17" s="0" t="s">
        <v>79</v>
      </c>
      <c r="G17" s="0" t="n">
        <f aca="false">HYPERLINK("http://clipc-services.ceda.ac.uk/dreq/u/9c35e2ac-a0de-11e6-bc63-ac72891c3257.html","web")</f>
        <v>0</v>
      </c>
      <c r="H17" s="0" t="s">
        <v>80</v>
      </c>
      <c r="I17" s="0" t="s">
        <v>42</v>
      </c>
      <c r="J17" s="0" t="s">
        <v>81</v>
      </c>
      <c r="K17" s="0" t="s">
        <v>82</v>
      </c>
    </row>
    <row r="19" customFormat="false" ht="15" hidden="false" customHeight="false" outlineLevel="0" collapsed="false">
      <c r="A19" s="0" t="s">
        <v>83</v>
      </c>
      <c r="B19" s="0" t="s">
        <v>84</v>
      </c>
      <c r="C19" s="0" t="s">
        <v>13</v>
      </c>
      <c r="D19" s="0" t="s">
        <v>38</v>
      </c>
      <c r="E19" s="0" t="s">
        <v>85</v>
      </c>
      <c r="F19" s="0" t="s">
        <v>16</v>
      </c>
      <c r="G19" s="0" t="n">
        <f aca="false">HYPERLINK("http://clipc-services.ceda.ac.uk/dreq/u/a1d2e309c6f25017442ad6c79c4f9eca.html","web")</f>
        <v>0</v>
      </c>
      <c r="H19" s="0" t="s">
        <v>86</v>
      </c>
      <c r="I19" s="0" t="s">
        <v>18</v>
      </c>
      <c r="J19" s="0" t="s">
        <v>87</v>
      </c>
      <c r="K19" s="0" t="s">
        <v>20</v>
      </c>
    </row>
    <row r="20" customFormat="false" ht="15" hidden="false" customHeight="false" outlineLevel="0" collapsed="false">
      <c r="A20" s="0" t="s">
        <v>83</v>
      </c>
      <c r="B20" s="0" t="s">
        <v>12</v>
      </c>
      <c r="C20" s="0" t="s">
        <v>13</v>
      </c>
      <c r="D20" s="0" t="s">
        <v>38</v>
      </c>
      <c r="E20" s="0" t="s">
        <v>15</v>
      </c>
      <c r="F20" s="0" t="s">
        <v>16</v>
      </c>
      <c r="G20" s="0" t="n">
        <f aca="false">HYPERLINK("http://clipc-services.ceda.ac.uk/dreq/u/590e5de4-9e49-11e5-803c-0d0b866b59f3.html","web")</f>
        <v>0</v>
      </c>
      <c r="H20" s="0" t="s">
        <v>17</v>
      </c>
      <c r="I20" s="0" t="s">
        <v>18</v>
      </c>
      <c r="J20" s="0" t="s">
        <v>19</v>
      </c>
      <c r="K20" s="0" t="s">
        <v>20</v>
      </c>
    </row>
    <row r="21" customFormat="false" ht="15" hidden="false" customHeight="false" outlineLevel="0" collapsed="false">
      <c r="A21" s="0" t="s">
        <v>83</v>
      </c>
      <c r="B21" s="0" t="s">
        <v>88</v>
      </c>
      <c r="C21" s="0" t="s">
        <v>13</v>
      </c>
      <c r="D21" s="0" t="s">
        <v>38</v>
      </c>
      <c r="E21" s="0" t="s">
        <v>89</v>
      </c>
      <c r="F21" s="0" t="s">
        <v>16</v>
      </c>
      <c r="G21" s="0" t="n">
        <f aca="false">HYPERLINK("http://clipc-services.ceda.ac.uk/dreq/u/53826ae4-bf01-11e6-a554-ac72891c3257.html","web")</f>
        <v>0</v>
      </c>
      <c r="H21" s="0" t="s">
        <v>90</v>
      </c>
      <c r="I21" s="0" t="s">
        <v>18</v>
      </c>
      <c r="J21" s="0" t="s">
        <v>91</v>
      </c>
      <c r="K21" s="0" t="s">
        <v>27</v>
      </c>
    </row>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c r="A29" s="0" t="s">
        <v>92</v>
      </c>
      <c r="B29" s="0" t="s">
        <v>93</v>
      </c>
      <c r="C29" s="0" t="s">
        <v>13</v>
      </c>
      <c r="D29" s="0" t="s">
        <v>30</v>
      </c>
      <c r="E29" s="0" t="s">
        <v>94</v>
      </c>
      <c r="F29" s="0" t="s">
        <v>24</v>
      </c>
      <c r="G29" s="0" t="s">
        <v>95</v>
      </c>
      <c r="H29" s="0" t="s">
        <v>96</v>
      </c>
      <c r="I29" s="0" t="s">
        <v>97</v>
      </c>
      <c r="J29" s="0" t="s">
        <v>98</v>
      </c>
      <c r="K29" s="0" t="s">
        <v>27</v>
      </c>
    </row>
    <row r="30" customFormat="false" ht="13.8" hidden="false" customHeight="false" outlineLevel="0" collapsed="false">
      <c r="A30" s="0" t="s">
        <v>92</v>
      </c>
      <c r="B30" s="0" t="s">
        <v>84</v>
      </c>
      <c r="C30" s="0" t="s">
        <v>13</v>
      </c>
      <c r="D30" s="0" t="s">
        <v>99</v>
      </c>
      <c r="E30" s="0" t="s">
        <v>100</v>
      </c>
      <c r="F30" s="0" t="s">
        <v>16</v>
      </c>
      <c r="G30" s="0" t="s">
        <v>95</v>
      </c>
      <c r="H30" s="0" t="s">
        <v>101</v>
      </c>
      <c r="I30" s="0" t="s">
        <v>34</v>
      </c>
      <c r="J30" s="0" t="s">
        <v>102</v>
      </c>
      <c r="K30" s="0" t="s">
        <v>27</v>
      </c>
    </row>
    <row r="31" customFormat="false" ht="13.8" hidden="false" customHeight="false" outlineLevel="0" collapsed="false">
      <c r="A31" s="0" t="s">
        <v>92</v>
      </c>
      <c r="B31" s="0" t="s">
        <v>12</v>
      </c>
      <c r="C31" s="0" t="s">
        <v>13</v>
      </c>
      <c r="D31" s="0" t="s">
        <v>103</v>
      </c>
      <c r="E31" s="0" t="s">
        <v>104</v>
      </c>
      <c r="F31" s="0" t="s">
        <v>16</v>
      </c>
      <c r="G31" s="0" t="s">
        <v>95</v>
      </c>
      <c r="H31" s="0" t="s">
        <v>105</v>
      </c>
      <c r="I31" s="0" t="s">
        <v>34</v>
      </c>
      <c r="J31" s="0" t="s">
        <v>106</v>
      </c>
      <c r="K31" s="0" t="s">
        <v>27</v>
      </c>
    </row>
    <row r="32" customFormat="false" ht="13.8" hidden="false" customHeight="false" outlineLevel="0" collapsed="false"/>
    <row r="33" customFormat="false" ht="13.8" hidden="false" customHeight="false" outlineLevel="0" collapsed="false"/>
    <row r="34" customFormat="false" ht="13.8" hidden="false" customHeight="false" outlineLevel="0" collapsed="false">
      <c r="A34" s="0" t="s">
        <v>107</v>
      </c>
      <c r="B34" s="0" t="s">
        <v>108</v>
      </c>
      <c r="C34" s="0" t="s">
        <v>13</v>
      </c>
      <c r="D34" s="0" t="s">
        <v>38</v>
      </c>
      <c r="E34" s="0" t="s">
        <v>109</v>
      </c>
      <c r="F34" s="0" t="s">
        <v>110</v>
      </c>
      <c r="G34" s="0" t="s">
        <v>95</v>
      </c>
      <c r="H34" s="0" t="s">
        <v>111</v>
      </c>
      <c r="I34" s="0" t="s">
        <v>112</v>
      </c>
      <c r="J34" s="0" t="s">
        <v>113</v>
      </c>
      <c r="K34" s="0" t="s">
        <v>114</v>
      </c>
    </row>
    <row r="35" customFormat="false" ht="13.8" hidden="false" customHeight="false" outlineLevel="0" collapsed="false">
      <c r="A35" s="0" t="s">
        <v>107</v>
      </c>
      <c r="B35" s="0" t="s">
        <v>115</v>
      </c>
      <c r="C35" s="0" t="s">
        <v>13</v>
      </c>
      <c r="D35" s="0" t="s">
        <v>38</v>
      </c>
      <c r="E35" s="0" t="s">
        <v>116</v>
      </c>
      <c r="F35" s="0" t="s">
        <v>110</v>
      </c>
      <c r="G35" s="0" t="s">
        <v>95</v>
      </c>
      <c r="H35" s="0" t="s">
        <v>117</v>
      </c>
      <c r="I35" s="0" t="s">
        <v>112</v>
      </c>
      <c r="J35" s="0" t="s">
        <v>118</v>
      </c>
      <c r="K35" s="0" t="s">
        <v>114</v>
      </c>
    </row>
    <row r="36" customFormat="false" ht="13.8" hidden="false" customHeight="false" outlineLevel="0" collapsed="false"/>
    <row r="37" customFormat="false" ht="13.8" hidden="false" customHeight="false" outlineLevel="0" collapsed="false"/>
    <row r="38" customFormat="false" ht="13.8" hidden="false" customHeight="false" outlineLevel="0" collapsed="false">
      <c r="A38" s="0" t="s">
        <v>119</v>
      </c>
      <c r="B38" s="0" t="s">
        <v>120</v>
      </c>
      <c r="C38" s="0" t="s">
        <v>13</v>
      </c>
      <c r="D38" s="0" t="s">
        <v>121</v>
      </c>
      <c r="E38" s="0" t="s">
        <v>122</v>
      </c>
      <c r="F38" s="0" t="s">
        <v>123</v>
      </c>
      <c r="G38" s="0" t="s">
        <v>95</v>
      </c>
      <c r="H38" s="0" t="s">
        <v>124</v>
      </c>
      <c r="I38" s="0" t="s">
        <v>125</v>
      </c>
      <c r="J38" s="0" t="s">
        <v>126</v>
      </c>
      <c r="K38" s="0" t="s">
        <v>127</v>
      </c>
    </row>
    <row r="39" customFormat="false" ht="13.8" hidden="false" customHeight="false" outlineLevel="0" collapsed="false"/>
    <row r="40" customFormat="false" ht="13.8" hidden="false" customHeight="false" outlineLevel="0" collapsed="false"/>
    <row r="41" customFormat="false" ht="13.8" hidden="false" customHeight="false" outlineLevel="0" collapsed="false">
      <c r="A41" s="0" t="s">
        <v>128</v>
      </c>
      <c r="B41" s="0" t="s">
        <v>84</v>
      </c>
      <c r="C41" s="0" t="s">
        <v>13</v>
      </c>
      <c r="D41" s="0" t="s">
        <v>129</v>
      </c>
      <c r="E41" s="0" t="s">
        <v>85</v>
      </c>
      <c r="F41" s="0" t="s">
        <v>16</v>
      </c>
      <c r="G41" s="0" t="s">
        <v>95</v>
      </c>
      <c r="H41" s="0" t="s">
        <v>86</v>
      </c>
      <c r="I41" s="0" t="s">
        <v>18</v>
      </c>
      <c r="J41" s="0" t="s">
        <v>102</v>
      </c>
      <c r="K41" s="0" t="s">
        <v>20</v>
      </c>
    </row>
    <row r="42" customFormat="false" ht="13.8" hidden="false" customHeight="false" outlineLevel="0" collapsed="false"/>
    <row r="43" customFormat="false" ht="13.8" hidden="false" customHeight="false" outlineLevel="0" collapsed="false"/>
    <row r="44" customFormat="false" ht="13.8" hidden="false" customHeight="false" outlineLevel="0" collapsed="false">
      <c r="A44" s="0" t="s">
        <v>130</v>
      </c>
      <c r="B44" s="2" t="s">
        <v>131</v>
      </c>
      <c r="H44" s="0" t="s">
        <v>132</v>
      </c>
      <c r="I44" s="0" t="s">
        <v>97</v>
      </c>
    </row>
    <row r="45" customFormat="false" ht="13.8" hidden="false" customHeight="false" outlineLevel="0" collapsed="false">
      <c r="A45" s="0" t="s">
        <v>133</v>
      </c>
      <c r="B45" s="2" t="s">
        <v>131</v>
      </c>
      <c r="H45" s="0" t="s">
        <v>132</v>
      </c>
      <c r="I45" s="0" t="s">
        <v>97</v>
      </c>
    </row>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2019-11-28T22:53:41Z</dcterms:created>
  <dc:creator/>
  <dc:description/>
  <dc:language>en-US</dc:language>
  <cp:lastModifiedBy/>
  <dcterms:modified xsi:type="dcterms:W3CDTF">2019-12-11T19:59:02Z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