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<sst xmlns="http://schemas.openxmlformats.org/spreadsheetml/2006/main" count="571" uniqueCount="244">
  <si>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</si>
  <si>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</si>
  <si>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</si>
  <si>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</si>
  <si>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</si>
  <si>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</si>
  <si>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</si>
  <si>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</si>
  <si>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</si>
  <si>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</si>
  <si>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</si>
  <si>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</si>
  <si>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</si>
  <si>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</si>
  <si>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</si>
  <si>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</si>
  <si>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</si>
  <si>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</si>
  <si>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</si>
  <si>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</si>
  <si>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fldcapacity</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</si>
  <si>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</si>
  <si>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</si>
  <si>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</si>
  <si>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</si>
  <si>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</si>
  <si>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</si>
  <si>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</si>
  <si>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</si>
  <si>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</si>
  <si>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</si>
  <si>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</si>
  <si>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</si>
  <si>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</si>
  <si>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</si>
  <si>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</si>
  <si>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</si>
  <si>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</si>
  <si>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</si>
  <si>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</si>
  <si>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</si>
  <si>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</si>
  <si>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</si>
  <si>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</si>
  <si>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</si>
  <si>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</si>
  <si>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</si>
  <si>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</si>
  <si>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</si>
  <si>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</si>
  <si>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</si>
  <si>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</si>
  <si>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</si>
  <si>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</si>
  <si>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</si>
  <si>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</si>
  <si>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</si>
  <si>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</si>
  <si>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</si>
  <si>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</si>
  <si>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</si>
  <si>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</si>
  <si>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</si>
  <si>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</si>
  <si>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</si>
  <si>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</si>
  <si>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</si>
  <si>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</si>
  <si>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</si>
  <si>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</si>
  <si>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</si>
  <si>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</si>
  <si>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</si>
  <si>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</si>
  <si>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</si>
  <si>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</si>
  <si>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</si>
  <si>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</si>
  <si>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</si>
  <si>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</si>
  <si>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</si>
  <si>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</si>
  <si>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</si>
  <si>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</si>
  <si>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</si>
  <si>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</si>
  <si>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</si>
  <si>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</si>
  <si>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</si>
  <si>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</si>
  <si>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</si>
  <si>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</si>
  <si>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       part of MFPPHY</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</si>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</sst>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0" activeCellId="0" sqref="A10"/>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22</v>
      </c>
      <c r="G4" s="0" t="n">
        <f aca="false">HYPERLINK("http://clipc-services.ceda.ac.uk/dreq/u/7124a0cc-c7b6-11e6-bb2a-ac72891c3257.html","web")</f>
        <v>0</v>
      </c>
      <c r="H4" s="0" t="s">
        <v>23</v>
      </c>
      <c r="I4" s="0" t="s">
        <v>17</v>
      </c>
      <c r="J4" s="0" t="s">
        <v>24</v>
      </c>
      <c r="K4" s="0" t="s">
        <v>19</v>
      </c>
    </row>
    <row r="5" customFormat="false" ht="15" hidden="false" customHeight="false" outlineLevel="0" collapsed="false">
      <c r="A5" s="0" t="s">
        <v>11</v>
      </c>
      <c r="B5" s="0" t="s">
        <v>25</v>
      </c>
      <c r="C5" s="0" t="s">
        <v>13</v>
      </c>
      <c r="D5" s="0" t="s">
        <v>14</v>
      </c>
      <c r="E5" s="0" t="s">
        <v>26</v>
      </c>
      <c r="F5" s="0" t="s">
        <v>27</v>
      </c>
      <c r="G5" s="0" t="n">
        <f aca="false">HYPERLINK("http://clipc-services.ceda.ac.uk/dreq/u/7124996a-c7b6-11e6-bb2a-ac72891c3257.html","web")</f>
        <v>0</v>
      </c>
      <c r="H5" s="0" t="s">
        <v>28</v>
      </c>
      <c r="I5" s="0" t="s">
        <v>17</v>
      </c>
      <c r="J5" s="0" t="s">
        <v>29</v>
      </c>
      <c r="K5" s="0" t="s">
        <v>19</v>
      </c>
    </row>
    <row r="6" customFormat="false" ht="15" hidden="false" customHeight="false" outlineLevel="0" collapsed="false">
      <c r="A6" s="0" t="s">
        <v>11</v>
      </c>
      <c r="B6" s="0" t="s">
        <v>30</v>
      </c>
      <c r="C6" s="0" t="s">
        <v>13</v>
      </c>
      <c r="D6" s="0" t="s">
        <v>14</v>
      </c>
      <c r="E6" s="0" t="s">
        <v>31</v>
      </c>
      <c r="F6" s="0" t="s">
        <v>32</v>
      </c>
      <c r="G6" s="0" t="n">
        <f aca="false">HYPERLINK("http://clipc-services.ceda.ac.uk/dreq/u/71249bb8-c7b6-11e6-bb2a-ac72891c3257.html","web")</f>
        <v>0</v>
      </c>
      <c r="H6" s="0" t="s">
        <v>33</v>
      </c>
      <c r="I6" s="0" t="s">
        <v>17</v>
      </c>
      <c r="J6" s="0" t="s">
        <v>34</v>
      </c>
      <c r="K6" s="0" t="s">
        <v>19</v>
      </c>
    </row>
    <row r="7" customFormat="false" ht="15" hidden="false" customHeight="false" outlineLevel="0" collapsed="false">
      <c r="A7" s="0" t="s">
        <v>11</v>
      </c>
      <c r="B7" s="0" t="s">
        <v>35</v>
      </c>
      <c r="C7" s="0" t="s">
        <v>13</v>
      </c>
      <c r="D7" s="0" t="s">
        <v>14</v>
      </c>
      <c r="E7" s="0" t="s">
        <v>36</v>
      </c>
      <c r="F7" s="0" t="s">
        <v>13</v>
      </c>
      <c r="G7" s="0" t="n">
        <f aca="false">HYPERLINK("http://clipc-services.ceda.ac.uk/dreq/u/7124a324-c7b6-11e6-bb2a-ac72891c3257.html","web")</f>
        <v>0</v>
      </c>
      <c r="H7" s="0" t="s">
        <v>37</v>
      </c>
      <c r="I7" s="0" t="s">
        <v>17</v>
      </c>
      <c r="J7" s="0" t="s">
        <v>18</v>
      </c>
      <c r="K7" s="0" t="s">
        <v>19</v>
      </c>
    </row>
    <row r="8" customFormat="false" ht="15" hidden="false" customHeight="false" outlineLevel="0" collapsed="false">
      <c r="A8" s="0" t="s">
        <v>11</v>
      </c>
      <c r="B8" s="0" t="s">
        <v>38</v>
      </c>
      <c r="C8" s="0" t="s">
        <v>13</v>
      </c>
      <c r="D8" s="0" t="s">
        <v>39</v>
      </c>
      <c r="E8" s="0" t="s">
        <v>40</v>
      </c>
      <c r="F8" s="0" t="s">
        <v>22</v>
      </c>
      <c r="G8" s="0" t="n">
        <f aca="false">HYPERLINK("http://clipc-services.ceda.ac.uk/dreq/u/590e5de4-9e49-11e5-803c-0d0b866b59f3.html","web")</f>
        <v>0</v>
      </c>
      <c r="H8" s="0" t="s">
        <v>41</v>
      </c>
      <c r="I8" s="0" t="s">
        <v>42</v>
      </c>
      <c r="J8" s="0" t="s">
        <v>43</v>
      </c>
      <c r="K8" s="0" t="s">
        <v>44</v>
      </c>
    </row>
    <row r="9" customFormat="false" ht="15" hidden="false" customHeight="false" outlineLevel="0" collapsed="false">
      <c r="A9" s="0" t="s">
        <v>11</v>
      </c>
      <c r="B9" s="0" t="s">
        <v>45</v>
      </c>
      <c r="C9" s="0" t="s">
        <v>13</v>
      </c>
      <c r="D9" s="0" t="s">
        <v>14</v>
      </c>
      <c r="E9" s="0" t="s">
        <v>46</v>
      </c>
      <c r="F9" s="0" t="s">
        <v>13</v>
      </c>
      <c r="G9" s="0" t="n">
        <f aca="false">HYPERLINK("http://clipc-services.ceda.ac.uk/dreq/u/71248dd0-c7b6-11e6-bb2a-ac72891c3257.html","web")</f>
        <v>0</v>
      </c>
      <c r="H9" s="0" t="s">
        <v>47</v>
      </c>
      <c r="I9" s="0" t="s">
        <v>17</v>
      </c>
      <c r="J9" s="0" t="s">
        <v>48</v>
      </c>
      <c r="K9" s="0" t="s">
        <v>19</v>
      </c>
    </row>
    <row r="10" customFormat="false" ht="15" hidden="false" customHeight="false" outlineLevel="0" collapsed="false">
      <c r="A10" s="0" t="s">
        <v>11</v>
      </c>
      <c r="B10" s="0" t="s">
        <v>49</v>
      </c>
      <c r="C10" s="0" t="s">
        <v>13</v>
      </c>
      <c r="D10" s="0" t="s">
        <v>14</v>
      </c>
      <c r="E10" s="0" t="s">
        <v>50</v>
      </c>
      <c r="F10" s="0" t="s">
        <v>22</v>
      </c>
      <c r="G10" s="0" t="n">
        <f aca="false">HYPERLINK("http://clipc-services.ceda.ac.uk/dreq/u/7124926c-c7b6-11e6-bb2a-ac72891c3257.html","web")</f>
        <v>0</v>
      </c>
      <c r="H10" s="0" t="s">
        <v>51</v>
      </c>
      <c r="I10" s="0" t="s">
        <v>17</v>
      </c>
      <c r="J10" s="0" t="s">
        <v>52</v>
      </c>
      <c r="K10" s="0" t="s">
        <v>19</v>
      </c>
    </row>
    <row r="12" customFormat="false" ht="15" hidden="false" customHeight="false" outlineLevel="0" collapsed="false">
      <c r="A12" s="0" t="s">
        <v>53</v>
      </c>
      <c r="B12" s="0" t="s">
        <v>54</v>
      </c>
      <c r="C12" s="0" t="s">
        <v>13</v>
      </c>
      <c r="D12" s="0" t="s">
        <v>55</v>
      </c>
      <c r="E12" s="0" t="s">
        <v>56</v>
      </c>
      <c r="F12" s="0" t="s">
        <v>57</v>
      </c>
      <c r="G12" s="0" t="n">
        <f aca="false">HYPERLINK("http://clipc-services.ceda.ac.uk/dreq/u/52f043533a691ca5721460e316c3a328.html","web")</f>
        <v>0</v>
      </c>
      <c r="H12" s="0" t="s">
        <v>58</v>
      </c>
      <c r="I12" s="0" t="s">
        <v>59</v>
      </c>
      <c r="J12" s="0" t="s">
        <v>60</v>
      </c>
      <c r="K12" s="0" t="s">
        <v>61</v>
      </c>
    </row>
    <row r="14" customFormat="false" ht="15" hidden="false" customHeight="false" outlineLevel="0" collapsed="false">
      <c r="A14" s="0" t="s">
        <v>62</v>
      </c>
      <c r="B14" s="0" t="s">
        <v>63</v>
      </c>
      <c r="C14" s="0" t="s">
        <v>13</v>
      </c>
      <c r="D14" s="0" t="s">
        <v>64</v>
      </c>
      <c r="E14" s="0" t="s">
        <v>65</v>
      </c>
      <c r="F14" s="0" t="s">
        <v>13</v>
      </c>
      <c r="G14" s="0" t="n">
        <f aca="false">HYPERLINK("http://clipc-services.ceda.ac.uk/dreq/u/bb4d31072e09cd4935f1c20a2c533bbd.html","web")</f>
        <v>0</v>
      </c>
      <c r="H14" s="0" t="s">
        <v>66</v>
      </c>
      <c r="I14" s="0" t="s">
        <v>67</v>
      </c>
      <c r="J14" s="0" t="s">
        <v>68</v>
      </c>
      <c r="K14" s="0" t="s">
        <v>69</v>
      </c>
    </row>
    <row r="15" customFormat="false" ht="15" hidden="false" customHeight="false" outlineLevel="0" collapsed="false">
      <c r="A15" s="0" t="s">
        <v>62</v>
      </c>
      <c r="B15" s="0" t="s">
        <v>70</v>
      </c>
      <c r="C15" s="0" t="s">
        <v>13</v>
      </c>
      <c r="D15" s="0" t="s">
        <v>71</v>
      </c>
      <c r="E15" s="0" t="s">
        <v>72</v>
      </c>
      <c r="F15" s="0" t="s">
        <v>22</v>
      </c>
      <c r="G15" s="0" t="n">
        <f aca="false">HYPERLINK("http://clipc-services.ceda.ac.uk/dreq/u/7308096ae00ff52340909b2a59415f82.html","web")</f>
        <v>0</v>
      </c>
      <c r="H15" s="0" t="s">
        <v>73</v>
      </c>
      <c r="I15" s="0" t="s">
        <v>67</v>
      </c>
      <c r="J15" s="0" t="s">
        <v>74</v>
      </c>
      <c r="K15" s="0" t="s">
        <v>69</v>
      </c>
    </row>
    <row r="16" customFormat="false" ht="15" hidden="false" customHeight="false" outlineLevel="0" collapsed="false">
      <c r="A16" s="0" t="s">
        <v>62</v>
      </c>
      <c r="B16" s="0" t="s">
        <v>75</v>
      </c>
      <c r="C16" s="0" t="s">
        <v>13</v>
      </c>
      <c r="D16" s="0" t="s">
        <v>76</v>
      </c>
      <c r="E16" s="0" t="s">
        <v>77</v>
      </c>
      <c r="F16" s="0" t="s">
        <v>22</v>
      </c>
      <c r="G16" s="0" t="n">
        <f aca="false">HYPERLINK("http://clipc-services.ceda.ac.uk/dreq/u/0bbbf303ac691061a69938846f32b23b.html","web")</f>
        <v>0</v>
      </c>
      <c r="H16" s="0" t="s">
        <v>78</v>
      </c>
      <c r="I16" s="0" t="s">
        <v>67</v>
      </c>
      <c r="J16" s="0" t="s">
        <v>79</v>
      </c>
      <c r="K16" s="0" t="s">
        <v>69</v>
      </c>
    </row>
    <row r="17" customFormat="false" ht="15" hidden="false" customHeight="false" outlineLevel="0" collapsed="false">
      <c r="A17" s="0" t="s">
        <v>62</v>
      </c>
      <c r="B17" s="0" t="s">
        <v>80</v>
      </c>
      <c r="C17" s="0" t="s">
        <v>13</v>
      </c>
      <c r="D17" s="0" t="s">
        <v>81</v>
      </c>
      <c r="E17" s="0" t="s">
        <v>82</v>
      </c>
      <c r="F17" s="0" t="s">
        <v>22</v>
      </c>
      <c r="G17" s="0" t="n">
        <f aca="false">HYPERLINK("http://clipc-services.ceda.ac.uk/dreq/u/fe9d4b45792f7d6430fe2a9c9b7234b1.html","web")</f>
        <v>0</v>
      </c>
      <c r="H17" s="0" t="s">
        <v>83</v>
      </c>
      <c r="I17" s="0" t="s">
        <v>67</v>
      </c>
      <c r="J17" s="0" t="s">
        <v>84</v>
      </c>
      <c r="K17" s="0" t="s">
        <v>69</v>
      </c>
    </row>
    <row r="18" customFormat="false" ht="15" hidden="false" customHeight="false" outlineLevel="0" collapsed="false">
      <c r="A18" s="0" t="s">
        <v>62</v>
      </c>
      <c r="B18" s="0" t="s">
        <v>85</v>
      </c>
      <c r="C18" s="0" t="s">
        <v>13</v>
      </c>
      <c r="D18" s="0" t="s">
        <v>64</v>
      </c>
      <c r="E18" s="0" t="s">
        <v>86</v>
      </c>
      <c r="F18" s="0" t="s">
        <v>22</v>
      </c>
      <c r="G18" s="0" t="n">
        <f aca="false">HYPERLINK("http://clipc-services.ceda.ac.uk/dreq/u/ce9ab9b945fcc86013ad10431d8f252e.html","web")</f>
        <v>0</v>
      </c>
      <c r="H18" s="0" t="s">
        <v>87</v>
      </c>
      <c r="I18" s="0" t="s">
        <v>67</v>
      </c>
      <c r="J18" s="0" t="s">
        <v>88</v>
      </c>
      <c r="K18" s="0" t="s">
        <v>89</v>
      </c>
    </row>
    <row r="19" customFormat="false" ht="15" hidden="false" customHeight="false" outlineLevel="0" collapsed="false">
      <c r="A19" s="0" t="s">
        <v>62</v>
      </c>
      <c r="B19" s="0" t="s">
        <v>90</v>
      </c>
      <c r="C19" s="0" t="s">
        <v>13</v>
      </c>
      <c r="D19" s="0" t="s">
        <v>64</v>
      </c>
      <c r="E19" s="0" t="s">
        <v>91</v>
      </c>
      <c r="F19" s="0" t="s">
        <v>22</v>
      </c>
      <c r="G19" s="0" t="n">
        <f aca="false">HYPERLINK("http://clipc-services.ceda.ac.uk/dreq/u/b045cae1f65ba99831648f136b309e91.html","web")</f>
        <v>0</v>
      </c>
      <c r="H19" s="0" t="s">
        <v>92</v>
      </c>
      <c r="I19" s="0" t="s">
        <v>67</v>
      </c>
      <c r="J19" s="0" t="s">
        <v>93</v>
      </c>
      <c r="K19" s="0" t="s">
        <v>94</v>
      </c>
    </row>
    <row r="20" customFormat="false" ht="15" hidden="false" customHeight="false" outlineLevel="0" collapsed="false">
      <c r="A20" s="0" t="s">
        <v>62</v>
      </c>
      <c r="B20" s="0" t="s">
        <v>95</v>
      </c>
      <c r="C20" s="0" t="s">
        <v>13</v>
      </c>
      <c r="D20" s="0" t="s">
        <v>64</v>
      </c>
      <c r="E20" s="0" t="s">
        <v>96</v>
      </c>
      <c r="F20" s="0" t="s">
        <v>97</v>
      </c>
      <c r="G20" s="0" t="n">
        <f aca="false">HYPERLINK("http://clipc-services.ceda.ac.uk/dreq/u/987be9b68c051baf4f0c5b6e8c26b4d8.html","web")</f>
        <v>0</v>
      </c>
      <c r="H20" s="0" t="s">
        <v>98</v>
      </c>
      <c r="I20" s="0" t="s">
        <v>67</v>
      </c>
      <c r="J20" s="0" t="s">
        <v>99</v>
      </c>
      <c r="K20" s="0" t="s">
        <v>69</v>
      </c>
    </row>
    <row r="21" customFormat="false" ht="15" hidden="false" customHeight="false" outlineLevel="0" collapsed="false">
      <c r="A21" s="0" t="s">
        <v>62</v>
      </c>
      <c r="B21" s="0" t="s">
        <v>100</v>
      </c>
      <c r="C21" s="0" t="s">
        <v>13</v>
      </c>
      <c r="D21" s="0" t="s">
        <v>101</v>
      </c>
      <c r="E21" s="0" t="s">
        <v>102</v>
      </c>
      <c r="F21" s="0" t="s">
        <v>103</v>
      </c>
      <c r="G21" s="0" t="n">
        <f aca="false">HYPERLINK("http://clipc-services.ceda.ac.uk/dreq/u/2a6093caf9e5cd42fb2fba6bdb73d6db.html","web")</f>
        <v>0</v>
      </c>
      <c r="H21" s="0" t="s">
        <v>104</v>
      </c>
      <c r="I21" s="0" t="s">
        <v>59</v>
      </c>
      <c r="J21" s="0" t="s">
        <v>102</v>
      </c>
      <c r="K21" s="0" t="s">
        <v>105</v>
      </c>
    </row>
    <row r="22" customFormat="false" ht="15" hidden="false" customHeight="false" outlineLevel="0" collapsed="false">
      <c r="A22" s="0" t="s">
        <v>62</v>
      </c>
      <c r="B22" s="0" t="s">
        <v>106</v>
      </c>
      <c r="C22" s="0" t="s">
        <v>13</v>
      </c>
      <c r="D22" s="0" t="s">
        <v>101</v>
      </c>
      <c r="E22" s="0" t="s">
        <v>107</v>
      </c>
      <c r="F22" s="0" t="s">
        <v>103</v>
      </c>
      <c r="G22" s="0" t="n">
        <f aca="false">HYPERLINK("http://clipc-services.ceda.ac.uk/dreq/u/a1d576b3fc447c37d782926441428ffd.html","web")</f>
        <v>0</v>
      </c>
      <c r="H22" s="0" t="s">
        <v>108</v>
      </c>
      <c r="I22" s="0" t="s">
        <v>59</v>
      </c>
      <c r="J22" s="0" t="s">
        <v>60</v>
      </c>
      <c r="K22" s="0" t="s">
        <v>105</v>
      </c>
    </row>
    <row r="23" customFormat="false" ht="15" hidden="false" customHeight="false" outlineLevel="0" collapsed="false">
      <c r="A23" s="0" t="s">
        <v>62</v>
      </c>
      <c r="B23" s="0" t="s">
        <v>109</v>
      </c>
      <c r="C23" s="0" t="s">
        <v>13</v>
      </c>
      <c r="D23" s="0" t="s">
        <v>101</v>
      </c>
      <c r="E23" s="0" t="s">
        <v>110</v>
      </c>
      <c r="F23" s="0" t="s">
        <v>103</v>
      </c>
      <c r="G23" s="0" t="n">
        <f aca="false">HYPERLINK("http://clipc-services.ceda.ac.uk/dreq/u/6e30ba1e2c19dcbd85faa176d4eae596.html","web")</f>
        <v>0</v>
      </c>
      <c r="H23" s="0" t="s">
        <v>111</v>
      </c>
      <c r="I23" s="0" t="s">
        <v>59</v>
      </c>
      <c r="J23" s="0" t="s">
        <v>112</v>
      </c>
      <c r="K23" s="0" t="s">
        <v>105</v>
      </c>
    </row>
    <row r="24" customFormat="false" ht="15" hidden="false" customHeight="false" outlineLevel="0" collapsed="false">
      <c r="A24" s="0" t="s">
        <v>62</v>
      </c>
      <c r="B24" s="0" t="s">
        <v>54</v>
      </c>
      <c r="C24" s="0" t="s">
        <v>13</v>
      </c>
      <c r="D24" s="0" t="s">
        <v>101</v>
      </c>
      <c r="E24" s="0" t="s">
        <v>56</v>
      </c>
      <c r="F24" s="0" t="s">
        <v>57</v>
      </c>
      <c r="G24" s="0" t="n">
        <f aca="false">HYPERLINK("http://clipc-services.ceda.ac.uk/dreq/u/52f043533a691ca5721460e316c3a328.html","web")</f>
        <v>0</v>
      </c>
      <c r="H24" s="0" t="s">
        <v>58</v>
      </c>
      <c r="I24" s="0" t="s">
        <v>59</v>
      </c>
      <c r="J24" s="0" t="s">
        <v>60</v>
      </c>
      <c r="K24" s="0" t="s">
        <v>105</v>
      </c>
    </row>
    <row r="25" customFormat="false" ht="15" hidden="false" customHeight="false" outlineLevel="0" collapsed="false">
      <c r="A25" s="0" t="s">
        <v>62</v>
      </c>
      <c r="B25" s="0" t="s">
        <v>113</v>
      </c>
      <c r="C25" s="0" t="s">
        <v>13</v>
      </c>
      <c r="D25" s="0" t="s">
        <v>101</v>
      </c>
      <c r="E25" s="0" t="s">
        <v>114</v>
      </c>
      <c r="F25" s="0" t="s">
        <v>57</v>
      </c>
      <c r="G25" s="0" t="n">
        <f aca="false">HYPERLINK("http://clipc-services.ceda.ac.uk/dreq/u/93a0ba1f23bfc41b720ea68951d28144.html","web")</f>
        <v>0</v>
      </c>
      <c r="H25" s="0" t="s">
        <v>115</v>
      </c>
      <c r="I25" s="0" t="s">
        <v>59</v>
      </c>
      <c r="J25" s="0" t="s">
        <v>116</v>
      </c>
      <c r="K25" s="0" t="s">
        <v>105</v>
      </c>
    </row>
    <row r="27" customFormat="false" ht="15" hidden="false" customHeight="false" outlineLevel="0" collapsed="false">
      <c r="A27" s="0" t="s">
        <v>117</v>
      </c>
      <c r="B27" s="0" t="s">
        <v>118</v>
      </c>
      <c r="C27" s="0" t="s">
        <v>13</v>
      </c>
      <c r="D27" s="0" t="s">
        <v>119</v>
      </c>
      <c r="E27" s="0" t="s">
        <v>120</v>
      </c>
      <c r="F27" s="0" t="s">
        <v>121</v>
      </c>
      <c r="G27" s="0" t="n">
        <f aca="false">HYPERLINK("http://clipc-services.ceda.ac.uk/dreq/u/e9b495e2-5989-11e6-a4be-ac72891c3257.html","web")</f>
        <v>0</v>
      </c>
      <c r="H27" s="0" t="s">
        <v>122</v>
      </c>
      <c r="I27" s="0" t="s">
        <v>42</v>
      </c>
      <c r="J27" s="0" t="s">
        <v>123</v>
      </c>
      <c r="K27" s="0" t="s">
        <v>124</v>
      </c>
    </row>
    <row r="29" customFormat="false" ht="15" hidden="false" customHeight="false" outlineLevel="0" collapsed="false">
      <c r="A29" s="0" t="s">
        <v>125</v>
      </c>
      <c r="B29" s="0" t="s">
        <v>126</v>
      </c>
      <c r="C29" s="0" t="s">
        <v>13</v>
      </c>
      <c r="D29" s="0" t="s">
        <v>127</v>
      </c>
      <c r="E29" s="0" t="s">
        <v>128</v>
      </c>
      <c r="F29" s="0" t="s">
        <v>129</v>
      </c>
      <c r="G29" s="0" t="n">
        <f aca="false">HYPERLINK("http://clipc-services.ceda.ac.uk/dreq/u/41455e80-4f40-11e6-a814-ac72891c3257.html","web")</f>
        <v>0</v>
      </c>
      <c r="H29" s="0" t="s">
        <v>130</v>
      </c>
      <c r="I29" s="0" t="s">
        <v>131</v>
      </c>
      <c r="J29" s="0" t="s">
        <v>132</v>
      </c>
      <c r="K29" s="0" t="s">
        <v>124</v>
      </c>
    </row>
    <row r="31" customFormat="false" ht="15" hidden="false" customHeight="false" outlineLevel="0" collapsed="false">
      <c r="A31" s="0" t="s">
        <v>133</v>
      </c>
      <c r="B31" s="0" t="s">
        <v>118</v>
      </c>
      <c r="C31" s="0" t="s">
        <v>13</v>
      </c>
      <c r="D31" s="0" t="s">
        <v>119</v>
      </c>
      <c r="E31" s="0" t="s">
        <v>120</v>
      </c>
      <c r="F31" s="0" t="s">
        <v>121</v>
      </c>
      <c r="G31" s="0" t="n">
        <f aca="false">HYPERLINK("http://clipc-services.ceda.ac.uk/dreq/u/e9b495e2-5989-11e6-a4be-ac72891c3257.html","web")</f>
        <v>0</v>
      </c>
      <c r="H31" s="0" t="s">
        <v>122</v>
      </c>
      <c r="I31" s="0" t="s">
        <v>42</v>
      </c>
      <c r="J31" s="0" t="s">
        <v>123</v>
      </c>
      <c r="K31" s="0" t="s">
        <v>124</v>
      </c>
    </row>
    <row r="33" customFormat="false" ht="15" hidden="false" customHeight="false" outlineLevel="0" collapsed="false">
      <c r="A33" s="0" t="s">
        <v>134</v>
      </c>
      <c r="B33" s="0" t="s">
        <v>135</v>
      </c>
      <c r="C33" s="0" t="s">
        <v>13</v>
      </c>
      <c r="D33" s="0" t="s">
        <v>101</v>
      </c>
      <c r="E33" s="0" t="s">
        <v>136</v>
      </c>
      <c r="F33" s="0" t="s">
        <v>137</v>
      </c>
      <c r="G33" s="0" t="n">
        <f aca="false">HYPERLINK("http://clipc-services.ceda.ac.uk/dreq/u/cfe4bddb7dbbfc57c19837e7f99d2dda.html","web")</f>
        <v>0</v>
      </c>
      <c r="H33" s="0" t="s">
        <v>138</v>
      </c>
      <c r="I33" s="0" t="s">
        <v>139</v>
      </c>
      <c r="J33" s="0" t="s">
        <v>140</v>
      </c>
      <c r="K33" s="0" t="s">
        <v>141</v>
      </c>
    </row>
    <row r="34" customFormat="false" ht="15" hidden="false" customHeight="false" outlineLevel="0" collapsed="false">
      <c r="A34" s="0" t="s">
        <v>134</v>
      </c>
      <c r="B34" s="0" t="s">
        <v>142</v>
      </c>
      <c r="C34" s="0" t="s">
        <v>13</v>
      </c>
      <c r="D34" s="0" t="s">
        <v>64</v>
      </c>
      <c r="E34" s="0" t="s">
        <v>143</v>
      </c>
      <c r="F34" s="0" t="s">
        <v>144</v>
      </c>
      <c r="G34" s="0" t="n">
        <f aca="false">HYPERLINK("http://clipc-services.ceda.ac.uk/dreq/u/c9a640b0-c5f0-11e6-ac20-5404a60d96b5.html","web")</f>
        <v>0</v>
      </c>
      <c r="H34" s="0" t="s">
        <v>145</v>
      </c>
      <c r="I34" s="0" t="s">
        <v>139</v>
      </c>
      <c r="J34" s="0" t="s">
        <v>146</v>
      </c>
      <c r="K34" s="0" t="s">
        <v>147</v>
      </c>
    </row>
    <row r="35" customFormat="false" ht="15" hidden="false" customHeight="false" outlineLevel="0" collapsed="false">
      <c r="A35" s="0" t="s">
        <v>134</v>
      </c>
      <c r="B35" s="0" t="s">
        <v>148</v>
      </c>
      <c r="C35" s="0" t="s">
        <v>13</v>
      </c>
      <c r="D35" s="0" t="s">
        <v>64</v>
      </c>
      <c r="E35" s="0" t="s">
        <v>149</v>
      </c>
      <c r="F35" s="0" t="s">
        <v>144</v>
      </c>
      <c r="G35" s="0" t="n">
        <f aca="false">HYPERLINK("http://clipc-services.ceda.ac.uk/dreq/u/c9a673b4-c5f0-11e6-ac20-5404a60d96b5.html","web")</f>
        <v>0</v>
      </c>
      <c r="H35" s="0" t="s">
        <v>150</v>
      </c>
      <c r="I35" s="0" t="s">
        <v>139</v>
      </c>
      <c r="J35" s="0" t="s">
        <v>151</v>
      </c>
      <c r="K35" s="0" t="s">
        <v>147</v>
      </c>
    </row>
    <row r="36" customFormat="false" ht="15" hidden="false" customHeight="false" outlineLevel="0" collapsed="false">
      <c r="A36" s="0" t="s">
        <v>134</v>
      </c>
      <c r="B36" s="0" t="s">
        <v>152</v>
      </c>
      <c r="C36" s="0" t="s">
        <v>13</v>
      </c>
      <c r="D36" s="0" t="s">
        <v>64</v>
      </c>
      <c r="E36" s="0" t="s">
        <v>153</v>
      </c>
      <c r="F36" s="0" t="s">
        <v>144</v>
      </c>
      <c r="G36" s="0" t="n">
        <f aca="false">HYPERLINK("http://clipc-services.ceda.ac.uk/dreq/u/c9a56fd2-c5f0-11e6-ac20-5404a60d96b5.html","web")</f>
        <v>0</v>
      </c>
      <c r="H36" s="0" t="s">
        <v>154</v>
      </c>
      <c r="I36" s="0" t="s">
        <v>139</v>
      </c>
      <c r="J36" s="0" t="s">
        <v>155</v>
      </c>
      <c r="K36" s="0" t="s">
        <v>156</v>
      </c>
    </row>
    <row r="38" customFormat="false" ht="15" hidden="false" customHeight="false" outlineLevel="0" collapsed="false">
      <c r="A38" s="0" t="s">
        <v>157</v>
      </c>
      <c r="B38" s="0" t="s">
        <v>158</v>
      </c>
      <c r="C38" s="0" t="s">
        <v>13</v>
      </c>
      <c r="D38" s="0" t="s">
        <v>64</v>
      </c>
      <c r="E38" s="0" t="s">
        <v>159</v>
      </c>
      <c r="F38" s="0" t="s">
        <v>160</v>
      </c>
      <c r="G38" s="0" t="n">
        <f aca="false">HYPERLINK("http://clipc-services.ceda.ac.uk/dreq/u/5917acf0-9e49-11e5-803c-0d0b866b59f3.html","web")</f>
        <v>0</v>
      </c>
      <c r="H38" s="0" t="s">
        <v>161</v>
      </c>
      <c r="I38" s="0" t="s">
        <v>162</v>
      </c>
      <c r="J38" s="0" t="s">
        <v>163</v>
      </c>
      <c r="K38" s="0" t="s">
        <v>164</v>
      </c>
    </row>
    <row r="39" customFormat="false" ht="15" hidden="false" customHeight="false" outlineLevel="0" collapsed="false">
      <c r="A39" s="0" t="s">
        <v>157</v>
      </c>
      <c r="B39" s="0" t="s">
        <v>165</v>
      </c>
      <c r="C39" s="0" t="s">
        <v>13</v>
      </c>
      <c r="D39" s="0" t="s">
        <v>64</v>
      </c>
      <c r="E39" s="0" t="s">
        <v>166</v>
      </c>
      <c r="F39" s="0" t="s">
        <v>167</v>
      </c>
      <c r="G39" s="0" t="n">
        <f aca="false">HYPERLINK("http://clipc-services.ceda.ac.uk/dreq/u/590de58a-9e49-11e5-803c-0d0b866b59f3.html","web")</f>
        <v>0</v>
      </c>
      <c r="H39" s="0" t="s">
        <v>168</v>
      </c>
      <c r="I39" s="0" t="s">
        <v>162</v>
      </c>
      <c r="J39" s="0" t="s">
        <v>169</v>
      </c>
      <c r="K39" s="0" t="s">
        <v>164</v>
      </c>
    </row>
    <row r="40" customFormat="false" ht="15" hidden="false" customHeight="false" outlineLevel="0" collapsed="false">
      <c r="A40" s="0" t="s">
        <v>157</v>
      </c>
      <c r="B40" s="0" t="s">
        <v>170</v>
      </c>
      <c r="C40" s="0" t="s">
        <v>13</v>
      </c>
      <c r="D40" s="0" t="s">
        <v>64</v>
      </c>
      <c r="E40" s="0" t="s">
        <v>171</v>
      </c>
      <c r="F40" s="0" t="s">
        <v>160</v>
      </c>
      <c r="G40" s="0" t="n">
        <f aca="false">HYPERLINK("http://clipc-services.ceda.ac.uk/dreq/u/59147b48-9e49-11e5-803c-0d0b866b59f3.html","web")</f>
        <v>0</v>
      </c>
      <c r="H40" s="0" t="s">
        <v>172</v>
      </c>
      <c r="I40" s="0" t="s">
        <v>162</v>
      </c>
      <c r="J40" s="0" t="s">
        <v>173</v>
      </c>
      <c r="K40" s="0" t="s">
        <v>164</v>
      </c>
    </row>
    <row r="41" customFormat="false" ht="15" hidden="false" customHeight="false" outlineLevel="0" collapsed="false">
      <c r="A41" s="0" t="s">
        <v>157</v>
      </c>
      <c r="B41" s="0" t="s">
        <v>174</v>
      </c>
      <c r="C41" s="0" t="s">
        <v>13</v>
      </c>
      <c r="D41" s="0" t="s">
        <v>64</v>
      </c>
      <c r="E41" s="0" t="s">
        <v>175</v>
      </c>
      <c r="F41" s="0" t="s">
        <v>167</v>
      </c>
      <c r="G41" s="0" t="n">
        <f aca="false">HYPERLINK("http://clipc-services.ceda.ac.uk/dreq/u/591444ca-9e49-11e5-803c-0d0b866b59f3.html","web")</f>
        <v>0</v>
      </c>
      <c r="H41" s="0" t="s">
        <v>176</v>
      </c>
      <c r="I41" s="0" t="s">
        <v>162</v>
      </c>
      <c r="J41" s="0" t="s">
        <v>177</v>
      </c>
      <c r="K41" s="0" t="s">
        <v>164</v>
      </c>
    </row>
    <row r="42" customFormat="false" ht="15" hidden="false" customHeight="false" outlineLevel="0" collapsed="false">
      <c r="A42" s="0" t="s">
        <v>157</v>
      </c>
      <c r="B42" s="0" t="s">
        <v>178</v>
      </c>
      <c r="C42" s="0" t="s">
        <v>13</v>
      </c>
      <c r="D42" s="0" t="s">
        <v>179</v>
      </c>
      <c r="E42" s="0" t="s">
        <v>180</v>
      </c>
      <c r="F42" s="0" t="s">
        <v>13</v>
      </c>
      <c r="G42" s="0" t="n">
        <f aca="false">HYPERLINK("http://clipc-services.ceda.ac.uk/dreq/u/591720a0-9e49-11e5-803c-0d0b866b59f3.html","web")</f>
        <v>0</v>
      </c>
      <c r="H42" s="0" t="s">
        <v>181</v>
      </c>
      <c r="I42" s="0" t="s">
        <v>139</v>
      </c>
      <c r="J42" s="0" t="s">
        <v>182</v>
      </c>
      <c r="K42" s="0" t="s">
        <v>183</v>
      </c>
    </row>
    <row r="43" customFormat="false" ht="15" hidden="false" customHeight="false" outlineLevel="0" collapsed="false">
      <c r="A43" s="0" t="s">
        <v>157</v>
      </c>
      <c r="B43" s="0" t="s">
        <v>184</v>
      </c>
      <c r="C43" s="0" t="s">
        <v>13</v>
      </c>
      <c r="D43" s="0" t="s">
        <v>64</v>
      </c>
      <c r="E43" s="0" t="s">
        <v>185</v>
      </c>
      <c r="F43" s="0" t="s">
        <v>186</v>
      </c>
      <c r="G43" s="0" t="n">
        <f aca="false">HYPERLINK("http://clipc-services.ceda.ac.uk/dreq/u/59177dc0-9e49-11e5-803c-0d0b866b59f3.html","web")</f>
        <v>0</v>
      </c>
      <c r="H43" s="0" t="s">
        <v>187</v>
      </c>
      <c r="I43" s="0" t="s">
        <v>162</v>
      </c>
      <c r="J43" s="0" t="s">
        <v>188</v>
      </c>
      <c r="K43" s="0" t="s">
        <v>189</v>
      </c>
    </row>
    <row r="44" customFormat="false" ht="15" hidden="false" customHeight="false" outlineLevel="0" collapsed="false">
      <c r="A44" s="0" t="s">
        <v>157</v>
      </c>
      <c r="B44" s="0" t="s">
        <v>190</v>
      </c>
      <c r="C44" s="0" t="s">
        <v>13</v>
      </c>
      <c r="D44" s="0" t="s">
        <v>64</v>
      </c>
      <c r="E44" s="0" t="s">
        <v>191</v>
      </c>
      <c r="F44" s="0" t="s">
        <v>186</v>
      </c>
      <c r="G44" s="0" t="n">
        <f aca="false">HYPERLINK("http://clipc-services.ceda.ac.uk/dreq/u/591306a0-9e49-11e5-803c-0d0b866b59f3.html","web")</f>
        <v>0</v>
      </c>
      <c r="H44" s="0" t="s">
        <v>192</v>
      </c>
      <c r="I44" s="0" t="s">
        <v>162</v>
      </c>
      <c r="J44" s="0" t="s">
        <v>193</v>
      </c>
      <c r="K44" s="0" t="s">
        <v>189</v>
      </c>
    </row>
    <row r="46" customFormat="false" ht="15" hidden="false" customHeight="false" outlineLevel="0" collapsed="false">
      <c r="A46" s="0" t="s">
        <v>194</v>
      </c>
      <c r="B46" s="0" t="s">
        <v>63</v>
      </c>
      <c r="C46" s="0" t="s">
        <v>13</v>
      </c>
      <c r="D46" s="0" t="s">
        <v>64</v>
      </c>
      <c r="E46" s="0" t="s">
        <v>65</v>
      </c>
      <c r="F46" s="0" t="s">
        <v>13</v>
      </c>
      <c r="G46" s="0" t="n">
        <f aca="false">HYPERLINK("http://clipc-services.ceda.ac.uk/dreq/u/bb4d31072e09cd4935f1c20a2c533bbd.html","web")</f>
        <v>0</v>
      </c>
      <c r="H46" s="0" t="s">
        <v>66</v>
      </c>
      <c r="I46" s="0" t="s">
        <v>67</v>
      </c>
      <c r="J46" s="0" t="s">
        <v>68</v>
      </c>
      <c r="K46" s="0" t="s">
        <v>195</v>
      </c>
    </row>
    <row r="47" customFormat="false" ht="15" hidden="false" customHeight="false" outlineLevel="0" collapsed="false">
      <c r="A47" s="0" t="s">
        <v>194</v>
      </c>
      <c r="B47" s="0" t="s">
        <v>70</v>
      </c>
      <c r="C47" s="0" t="s">
        <v>13</v>
      </c>
      <c r="D47" s="0" t="s">
        <v>71</v>
      </c>
      <c r="E47" s="0" t="s">
        <v>72</v>
      </c>
      <c r="F47" s="0" t="s">
        <v>22</v>
      </c>
      <c r="G47" s="0" t="n">
        <f aca="false">HYPERLINK("http://clipc-services.ceda.ac.uk/dreq/u/7308096ae00ff52340909b2a59415f82.html","web")</f>
        <v>0</v>
      </c>
      <c r="H47" s="0" t="s">
        <v>73</v>
      </c>
      <c r="I47" s="0" t="s">
        <v>67</v>
      </c>
      <c r="J47" s="0" t="s">
        <v>74</v>
      </c>
      <c r="K47" s="0" t="s">
        <v>195</v>
      </c>
    </row>
    <row r="48" customFormat="false" ht="15" hidden="false" customHeight="false" outlineLevel="0" collapsed="false">
      <c r="A48" s="0" t="s">
        <v>194</v>
      </c>
      <c r="B48" s="0" t="s">
        <v>75</v>
      </c>
      <c r="C48" s="0" t="s">
        <v>13</v>
      </c>
      <c r="D48" s="0" t="s">
        <v>76</v>
      </c>
      <c r="E48" s="0" t="s">
        <v>77</v>
      </c>
      <c r="F48" s="0" t="s">
        <v>22</v>
      </c>
      <c r="G48" s="0" t="n">
        <f aca="false">HYPERLINK("http://clipc-services.ceda.ac.uk/dreq/u/0bbbf303ac691061a69938846f32b23b.html","web")</f>
        <v>0</v>
      </c>
      <c r="H48" s="0" t="s">
        <v>78</v>
      </c>
      <c r="I48" s="0" t="s">
        <v>67</v>
      </c>
      <c r="J48" s="0" t="s">
        <v>79</v>
      </c>
      <c r="K48" s="0" t="s">
        <v>195</v>
      </c>
    </row>
    <row r="49" customFormat="false" ht="15" hidden="false" customHeight="false" outlineLevel="0" collapsed="false">
      <c r="A49" s="0" t="s">
        <v>194</v>
      </c>
      <c r="B49" s="0" t="s">
        <v>80</v>
      </c>
      <c r="C49" s="0" t="s">
        <v>13</v>
      </c>
      <c r="D49" s="0" t="s">
        <v>81</v>
      </c>
      <c r="E49" s="0" t="s">
        <v>82</v>
      </c>
      <c r="F49" s="0" t="s">
        <v>22</v>
      </c>
      <c r="G49" s="0" t="n">
        <f aca="false">HYPERLINK("http://clipc-services.ceda.ac.uk/dreq/u/fe9d4b45792f7d6430fe2a9c9b7234b1.html","web")</f>
        <v>0</v>
      </c>
      <c r="H49" s="0" t="s">
        <v>83</v>
      </c>
      <c r="I49" s="0" t="s">
        <v>67</v>
      </c>
      <c r="J49" s="0" t="s">
        <v>84</v>
      </c>
      <c r="K49" s="0" t="s">
        <v>195</v>
      </c>
    </row>
    <row r="50" customFormat="false" ht="15" hidden="false" customHeight="false" outlineLevel="0" collapsed="false">
      <c r="A50" s="0" t="s">
        <v>194</v>
      </c>
      <c r="B50" s="0" t="s">
        <v>85</v>
      </c>
      <c r="C50" s="0" t="s">
        <v>13</v>
      </c>
      <c r="D50" s="0" t="s">
        <v>64</v>
      </c>
      <c r="E50" s="0" t="s">
        <v>86</v>
      </c>
      <c r="F50" s="0" t="s">
        <v>22</v>
      </c>
      <c r="G50" s="0" t="n">
        <f aca="false">HYPERLINK("http://clipc-services.ceda.ac.uk/dreq/u/ce9ab9b945fcc86013ad10431d8f252e.html","web")</f>
        <v>0</v>
      </c>
      <c r="H50" s="0" t="s">
        <v>87</v>
      </c>
      <c r="I50" s="0" t="s">
        <v>67</v>
      </c>
      <c r="J50" s="0" t="s">
        <v>88</v>
      </c>
      <c r="K50" s="0" t="s">
        <v>195</v>
      </c>
    </row>
    <row r="51" customFormat="false" ht="15" hidden="false" customHeight="false" outlineLevel="0" collapsed="false">
      <c r="A51" s="0" t="s">
        <v>194</v>
      </c>
      <c r="B51" s="0" t="s">
        <v>90</v>
      </c>
      <c r="C51" s="0" t="s">
        <v>13</v>
      </c>
      <c r="D51" s="0" t="s">
        <v>64</v>
      </c>
      <c r="E51" s="0" t="s">
        <v>91</v>
      </c>
      <c r="F51" s="0" t="s">
        <v>22</v>
      </c>
      <c r="G51" s="0" t="n">
        <f aca="false">HYPERLINK("http://clipc-services.ceda.ac.uk/dreq/u/b045cae1f65ba99831648f136b309e91.html","web")</f>
        <v>0</v>
      </c>
      <c r="H51" s="0" t="s">
        <v>92</v>
      </c>
      <c r="I51" s="0" t="s">
        <v>67</v>
      </c>
      <c r="J51" s="0" t="s">
        <v>93</v>
      </c>
      <c r="K51" s="0" t="s">
        <v>195</v>
      </c>
    </row>
    <row r="52" customFormat="false" ht="15" hidden="false" customHeight="false" outlineLevel="0" collapsed="false">
      <c r="A52" s="0" t="s">
        <v>194</v>
      </c>
      <c r="B52" s="0" t="s">
        <v>95</v>
      </c>
      <c r="C52" s="0" t="s">
        <v>13</v>
      </c>
      <c r="D52" s="0" t="s">
        <v>64</v>
      </c>
      <c r="E52" s="0" t="s">
        <v>96</v>
      </c>
      <c r="F52" s="0" t="s">
        <v>97</v>
      </c>
      <c r="G52" s="0" t="n">
        <f aca="false">HYPERLINK("http://clipc-services.ceda.ac.uk/dreq/u/987be9b68c051baf4f0c5b6e8c26b4d8.html","web")</f>
        <v>0</v>
      </c>
      <c r="H52" s="0" t="s">
        <v>98</v>
      </c>
      <c r="I52" s="0" t="s">
        <v>67</v>
      </c>
      <c r="J52" s="0" t="s">
        <v>99</v>
      </c>
      <c r="K52" s="0" t="s">
        <v>195</v>
      </c>
    </row>
    <row r="54" customFormat="false" ht="15" hidden="false" customHeight="false" outlineLevel="0" collapsed="false">
      <c r="A54" s="0" t="s">
        <v>196</v>
      </c>
      <c r="B54" s="0" t="s">
        <v>70</v>
      </c>
      <c r="C54" s="0" t="s">
        <v>13</v>
      </c>
      <c r="D54" s="0" t="s">
        <v>197</v>
      </c>
      <c r="E54" s="0" t="s">
        <v>72</v>
      </c>
      <c r="F54" s="0" t="s">
        <v>22</v>
      </c>
      <c r="G54" s="0" t="n">
        <f aca="false">HYPERLINK("http://clipc-services.ceda.ac.uk/dreq/u/7308096ae00ff52340909b2a59415f82.html","web")</f>
        <v>0</v>
      </c>
      <c r="H54" s="0" t="s">
        <v>73</v>
      </c>
      <c r="I54" s="0" t="s">
        <v>67</v>
      </c>
      <c r="J54" s="0" t="s">
        <v>74</v>
      </c>
      <c r="K54" s="0" t="s">
        <v>198</v>
      </c>
    </row>
    <row r="55" customFormat="false" ht="15" hidden="false" customHeight="false" outlineLevel="0" collapsed="false">
      <c r="A55" s="0" t="s">
        <v>196</v>
      </c>
      <c r="B55" s="0" t="s">
        <v>75</v>
      </c>
      <c r="C55" s="0" t="s">
        <v>13</v>
      </c>
      <c r="D55" s="0" t="s">
        <v>199</v>
      </c>
      <c r="E55" s="0" t="s">
        <v>77</v>
      </c>
      <c r="F55" s="0" t="s">
        <v>22</v>
      </c>
      <c r="G55" s="0" t="n">
        <f aca="false">HYPERLINK("http://clipc-services.ceda.ac.uk/dreq/u/0bbbf303ac691061a69938846f32b23b.html","web")</f>
        <v>0</v>
      </c>
      <c r="H55" s="0" t="s">
        <v>78</v>
      </c>
      <c r="I55" s="0" t="s">
        <v>67</v>
      </c>
      <c r="J55" s="0" t="s">
        <v>79</v>
      </c>
      <c r="K55" s="0" t="s">
        <v>198</v>
      </c>
    </row>
    <row r="56" customFormat="false" ht="15" hidden="false" customHeight="false" outlineLevel="0" collapsed="false">
      <c r="A56" s="0" t="s">
        <v>196</v>
      </c>
      <c r="B56" s="0" t="s">
        <v>80</v>
      </c>
      <c r="C56" s="0" t="s">
        <v>13</v>
      </c>
      <c r="D56" s="0" t="s">
        <v>200</v>
      </c>
      <c r="E56" s="0" t="s">
        <v>82</v>
      </c>
      <c r="F56" s="0" t="s">
        <v>22</v>
      </c>
      <c r="G56" s="0" t="n">
        <f aca="false">HYPERLINK("http://clipc-services.ceda.ac.uk/dreq/u/fe9d4b45792f7d6430fe2a9c9b7234b1.html","web")</f>
        <v>0</v>
      </c>
      <c r="H56" s="0" t="s">
        <v>83</v>
      </c>
      <c r="I56" s="0" t="s">
        <v>67</v>
      </c>
      <c r="J56" s="0" t="s">
        <v>84</v>
      </c>
      <c r="K56" s="0" t="s">
        <v>198</v>
      </c>
    </row>
    <row r="57" customFormat="false" ht="15" hidden="false" customHeight="false" outlineLevel="0" collapsed="false">
      <c r="A57" s="0" t="s">
        <v>196</v>
      </c>
      <c r="B57" s="0" t="s">
        <v>85</v>
      </c>
      <c r="C57" s="0" t="s">
        <v>13</v>
      </c>
      <c r="D57" s="0" t="s">
        <v>201</v>
      </c>
      <c r="E57" s="0" t="s">
        <v>86</v>
      </c>
      <c r="F57" s="0" t="s">
        <v>22</v>
      </c>
      <c r="G57" s="0" t="n">
        <f aca="false">HYPERLINK("http://clipc-services.ceda.ac.uk/dreq/u/ce9ab9b945fcc86013ad10431d8f252e.html","web")</f>
        <v>0</v>
      </c>
      <c r="H57" s="0" t="s">
        <v>87</v>
      </c>
      <c r="I57" s="0" t="s">
        <v>67</v>
      </c>
      <c r="J57" s="0" t="s">
        <v>88</v>
      </c>
      <c r="K57" s="0" t="s">
        <v>198</v>
      </c>
    </row>
    <row r="58" customFormat="false" ht="15" hidden="false" customHeight="false" outlineLevel="0" collapsed="false">
      <c r="A58" s="0" t="s">
        <v>196</v>
      </c>
      <c r="B58" s="0" t="s">
        <v>202</v>
      </c>
      <c r="C58" s="0" t="s">
        <v>13</v>
      </c>
      <c r="D58" s="0" t="s">
        <v>201</v>
      </c>
      <c r="E58" s="0" t="s">
        <v>203</v>
      </c>
      <c r="F58" s="0" t="s">
        <v>204</v>
      </c>
      <c r="G58" s="0" t="n">
        <f aca="false">HYPERLINK("http://clipc-services.ceda.ac.uk/dreq/u/9c35e2ac-a0de-11e6-bc63-ac72891c3257.html","web")</f>
        <v>0</v>
      </c>
      <c r="H58" s="0" t="s">
        <v>205</v>
      </c>
      <c r="I58" s="0" t="s">
        <v>162</v>
      </c>
      <c r="J58" s="0" t="s">
        <v>206</v>
      </c>
      <c r="K58" s="0" t="s">
        <v>207</v>
      </c>
    </row>
    <row r="60" customFormat="false" ht="15" hidden="false" customHeight="false" outlineLevel="0" collapsed="false">
      <c r="A60" s="0" t="s">
        <v>208</v>
      </c>
      <c r="B60" s="0" t="s">
        <v>100</v>
      </c>
      <c r="C60" s="0" t="s">
        <v>209</v>
      </c>
      <c r="D60" s="0" t="s">
        <v>210</v>
      </c>
      <c r="E60" s="0" t="s">
        <v>102</v>
      </c>
      <c r="F60" s="0" t="s">
        <v>103</v>
      </c>
      <c r="G60" s="0" t="n">
        <f aca="false">HYPERLINK("http://clipc-services.ceda.ac.uk/dreq/u/2a6093caf9e5cd42fb2fba6bdb73d6db.html","web")</f>
        <v>0</v>
      </c>
      <c r="H60" s="0" t="s">
        <v>104</v>
      </c>
      <c r="I60" s="0" t="s">
        <v>59</v>
      </c>
      <c r="J60" s="0" t="s">
        <v>102</v>
      </c>
      <c r="K60" s="0" t="s">
        <v>189</v>
      </c>
    </row>
    <row r="62" customFormat="false" ht="15" hidden="false" customHeight="false" outlineLevel="0" collapsed="false">
      <c r="A62" s="0" t="s">
        <v>211</v>
      </c>
      <c r="B62" s="0" t="s">
        <v>212</v>
      </c>
      <c r="C62" s="0" t="s">
        <v>13</v>
      </c>
      <c r="D62" s="0" t="s">
        <v>213</v>
      </c>
      <c r="E62" s="0" t="s">
        <v>214</v>
      </c>
      <c r="F62" s="0" t="s">
        <v>22</v>
      </c>
      <c r="G62" s="0" t="n">
        <f aca="false">HYPERLINK("http://clipc-services.ceda.ac.uk/dreq/u/a1d2e309c6f25017442ad6c79c4f9eca.html","web")</f>
        <v>0</v>
      </c>
      <c r="H62" s="0" t="s">
        <v>215</v>
      </c>
      <c r="I62" s="0" t="s">
        <v>42</v>
      </c>
      <c r="J62" s="0" t="s">
        <v>216</v>
      </c>
      <c r="K62" s="0" t="s">
        <v>44</v>
      </c>
    </row>
    <row r="63" customFormat="false" ht="15" hidden="false" customHeight="false" outlineLevel="0" collapsed="false">
      <c r="A63" s="0" t="s">
        <v>211</v>
      </c>
      <c r="B63" s="0" t="s">
        <v>38</v>
      </c>
      <c r="C63" s="0" t="s">
        <v>13</v>
      </c>
      <c r="D63" s="0" t="s">
        <v>217</v>
      </c>
      <c r="E63" s="0" t="s">
        <v>40</v>
      </c>
      <c r="F63" s="0" t="s">
        <v>22</v>
      </c>
      <c r="G63" s="0" t="n">
        <f aca="false">HYPERLINK("http://clipc-services.ceda.ac.uk/dreq/u/590e5de4-9e49-11e5-803c-0d0b866b59f3.html","web")</f>
        <v>0</v>
      </c>
      <c r="H63" s="0" t="s">
        <v>41</v>
      </c>
      <c r="I63" s="0" t="s">
        <v>42</v>
      </c>
      <c r="J63" s="0" t="s">
        <v>43</v>
      </c>
      <c r="K63" s="0" t="s">
        <v>44</v>
      </c>
    </row>
    <row r="64" customFormat="false" ht="15" hidden="false" customHeight="false" outlineLevel="0" collapsed="false">
      <c r="A64" s="0" t="s">
        <v>211</v>
      </c>
      <c r="B64" s="0" t="s">
        <v>218</v>
      </c>
      <c r="C64" s="0" t="s">
        <v>13</v>
      </c>
      <c r="D64" s="0" t="s">
        <v>64</v>
      </c>
      <c r="E64" s="0" t="s">
        <v>219</v>
      </c>
      <c r="F64" s="0" t="s">
        <v>22</v>
      </c>
      <c r="G64" s="0" t="n">
        <f aca="false">HYPERLINK("http://clipc-services.ceda.ac.uk/dreq/u/53826ae4-bf01-11e6-a554-ac72891c3257.html","web")</f>
        <v>0</v>
      </c>
      <c r="H64" s="0" t="s">
        <v>220</v>
      </c>
      <c r="I64" s="0" t="s">
        <v>42</v>
      </c>
      <c r="J64" s="0" t="s">
        <v>221</v>
      </c>
      <c r="K64" s="0" t="s">
        <v>124</v>
      </c>
    </row>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c r="A69" s="0" t="s">
        <v>222</v>
      </c>
      <c r="B69" s="0" t="s">
        <v>223</v>
      </c>
      <c r="C69" s="0" t="s">
        <v>13</v>
      </c>
      <c r="D69" s="0" t="s">
        <v>127</v>
      </c>
      <c r="E69" s="0" t="s">
        <v>224</v>
      </c>
      <c r="F69" s="0" t="s">
        <v>121</v>
      </c>
      <c r="G69" s="0" t="str">
        <f aca="false">HYPERLINK("http://clipc-services.ceda.ac.uk/dreq/u/865d0e00-53e6-11e6-b524-5404a60d96b5.html","web")</f>
        <v>web</v>
      </c>
      <c r="H69" s="2" t="s">
        <v>225</v>
      </c>
      <c r="I69" s="2" t="s">
        <v>226</v>
      </c>
      <c r="J69" s="0" t="s">
        <v>227</v>
      </c>
      <c r="K69" s="0" t="s">
        <v>124</v>
      </c>
    </row>
    <row r="70" customFormat="false" ht="13.8" hidden="false" customHeight="false" outlineLevel="0" collapsed="false">
      <c r="A70" s="0" t="s">
        <v>222</v>
      </c>
      <c r="B70" s="0" t="s">
        <v>212</v>
      </c>
      <c r="C70" s="0" t="s">
        <v>13</v>
      </c>
      <c r="D70" s="0" t="s">
        <v>228</v>
      </c>
      <c r="E70" s="0" t="s">
        <v>229</v>
      </c>
      <c r="F70" s="0" t="s">
        <v>22</v>
      </c>
      <c r="G70" s="0" t="str">
        <f aca="false">HYPERLINK("http://clipc-services.ceda.ac.uk/dreq/u/a1d2e309c6f25017442ad6c79c4f9eca.html","web")</f>
        <v>web</v>
      </c>
      <c r="H70" s="2" t="s">
        <v>230</v>
      </c>
      <c r="I70" s="2" t="s">
        <v>131</v>
      </c>
      <c r="J70" s="0" t="s">
        <v>216</v>
      </c>
      <c r="K70" s="0" t="s">
        <v>124</v>
      </c>
    </row>
    <row r="71" customFormat="false" ht="13.8" hidden="false" customHeight="false" outlineLevel="0" collapsed="false">
      <c r="A71" s="0" t="s">
        <v>222</v>
      </c>
      <c r="B71" s="0" t="s">
        <v>38</v>
      </c>
      <c r="C71" s="0" t="s">
        <v>13</v>
      </c>
      <c r="D71" s="0" t="s">
        <v>231</v>
      </c>
      <c r="E71" s="0" t="s">
        <v>232</v>
      </c>
      <c r="F71" s="0" t="s">
        <v>22</v>
      </c>
      <c r="G71" s="0" t="str">
        <f aca="false">HYPERLINK("http://clipc-services.ceda.ac.uk/dreq/u/590e5de4-9e49-11e5-803c-0d0b866b59f3.html","web")</f>
        <v>web</v>
      </c>
      <c r="H71" s="2" t="s">
        <v>233</v>
      </c>
      <c r="I71" s="2" t="s">
        <v>131</v>
      </c>
      <c r="J71" s="0" t="s">
        <v>43</v>
      </c>
      <c r="K71" s="0" t="s">
        <v>124</v>
      </c>
    </row>
    <row r="72" customFormat="false" ht="13.8" hidden="false" customHeight="false" outlineLevel="0" collapsed="false"/>
    <row r="73" customFormat="false" ht="13.8" hidden="false" customHeight="false" outlineLevel="0" collapsed="false"/>
    <row r="74" customFormat="false" ht="13.8" hidden="false" customHeight="false" outlineLevel="0" collapsed="false">
      <c r="A74" s="0" t="s">
        <v>234</v>
      </c>
      <c r="B74" s="0" t="s">
        <v>235</v>
      </c>
      <c r="C74" s="0" t="s">
        <v>13</v>
      </c>
      <c r="D74" s="0" t="s">
        <v>64</v>
      </c>
      <c r="E74" s="0" t="s">
        <v>236</v>
      </c>
      <c r="F74" s="0" t="s">
        <v>32</v>
      </c>
      <c r="G74" s="0" t="str">
        <f aca="false">HYPERLINK("http://clipc-services.ceda.ac.uk/dreq/u/01c8c41a-a0d8-11e6-bc63-ac72891c3257.html","web")</f>
        <v>web</v>
      </c>
      <c r="H74" s="0" t="s">
        <v>237</v>
      </c>
      <c r="I74" s="0" t="s">
        <v>238</v>
      </c>
      <c r="J74" s="0" t="s">
        <v>239</v>
      </c>
      <c r="K74" s="0" t="s">
        <v>19</v>
      </c>
    </row>
    <row r="75" customFormat="false" ht="13.8" hidden="false" customHeight="false" outlineLevel="0" collapsed="false">
      <c r="A75" s="0" t="s">
        <v>234</v>
      </c>
      <c r="B75" s="0" t="s">
        <v>240</v>
      </c>
      <c r="C75" s="0" t="s">
        <v>13</v>
      </c>
      <c r="D75" s="0" t="s">
        <v>64</v>
      </c>
      <c r="E75" s="0" t="s">
        <v>241</v>
      </c>
      <c r="F75" s="0" t="s">
        <v>32</v>
      </c>
      <c r="G75" s="0" t="str">
        <f aca="false">HYPERLINK("http://clipc-services.ceda.ac.uk/dreq/u/0abbdddc-a0d8-11e6-bc63-ac72891c3257.html","web")</f>
        <v>web</v>
      </c>
      <c r="H75" s="0" t="s">
        <v>242</v>
      </c>
      <c r="I75" s="0" t="s">
        <v>238</v>
      </c>
      <c r="J75" s="0" t="s">
        <v>243</v>
      </c>
      <c r="K75" s="0" t="s">
        <v>19</v>
      </c>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2019-04-17T15:14:40Z</dcterms:created>
  <dc:creator/>
  <dc:description/>
  <dc:language>en-US</dc:language>
  <cp:lastModifiedBy/>
  <dcterms:modified xsi:type="dcterms:W3CDTF">2019-04-19T17:46:59Z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