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Z:\01-Projets et suivis\Langlois\Microplastics\10. Microplastics\2. Counting\"/>
    </mc:Choice>
  </mc:AlternateContent>
  <xr:revisionPtr revIDLastSave="0" documentId="8_{427AAFA4-883C-475F-A598-54C99B461563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Results 1 replicate" sheetId="1" r:id="rId1"/>
    <sheet name="Feuil2" sheetId="2" r:id="rId2"/>
    <sheet name="Results 3 replicates" sheetId="3" r:id="rId3"/>
    <sheet name="Transposition" sheetId="7" r:id="rId4"/>
    <sheet name="TransposeR" sheetId="9" r:id="rId5"/>
  </sheets>
  <definedNames>
    <definedName name="_xlnm._FilterDatabase" localSheetId="4" hidden="1">TransposeR!$A$1:$W$184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6" i="3" l="1"/>
  <c r="D126" i="3"/>
  <c r="D219" i="3" l="1"/>
  <c r="DF128" i="3" l="1"/>
  <c r="DA128" i="3"/>
  <c r="DB128" i="3"/>
  <c r="CS128" i="3"/>
  <c r="CN128" i="3"/>
  <c r="CK128" i="3"/>
  <c r="CK126" i="3"/>
  <c r="D236" i="3"/>
  <c r="B2" i="9"/>
  <c r="D2" i="9"/>
  <c r="B3" i="9"/>
  <c r="D3" i="9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B59" i="9"/>
  <c r="D59" i="9"/>
  <c r="B60" i="9"/>
  <c r="D60" i="9"/>
  <c r="B61" i="9"/>
  <c r="D61" i="9"/>
  <c r="B62" i="9"/>
  <c r="D62" i="9"/>
  <c r="B63" i="9"/>
  <c r="D63" i="9"/>
  <c r="B64" i="9"/>
  <c r="D64" i="9"/>
  <c r="B65" i="9"/>
  <c r="D65" i="9"/>
  <c r="B66" i="9"/>
  <c r="D66" i="9"/>
  <c r="B67" i="9"/>
  <c r="D67" i="9"/>
  <c r="B68" i="9"/>
  <c r="D68" i="9"/>
  <c r="B69" i="9"/>
  <c r="D69" i="9"/>
  <c r="B70" i="9"/>
  <c r="D70" i="9"/>
  <c r="B71" i="9"/>
  <c r="D71" i="9"/>
  <c r="B72" i="9"/>
  <c r="D72" i="9"/>
  <c r="B73" i="9"/>
  <c r="D73" i="9"/>
  <c r="B74" i="9"/>
  <c r="D74" i="9"/>
  <c r="B75" i="9"/>
  <c r="D75" i="9"/>
  <c r="B76" i="9"/>
  <c r="D76" i="9"/>
  <c r="B77" i="9"/>
  <c r="D77" i="9"/>
  <c r="B78" i="9"/>
  <c r="D78" i="9"/>
  <c r="B79" i="9"/>
  <c r="D79" i="9"/>
  <c r="B80" i="9"/>
  <c r="D80" i="9"/>
  <c r="B81" i="9"/>
  <c r="D81" i="9"/>
  <c r="B82" i="9"/>
  <c r="D82" i="9"/>
  <c r="B83" i="9"/>
  <c r="D83" i="9"/>
  <c r="B84" i="9"/>
  <c r="D84" i="9"/>
  <c r="B85" i="9"/>
  <c r="D85" i="9"/>
  <c r="B86" i="9"/>
  <c r="D86" i="9"/>
  <c r="B87" i="9"/>
  <c r="D87" i="9"/>
  <c r="B88" i="9"/>
  <c r="D88" i="9"/>
  <c r="B89" i="9"/>
  <c r="D89" i="9"/>
  <c r="B90" i="9"/>
  <c r="D90" i="9"/>
  <c r="B91" i="9"/>
  <c r="D91" i="9"/>
  <c r="B92" i="9"/>
  <c r="D92" i="9"/>
  <c r="B93" i="9"/>
  <c r="D93" i="9"/>
  <c r="B94" i="9"/>
  <c r="D94" i="9"/>
  <c r="B95" i="9"/>
  <c r="D95" i="9"/>
  <c r="B96" i="9"/>
  <c r="D96" i="9"/>
  <c r="B97" i="9"/>
  <c r="D97" i="9"/>
  <c r="B98" i="9"/>
  <c r="D98" i="9"/>
  <c r="B99" i="9"/>
  <c r="D99" i="9"/>
  <c r="B100" i="9"/>
  <c r="D100" i="9"/>
  <c r="B101" i="9"/>
  <c r="D101" i="9"/>
  <c r="B102" i="9"/>
  <c r="D102" i="9"/>
  <c r="B103" i="9"/>
  <c r="D103" i="9"/>
  <c r="B104" i="9"/>
  <c r="D104" i="9"/>
  <c r="B105" i="9"/>
  <c r="D105" i="9"/>
  <c r="B106" i="9"/>
  <c r="D106" i="9"/>
  <c r="B107" i="9"/>
  <c r="D107" i="9"/>
  <c r="B108" i="9"/>
  <c r="D108" i="9"/>
  <c r="B109" i="9"/>
  <c r="D109" i="9"/>
  <c r="B110" i="9"/>
  <c r="D110" i="9"/>
  <c r="B111" i="9"/>
  <c r="D111" i="9"/>
  <c r="B112" i="9"/>
  <c r="D112" i="9"/>
  <c r="B113" i="9"/>
  <c r="D113" i="9"/>
  <c r="B114" i="9"/>
  <c r="D114" i="9"/>
  <c r="B115" i="9"/>
  <c r="D115" i="9"/>
  <c r="B116" i="9"/>
  <c r="D116" i="9"/>
  <c r="B117" i="9"/>
  <c r="D117" i="9"/>
  <c r="B118" i="9"/>
  <c r="D118" i="9"/>
  <c r="B119" i="9"/>
  <c r="D119" i="9"/>
  <c r="B120" i="9"/>
  <c r="D120" i="9"/>
  <c r="B121" i="9"/>
  <c r="D121" i="9"/>
  <c r="B122" i="9"/>
  <c r="D122" i="9"/>
  <c r="B123" i="9"/>
  <c r="D123" i="9"/>
  <c r="B124" i="9"/>
  <c r="D124" i="9"/>
  <c r="B125" i="9"/>
  <c r="D125" i="9"/>
  <c r="B126" i="9"/>
  <c r="D126" i="9"/>
  <c r="B127" i="9"/>
  <c r="D127" i="9"/>
  <c r="B128" i="9"/>
  <c r="D128" i="9"/>
  <c r="B129" i="9"/>
  <c r="D129" i="9"/>
  <c r="B130" i="9"/>
  <c r="D130" i="9"/>
  <c r="B131" i="9"/>
  <c r="D131" i="9"/>
  <c r="B132" i="9"/>
  <c r="D132" i="9"/>
  <c r="B133" i="9"/>
  <c r="D133" i="9"/>
  <c r="B134" i="9"/>
  <c r="D134" i="9"/>
  <c r="B135" i="9"/>
  <c r="D135" i="9"/>
  <c r="B136" i="9"/>
  <c r="D136" i="9"/>
  <c r="B137" i="9"/>
  <c r="D137" i="9"/>
  <c r="B138" i="9"/>
  <c r="D138" i="9"/>
  <c r="B139" i="9"/>
  <c r="D139" i="9"/>
  <c r="B140" i="9"/>
  <c r="D140" i="9"/>
  <c r="B141" i="9"/>
  <c r="D141" i="9"/>
  <c r="B142" i="9"/>
  <c r="D142" i="9"/>
  <c r="B143" i="9"/>
  <c r="D143" i="9"/>
  <c r="B144" i="9"/>
  <c r="D144" i="9"/>
  <c r="B145" i="9"/>
  <c r="D145" i="9"/>
  <c r="B146" i="9"/>
  <c r="D146" i="9"/>
  <c r="B147" i="9"/>
  <c r="D147" i="9"/>
  <c r="B148" i="9"/>
  <c r="D148" i="9"/>
  <c r="B149" i="9"/>
  <c r="D149" i="9"/>
  <c r="B150" i="9"/>
  <c r="D150" i="9"/>
  <c r="B151" i="9"/>
  <c r="D151" i="9"/>
  <c r="B152" i="9"/>
  <c r="D152" i="9"/>
  <c r="B153" i="9"/>
  <c r="D153" i="9"/>
  <c r="B154" i="9"/>
  <c r="D154" i="9"/>
  <c r="B155" i="9"/>
  <c r="D155" i="9"/>
  <c r="B156" i="9"/>
  <c r="D156" i="9"/>
  <c r="B157" i="9"/>
  <c r="D157" i="9"/>
  <c r="B158" i="9"/>
  <c r="D158" i="9"/>
  <c r="B159" i="9"/>
  <c r="D159" i="9"/>
  <c r="B160" i="9"/>
  <c r="D160" i="9"/>
  <c r="B161" i="9"/>
  <c r="D161" i="9"/>
  <c r="B162" i="9"/>
  <c r="D162" i="9"/>
  <c r="B163" i="9"/>
  <c r="D163" i="9"/>
  <c r="B164" i="9"/>
  <c r="D164" i="9"/>
  <c r="B165" i="9"/>
  <c r="D165" i="9"/>
  <c r="B166" i="9"/>
  <c r="D166" i="9"/>
  <c r="B167" i="9"/>
  <c r="D167" i="9"/>
  <c r="B168" i="9"/>
  <c r="D168" i="9"/>
  <c r="B169" i="9"/>
  <c r="D169" i="9"/>
  <c r="B170" i="9"/>
  <c r="D170" i="9"/>
  <c r="B171" i="9"/>
  <c r="D171" i="9"/>
  <c r="B172" i="9"/>
  <c r="D172" i="9"/>
  <c r="B173" i="9"/>
  <c r="D173" i="9"/>
  <c r="B174" i="9"/>
  <c r="D174" i="9"/>
  <c r="B175" i="9"/>
  <c r="D175" i="9"/>
  <c r="B176" i="9"/>
  <c r="D176" i="9"/>
  <c r="B177" i="9"/>
  <c r="D177" i="9"/>
  <c r="B178" i="9"/>
  <c r="D178" i="9"/>
  <c r="B179" i="9"/>
  <c r="D179" i="9"/>
  <c r="B180" i="9"/>
  <c r="D180" i="9"/>
  <c r="B181" i="9"/>
  <c r="D181" i="9"/>
  <c r="B182" i="9"/>
  <c r="D182" i="9"/>
  <c r="B183" i="9"/>
  <c r="D183" i="9"/>
  <c r="B184" i="9"/>
  <c r="D184" i="9"/>
  <c r="F163" i="3"/>
  <c r="F137" i="3"/>
  <c r="CN136" i="3"/>
  <c r="CV136" i="3" s="1"/>
  <c r="D163" i="3"/>
  <c r="D137" i="3"/>
  <c r="D162" i="3"/>
  <c r="D185" i="3" s="1"/>
  <c r="CU179" i="3"/>
  <c r="CU163" i="3"/>
  <c r="CU164" i="3"/>
  <c r="CU165" i="3"/>
  <c r="CU166" i="3"/>
  <c r="CU167" i="3"/>
  <c r="CU168" i="3"/>
  <c r="CU169" i="3"/>
  <c r="CU170" i="3"/>
  <c r="CU171" i="3"/>
  <c r="CU172" i="3"/>
  <c r="CU173" i="3"/>
  <c r="CU174" i="3"/>
  <c r="CU175" i="3"/>
  <c r="CU176" i="3"/>
  <c r="CU177" i="3"/>
  <c r="CU178" i="3"/>
  <c r="CU162" i="3"/>
  <c r="CT163" i="3"/>
  <c r="CT164" i="3"/>
  <c r="CT165" i="3"/>
  <c r="CT166" i="3"/>
  <c r="CT167" i="3"/>
  <c r="CT168" i="3"/>
  <c r="CT169" i="3"/>
  <c r="CT170" i="3"/>
  <c r="CT171" i="3"/>
  <c r="CT172" i="3"/>
  <c r="CT173" i="3"/>
  <c r="CT174" i="3"/>
  <c r="CT175" i="3"/>
  <c r="CT176" i="3"/>
  <c r="CT177" i="3"/>
  <c r="CT178" i="3"/>
  <c r="CT179" i="3"/>
  <c r="CT162" i="3"/>
  <c r="CS163" i="3"/>
  <c r="CS164" i="3"/>
  <c r="CS165" i="3"/>
  <c r="CS166" i="3"/>
  <c r="CS167" i="3"/>
  <c r="CS168" i="3"/>
  <c r="CS169" i="3"/>
  <c r="CS170" i="3"/>
  <c r="CS171" i="3"/>
  <c r="CS172" i="3"/>
  <c r="CS173" i="3"/>
  <c r="CS174" i="3"/>
  <c r="CS175" i="3"/>
  <c r="CS176" i="3"/>
  <c r="CS177" i="3"/>
  <c r="CS178" i="3"/>
  <c r="CS179" i="3"/>
  <c r="CS162" i="3"/>
  <c r="CR163" i="3"/>
  <c r="CR164" i="3"/>
  <c r="CR165" i="3"/>
  <c r="CR166" i="3"/>
  <c r="CR167" i="3"/>
  <c r="CR168" i="3"/>
  <c r="CR169" i="3"/>
  <c r="CR170" i="3"/>
  <c r="CR171" i="3"/>
  <c r="CR172" i="3"/>
  <c r="CR173" i="3"/>
  <c r="CR174" i="3"/>
  <c r="CR175" i="3"/>
  <c r="CR176" i="3"/>
  <c r="CR177" i="3"/>
  <c r="CR178" i="3"/>
  <c r="CR179" i="3"/>
  <c r="CR162" i="3"/>
  <c r="CN162" i="3" l="1"/>
  <c r="CV162" i="3" s="1"/>
  <c r="CQ163" i="3"/>
  <c r="CQ164" i="3"/>
  <c r="CW164" i="3" s="1"/>
  <c r="CQ165" i="3"/>
  <c r="CV165" i="3" s="1"/>
  <c r="CQ166" i="3"/>
  <c r="CQ167" i="3"/>
  <c r="CQ168" i="3"/>
  <c r="CQ169" i="3"/>
  <c r="CQ170" i="3"/>
  <c r="CQ171" i="3"/>
  <c r="CQ172" i="3"/>
  <c r="CQ173" i="3"/>
  <c r="CQ174" i="3"/>
  <c r="CQ175" i="3"/>
  <c r="CQ176" i="3"/>
  <c r="CQ177" i="3"/>
  <c r="CQ178" i="3"/>
  <c r="CQ179" i="3"/>
  <c r="CQ162" i="3"/>
  <c r="CP163" i="3"/>
  <c r="CP164" i="3"/>
  <c r="CP165" i="3"/>
  <c r="CP166" i="3"/>
  <c r="CP167" i="3"/>
  <c r="CP168" i="3"/>
  <c r="CP169" i="3"/>
  <c r="CP170" i="3"/>
  <c r="CP171" i="3"/>
  <c r="CP172" i="3"/>
  <c r="CP173" i="3"/>
  <c r="CP174" i="3"/>
  <c r="CP175" i="3"/>
  <c r="CP176" i="3"/>
  <c r="CP177" i="3"/>
  <c r="CP178" i="3"/>
  <c r="CP162" i="3"/>
  <c r="CO162" i="3"/>
  <c r="CO179" i="3"/>
  <c r="CO163" i="3"/>
  <c r="CO164" i="3"/>
  <c r="CO165" i="3"/>
  <c r="CO166" i="3"/>
  <c r="CO167" i="3"/>
  <c r="CO168" i="3"/>
  <c r="CW168" i="3" s="1"/>
  <c r="CO169" i="3"/>
  <c r="CO170" i="3"/>
  <c r="CO171" i="3"/>
  <c r="CO172" i="3"/>
  <c r="CO173" i="3"/>
  <c r="CO174" i="3"/>
  <c r="CO175" i="3"/>
  <c r="CO176" i="3"/>
  <c r="CV176" i="3" s="1"/>
  <c r="CO177" i="3"/>
  <c r="CO178" i="3"/>
  <c r="CN163" i="3"/>
  <c r="CN164" i="3"/>
  <c r="CN165" i="3"/>
  <c r="CN166" i="3"/>
  <c r="CV166" i="3" s="1"/>
  <c r="CN167" i="3"/>
  <c r="CN168" i="3"/>
  <c r="CN169" i="3"/>
  <c r="CW169" i="3" s="1"/>
  <c r="CN170" i="3"/>
  <c r="CN171" i="3"/>
  <c r="CW171" i="3" s="1"/>
  <c r="CN172" i="3"/>
  <c r="CN173" i="3"/>
  <c r="CN174" i="3"/>
  <c r="CV174" i="3" s="1"/>
  <c r="CN175" i="3"/>
  <c r="CN176" i="3"/>
  <c r="CN177" i="3"/>
  <c r="CW177" i="3" s="1"/>
  <c r="CN178" i="3"/>
  <c r="CY179" i="3"/>
  <c r="CX179" i="3"/>
  <c r="CY178" i="3"/>
  <c r="CX178" i="3"/>
  <c r="CY177" i="3"/>
  <c r="CX177" i="3"/>
  <c r="CY176" i="3"/>
  <c r="CX176" i="3"/>
  <c r="CY175" i="3"/>
  <c r="CX175" i="3"/>
  <c r="CW175" i="3"/>
  <c r="CV175" i="3"/>
  <c r="CY174" i="3"/>
  <c r="CX174" i="3"/>
  <c r="CW174" i="3"/>
  <c r="CY173" i="3"/>
  <c r="CX173" i="3"/>
  <c r="CW173" i="3"/>
  <c r="CY172" i="3"/>
  <c r="CX172" i="3"/>
  <c r="CY171" i="3"/>
  <c r="CX171" i="3"/>
  <c r="CY170" i="3"/>
  <c r="CX170" i="3"/>
  <c r="CY169" i="3"/>
  <c r="CX169" i="3"/>
  <c r="CY168" i="3"/>
  <c r="CX168" i="3"/>
  <c r="CY167" i="3"/>
  <c r="CX167" i="3"/>
  <c r="CW167" i="3"/>
  <c r="CV167" i="3"/>
  <c r="CY166" i="3"/>
  <c r="CX166" i="3"/>
  <c r="CW166" i="3"/>
  <c r="CY165" i="3"/>
  <c r="CX165" i="3"/>
  <c r="CY164" i="3"/>
  <c r="CX164" i="3"/>
  <c r="CY163" i="3"/>
  <c r="CX163" i="3"/>
  <c r="CY162" i="3"/>
  <c r="CX162" i="3"/>
  <c r="CN161" i="3"/>
  <c r="CU161" i="3"/>
  <c r="CT161" i="3"/>
  <c r="CS161" i="3"/>
  <c r="CR161" i="3"/>
  <c r="CQ161" i="3"/>
  <c r="CP161" i="3"/>
  <c r="CO161" i="3"/>
  <c r="F187" i="3"/>
  <c r="E166" i="3"/>
  <c r="E139" i="3"/>
  <c r="E138" i="3"/>
  <c r="E164" i="3" s="1"/>
  <c r="E165" i="3"/>
  <c r="CN126" i="3"/>
  <c r="CV126" i="3" s="1"/>
  <c r="CN127" i="3"/>
  <c r="D164" i="3"/>
  <c r="D138" i="3"/>
  <c r="L12" i="2"/>
  <c r="D114" i="1"/>
  <c r="D93" i="1"/>
  <c r="D71" i="1"/>
  <c r="D58" i="1"/>
  <c r="CV127" i="3"/>
  <c r="CN125" i="3"/>
  <c r="CN135" i="3"/>
  <c r="DD136" i="3"/>
  <c r="CZ126" i="3"/>
  <c r="T126" i="3"/>
  <c r="BQ126" i="3"/>
  <c r="CQ126" i="3"/>
  <c r="CN137" i="3"/>
  <c r="CY126" i="3"/>
  <c r="AJ126" i="3"/>
  <c r="D117" i="3"/>
  <c r="BM38" i="3"/>
  <c r="BM39" i="3"/>
  <c r="BM40" i="3"/>
  <c r="BM21" i="3"/>
  <c r="BM22" i="3"/>
  <c r="BM23" i="3"/>
  <c r="L9" i="2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6" i="3"/>
  <c r="AH57" i="3"/>
  <c r="AF57" i="3"/>
  <c r="AI57" i="3"/>
  <c r="BI57" i="3"/>
  <c r="BG57" i="3"/>
  <c r="P141" i="3"/>
  <c r="P126" i="3"/>
  <c r="AD57" i="3"/>
  <c r="AA57" i="3"/>
  <c r="AY57" i="3"/>
  <c r="AV57" i="3"/>
  <c r="AT57" i="3"/>
  <c r="BB57" i="3"/>
  <c r="AN57" i="3"/>
  <c r="V57" i="3"/>
  <c r="S57" i="3"/>
  <c r="R57" i="3"/>
  <c r="N57" i="3"/>
  <c r="CF126" i="3"/>
  <c r="CF236" i="3" s="1"/>
  <c r="F220" i="3"/>
  <c r="CW162" i="3" l="1"/>
  <c r="CW163" i="3"/>
  <c r="CV173" i="3"/>
  <c r="CW165" i="3"/>
  <c r="CW172" i="3"/>
  <c r="CV164" i="3"/>
  <c r="CV172" i="3"/>
  <c r="CV168" i="3"/>
  <c r="CW176" i="3"/>
  <c r="CW178" i="3"/>
  <c r="CW170" i="3"/>
  <c r="CV163" i="3"/>
  <c r="CV169" i="3"/>
  <c r="CV171" i="3"/>
  <c r="CV177" i="3"/>
  <c r="CV170" i="3"/>
  <c r="CV178" i="3"/>
  <c r="BM57" i="3"/>
  <c r="F136" i="3"/>
  <c r="F162" i="3" s="1"/>
  <c r="D143" i="3"/>
  <c r="D169" i="3" s="1"/>
  <c r="E143" i="3"/>
  <c r="E169" i="3" s="1"/>
  <c r="CP135" i="3"/>
  <c r="CP125" i="3"/>
  <c r="CU125" i="3"/>
  <c r="CT125" i="3"/>
  <c r="CS125" i="3"/>
  <c r="CR125" i="3"/>
  <c r="CQ125" i="3"/>
  <c r="CO125" i="3"/>
  <c r="E126" i="3"/>
  <c r="E236" i="3" s="1"/>
  <c r="F126" i="3"/>
  <c r="F236" i="3" s="1"/>
  <c r="G126" i="3"/>
  <c r="H126" i="3"/>
  <c r="I126" i="3"/>
  <c r="J126" i="3"/>
  <c r="K126" i="3"/>
  <c r="L126" i="3"/>
  <c r="L236" i="3" s="1"/>
  <c r="M126" i="3"/>
  <c r="M236" i="3" s="1"/>
  <c r="N126" i="3"/>
  <c r="O126" i="3"/>
  <c r="P236" i="3"/>
  <c r="Q126" i="3"/>
  <c r="Q236" i="3" s="1"/>
  <c r="R126" i="3"/>
  <c r="S126" i="3"/>
  <c r="T236" i="3"/>
  <c r="U126" i="3"/>
  <c r="U236" i="3" s="1"/>
  <c r="V126" i="3"/>
  <c r="V236" i="3" s="1"/>
  <c r="W126" i="3"/>
  <c r="W236" i="3" s="1"/>
  <c r="X126" i="3"/>
  <c r="X236" i="3" s="1"/>
  <c r="Y126" i="3"/>
  <c r="Y236" i="3" s="1"/>
  <c r="Z126" i="3"/>
  <c r="Z236" i="3" s="1"/>
  <c r="AA126" i="3"/>
  <c r="AA236" i="3" s="1"/>
  <c r="AB126" i="3"/>
  <c r="AB236" i="3" s="1"/>
  <c r="AC126" i="3"/>
  <c r="AC236" i="3" s="1"/>
  <c r="AD126" i="3"/>
  <c r="AD236" i="3" s="1"/>
  <c r="AE126" i="3"/>
  <c r="AF126" i="3"/>
  <c r="AF236" i="3" s="1"/>
  <c r="AG126" i="3"/>
  <c r="AG236" i="3" s="1"/>
  <c r="AH126" i="3"/>
  <c r="AH236" i="3" s="1"/>
  <c r="AI126" i="3"/>
  <c r="AJ236" i="3"/>
  <c r="AK126" i="3"/>
  <c r="AK236" i="3" s="1"/>
  <c r="AL126" i="3"/>
  <c r="AL236" i="3" s="1"/>
  <c r="AM126" i="3"/>
  <c r="AN126" i="3"/>
  <c r="AN236" i="3" s="1"/>
  <c r="AO126" i="3"/>
  <c r="AO236" i="3" s="1"/>
  <c r="AP126" i="3"/>
  <c r="AP236" i="3" s="1"/>
  <c r="AQ126" i="3"/>
  <c r="AR126" i="3"/>
  <c r="AR236" i="3" s="1"/>
  <c r="AS126" i="3"/>
  <c r="AS236" i="3" s="1"/>
  <c r="AT126" i="3"/>
  <c r="AT236" i="3" s="1"/>
  <c r="AU126" i="3"/>
  <c r="AV126" i="3"/>
  <c r="AV236" i="3" s="1"/>
  <c r="AW126" i="3"/>
  <c r="AW236" i="3" s="1"/>
  <c r="AX126" i="3"/>
  <c r="AY126" i="3"/>
  <c r="AZ126" i="3"/>
  <c r="AZ236" i="3" s="1"/>
  <c r="BA126" i="3"/>
  <c r="BA236" i="3" s="1"/>
  <c r="BB126" i="3"/>
  <c r="BC126" i="3"/>
  <c r="BD126" i="3"/>
  <c r="BD236" i="3" s="1"/>
  <c r="BE126" i="3"/>
  <c r="BE236" i="3" s="1"/>
  <c r="BF126" i="3"/>
  <c r="BG126" i="3"/>
  <c r="BH126" i="3"/>
  <c r="BH236" i="3" s="1"/>
  <c r="BI126" i="3"/>
  <c r="BI236" i="3" s="1"/>
  <c r="BJ126" i="3"/>
  <c r="BJ236" i="3" s="1"/>
  <c r="BK126" i="3"/>
  <c r="BL126" i="3"/>
  <c r="BL236" i="3" s="1"/>
  <c r="BM126" i="3"/>
  <c r="BM236" i="3" s="1"/>
  <c r="BN126" i="3"/>
  <c r="BN236" i="3" s="1"/>
  <c r="BO126" i="3"/>
  <c r="BP126" i="3"/>
  <c r="BQ236" i="3"/>
  <c r="BR126" i="3"/>
  <c r="BR236" i="3" s="1"/>
  <c r="BS126" i="3"/>
  <c r="BS236" i="3" s="1"/>
  <c r="BT126" i="3"/>
  <c r="BT236" i="3" s="1"/>
  <c r="BU126" i="3"/>
  <c r="BU236" i="3" s="1"/>
  <c r="BV126" i="3"/>
  <c r="BV236" i="3" s="1"/>
  <c r="BW126" i="3"/>
  <c r="BW236" i="3" s="1"/>
  <c r="BX126" i="3"/>
  <c r="BX236" i="3" s="1"/>
  <c r="BY126" i="3"/>
  <c r="BY236" i="3" s="1"/>
  <c r="BZ126" i="3"/>
  <c r="BZ236" i="3" s="1"/>
  <c r="CA126" i="3"/>
  <c r="CB126" i="3"/>
  <c r="CB236" i="3" s="1"/>
  <c r="CC126" i="3"/>
  <c r="CC236" i="3" s="1"/>
  <c r="CD126" i="3"/>
  <c r="CD236" i="3" s="1"/>
  <c r="CE126" i="3"/>
  <c r="CG126" i="3"/>
  <c r="CG236" i="3" s="1"/>
  <c r="CH126" i="3"/>
  <c r="CH236" i="3" s="1"/>
  <c r="CI126" i="3"/>
  <c r="CJ126" i="3"/>
  <c r="CJ236" i="3" s="1"/>
  <c r="CK236" i="3"/>
  <c r="CL126" i="3"/>
  <c r="CL236" i="3" s="1"/>
  <c r="CM126" i="3"/>
  <c r="E127" i="3"/>
  <c r="E237" i="3" s="1"/>
  <c r="F127" i="3"/>
  <c r="F237" i="3" s="1"/>
  <c r="G127" i="3"/>
  <c r="H127" i="3"/>
  <c r="I127" i="3"/>
  <c r="J127" i="3"/>
  <c r="K127" i="3"/>
  <c r="L127" i="3"/>
  <c r="L237" i="3" s="1"/>
  <c r="M127" i="3"/>
  <c r="M237" i="3" s="1"/>
  <c r="N127" i="3"/>
  <c r="O127" i="3"/>
  <c r="P127" i="3"/>
  <c r="P237" i="3" s="1"/>
  <c r="Q127" i="3"/>
  <c r="Q237" i="3" s="1"/>
  <c r="R127" i="3"/>
  <c r="S127" i="3"/>
  <c r="T127" i="3"/>
  <c r="T237" i="3" s="1"/>
  <c r="U127" i="3"/>
  <c r="U237" i="3" s="1"/>
  <c r="V127" i="3"/>
  <c r="V237" i="3" s="1"/>
  <c r="W127" i="3"/>
  <c r="W237" i="3" s="1"/>
  <c r="X127" i="3"/>
  <c r="X237" i="3" s="1"/>
  <c r="Y127" i="3"/>
  <c r="Y237" i="3" s="1"/>
  <c r="Z127" i="3"/>
  <c r="Z237" i="3" s="1"/>
  <c r="AA127" i="3"/>
  <c r="AA237" i="3" s="1"/>
  <c r="AB127" i="3"/>
  <c r="AB237" i="3" s="1"/>
  <c r="AC127" i="3"/>
  <c r="AC237" i="3" s="1"/>
  <c r="AD127" i="3"/>
  <c r="AD237" i="3" s="1"/>
  <c r="AE127" i="3"/>
  <c r="AF127" i="3"/>
  <c r="AF237" i="3" s="1"/>
  <c r="AG127" i="3"/>
  <c r="AG237" i="3" s="1"/>
  <c r="AH127" i="3"/>
  <c r="AH237" i="3" s="1"/>
  <c r="AI127" i="3"/>
  <c r="AJ127" i="3"/>
  <c r="AJ237" i="3" s="1"/>
  <c r="AK127" i="3"/>
  <c r="AK237" i="3" s="1"/>
  <c r="AL127" i="3"/>
  <c r="AL237" i="3" s="1"/>
  <c r="AM127" i="3"/>
  <c r="AN127" i="3"/>
  <c r="AN237" i="3" s="1"/>
  <c r="AO127" i="3"/>
  <c r="AO237" i="3" s="1"/>
  <c r="AP127" i="3"/>
  <c r="AP237" i="3" s="1"/>
  <c r="AQ127" i="3"/>
  <c r="AR127" i="3"/>
  <c r="AR237" i="3" s="1"/>
  <c r="AS127" i="3"/>
  <c r="AS237" i="3" s="1"/>
  <c r="AT127" i="3"/>
  <c r="AT237" i="3" s="1"/>
  <c r="AU127" i="3"/>
  <c r="AV127" i="3"/>
  <c r="AV237" i="3" s="1"/>
  <c r="AW127" i="3"/>
  <c r="AW237" i="3" s="1"/>
  <c r="AX127" i="3"/>
  <c r="AY127" i="3"/>
  <c r="AZ127" i="3"/>
  <c r="AZ237" i="3" s="1"/>
  <c r="BA127" i="3"/>
  <c r="BA237" i="3" s="1"/>
  <c r="BB127" i="3"/>
  <c r="BC127" i="3"/>
  <c r="BD127" i="3"/>
  <c r="BD237" i="3" s="1"/>
  <c r="BE127" i="3"/>
  <c r="BE237" i="3" s="1"/>
  <c r="BF127" i="3"/>
  <c r="BG127" i="3"/>
  <c r="BH127" i="3"/>
  <c r="BH237" i="3" s="1"/>
  <c r="BI127" i="3"/>
  <c r="BI237" i="3" s="1"/>
  <c r="BJ127" i="3"/>
  <c r="BJ237" i="3" s="1"/>
  <c r="BK127" i="3"/>
  <c r="BL127" i="3"/>
  <c r="BL237" i="3" s="1"/>
  <c r="BM127" i="3"/>
  <c r="BM237" i="3" s="1"/>
  <c r="BN127" i="3"/>
  <c r="BN237" i="3" s="1"/>
  <c r="BO127" i="3"/>
  <c r="BP127" i="3"/>
  <c r="BQ127" i="3"/>
  <c r="BQ237" i="3" s="1"/>
  <c r="BR127" i="3"/>
  <c r="BR237" i="3" s="1"/>
  <c r="BS127" i="3"/>
  <c r="BS237" i="3" s="1"/>
  <c r="BT127" i="3"/>
  <c r="BT237" i="3" s="1"/>
  <c r="BU127" i="3"/>
  <c r="BU237" i="3" s="1"/>
  <c r="BV127" i="3"/>
  <c r="BV237" i="3" s="1"/>
  <c r="BW127" i="3"/>
  <c r="BW237" i="3" s="1"/>
  <c r="BX127" i="3"/>
  <c r="BX237" i="3" s="1"/>
  <c r="BY127" i="3"/>
  <c r="BY237" i="3" s="1"/>
  <c r="BZ127" i="3"/>
  <c r="BZ237" i="3" s="1"/>
  <c r="CA127" i="3"/>
  <c r="CB127" i="3"/>
  <c r="CB237" i="3" s="1"/>
  <c r="CC127" i="3"/>
  <c r="CC237" i="3" s="1"/>
  <c r="CD127" i="3"/>
  <c r="CD237" i="3" s="1"/>
  <c r="CE127" i="3"/>
  <c r="CF127" i="3"/>
  <c r="CF237" i="3" s="1"/>
  <c r="CG127" i="3"/>
  <c r="CG237" i="3" s="1"/>
  <c r="CH127" i="3"/>
  <c r="CH237" i="3" s="1"/>
  <c r="CI127" i="3"/>
  <c r="CJ127" i="3"/>
  <c r="CJ237" i="3" s="1"/>
  <c r="CK127" i="3"/>
  <c r="CK237" i="3" s="1"/>
  <c r="CL127" i="3"/>
  <c r="CL237" i="3" s="1"/>
  <c r="CM127" i="3"/>
  <c r="E128" i="3"/>
  <c r="E238" i="3" s="1"/>
  <c r="F128" i="3"/>
  <c r="F238" i="3" s="1"/>
  <c r="G128" i="3"/>
  <c r="H128" i="3"/>
  <c r="I128" i="3"/>
  <c r="J128" i="3"/>
  <c r="K128" i="3"/>
  <c r="L128" i="3"/>
  <c r="L238" i="3" s="1"/>
  <c r="M128" i="3"/>
  <c r="M238" i="3" s="1"/>
  <c r="N128" i="3"/>
  <c r="O128" i="3"/>
  <c r="P128" i="3"/>
  <c r="P238" i="3" s="1"/>
  <c r="Q128" i="3"/>
  <c r="Q238" i="3" s="1"/>
  <c r="R128" i="3"/>
  <c r="S128" i="3"/>
  <c r="T128" i="3"/>
  <c r="T238" i="3" s="1"/>
  <c r="U128" i="3"/>
  <c r="U238" i="3" s="1"/>
  <c r="V128" i="3"/>
  <c r="V238" i="3" s="1"/>
  <c r="W128" i="3"/>
  <c r="W238" i="3" s="1"/>
  <c r="X128" i="3"/>
  <c r="X238" i="3" s="1"/>
  <c r="Y128" i="3"/>
  <c r="Y238" i="3" s="1"/>
  <c r="Z128" i="3"/>
  <c r="Z238" i="3" s="1"/>
  <c r="AA128" i="3"/>
  <c r="AA238" i="3" s="1"/>
  <c r="AB128" i="3"/>
  <c r="AB238" i="3" s="1"/>
  <c r="AC128" i="3"/>
  <c r="AC238" i="3" s="1"/>
  <c r="AD128" i="3"/>
  <c r="AD238" i="3" s="1"/>
  <c r="AE128" i="3"/>
  <c r="AF128" i="3"/>
  <c r="AF238" i="3" s="1"/>
  <c r="AG128" i="3"/>
  <c r="AG238" i="3" s="1"/>
  <c r="AH128" i="3"/>
  <c r="AH238" i="3" s="1"/>
  <c r="AI128" i="3"/>
  <c r="AJ128" i="3"/>
  <c r="AJ238" i="3" s="1"/>
  <c r="AK128" i="3"/>
  <c r="AK238" i="3" s="1"/>
  <c r="AL128" i="3"/>
  <c r="AL238" i="3" s="1"/>
  <c r="AM128" i="3"/>
  <c r="AN128" i="3"/>
  <c r="AN238" i="3" s="1"/>
  <c r="AO128" i="3"/>
  <c r="AO238" i="3" s="1"/>
  <c r="AP128" i="3"/>
  <c r="AP238" i="3" s="1"/>
  <c r="AQ128" i="3"/>
  <c r="AR128" i="3"/>
  <c r="AR238" i="3" s="1"/>
  <c r="AS128" i="3"/>
  <c r="AS238" i="3" s="1"/>
  <c r="AT128" i="3"/>
  <c r="AT238" i="3" s="1"/>
  <c r="AU128" i="3"/>
  <c r="AV128" i="3"/>
  <c r="AV238" i="3" s="1"/>
  <c r="AW128" i="3"/>
  <c r="AW238" i="3" s="1"/>
  <c r="AX128" i="3"/>
  <c r="AY128" i="3"/>
  <c r="AZ128" i="3"/>
  <c r="AZ238" i="3" s="1"/>
  <c r="BA128" i="3"/>
  <c r="BA238" i="3" s="1"/>
  <c r="BB128" i="3"/>
  <c r="BC128" i="3"/>
  <c r="BD128" i="3"/>
  <c r="BD238" i="3" s="1"/>
  <c r="BE128" i="3"/>
  <c r="BE238" i="3" s="1"/>
  <c r="BF128" i="3"/>
  <c r="BG128" i="3"/>
  <c r="BH128" i="3"/>
  <c r="BH238" i="3" s="1"/>
  <c r="BI128" i="3"/>
  <c r="BI238" i="3" s="1"/>
  <c r="BJ128" i="3"/>
  <c r="BJ238" i="3" s="1"/>
  <c r="BK128" i="3"/>
  <c r="BL128" i="3"/>
  <c r="BL238" i="3" s="1"/>
  <c r="BM128" i="3"/>
  <c r="BM238" i="3" s="1"/>
  <c r="BN128" i="3"/>
  <c r="BN238" i="3" s="1"/>
  <c r="BO128" i="3"/>
  <c r="BP128" i="3"/>
  <c r="BQ128" i="3"/>
  <c r="BQ238" i="3" s="1"/>
  <c r="BR128" i="3"/>
  <c r="BR238" i="3" s="1"/>
  <c r="BS128" i="3"/>
  <c r="BS238" i="3" s="1"/>
  <c r="BT128" i="3"/>
  <c r="BT238" i="3" s="1"/>
  <c r="BU128" i="3"/>
  <c r="BU238" i="3" s="1"/>
  <c r="BV128" i="3"/>
  <c r="BV238" i="3" s="1"/>
  <c r="BW128" i="3"/>
  <c r="BW238" i="3" s="1"/>
  <c r="BX128" i="3"/>
  <c r="BX238" i="3" s="1"/>
  <c r="BY128" i="3"/>
  <c r="BY238" i="3" s="1"/>
  <c r="BZ128" i="3"/>
  <c r="BZ238" i="3" s="1"/>
  <c r="CA128" i="3"/>
  <c r="CB128" i="3"/>
  <c r="CB238" i="3" s="1"/>
  <c r="CC128" i="3"/>
  <c r="CC238" i="3" s="1"/>
  <c r="CD128" i="3"/>
  <c r="CD238" i="3" s="1"/>
  <c r="CE128" i="3"/>
  <c r="CF128" i="3"/>
  <c r="CF238" i="3" s="1"/>
  <c r="CG128" i="3"/>
  <c r="CG238" i="3" s="1"/>
  <c r="CH128" i="3"/>
  <c r="CH238" i="3" s="1"/>
  <c r="CI128" i="3"/>
  <c r="CJ128" i="3"/>
  <c r="CJ238" i="3" s="1"/>
  <c r="CK238" i="3"/>
  <c r="CL128" i="3"/>
  <c r="CL238" i="3" s="1"/>
  <c r="CM128" i="3"/>
  <c r="D128" i="3"/>
  <c r="D12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BW239" i="3" l="1"/>
  <c r="AA239" i="3"/>
  <c r="G246" i="3"/>
  <c r="S246" i="3"/>
  <c r="M246" i="3"/>
  <c r="Y246" i="3"/>
  <c r="K246" i="3"/>
  <c r="U246" i="3"/>
  <c r="Q246" i="3"/>
  <c r="O246" i="3"/>
  <c r="W246" i="3"/>
  <c r="I246" i="3"/>
  <c r="W239" i="3"/>
  <c r="T246" i="3"/>
  <c r="CD239" i="3"/>
  <c r="BV239" i="3"/>
  <c r="BN239" i="3"/>
  <c r="AP239" i="3"/>
  <c r="AH239" i="3"/>
  <c r="Z239" i="3"/>
  <c r="W247" i="3"/>
  <c r="Q247" i="3"/>
  <c r="K247" i="3"/>
  <c r="I247" i="3"/>
  <c r="G247" i="3"/>
  <c r="CH239" i="3"/>
  <c r="BY239" i="3"/>
  <c r="BQ239" i="3"/>
  <c r="T245" i="3"/>
  <c r="BI239" i="3"/>
  <c r="BA239" i="3"/>
  <c r="AS239" i="3"/>
  <c r="AK239" i="3"/>
  <c r="AC239" i="3"/>
  <c r="U239" i="3"/>
  <c r="M239" i="3"/>
  <c r="E239" i="3"/>
  <c r="CG239" i="3"/>
  <c r="V245" i="3"/>
  <c r="R245" i="3"/>
  <c r="P245" i="3"/>
  <c r="N245" i="3"/>
  <c r="L245" i="3"/>
  <c r="J245" i="3"/>
  <c r="H245" i="3"/>
  <c r="F245" i="3"/>
  <c r="U247" i="3"/>
  <c r="D237" i="3"/>
  <c r="T247" i="3"/>
  <c r="BX239" i="3"/>
  <c r="V246" i="3"/>
  <c r="T239" i="3"/>
  <c r="H246" i="3"/>
  <c r="Y247" i="3"/>
  <c r="O247" i="3"/>
  <c r="AZ239" i="3"/>
  <c r="P246" i="3"/>
  <c r="AB239" i="3"/>
  <c r="J246" i="3"/>
  <c r="CV128" i="3"/>
  <c r="D238" i="3"/>
  <c r="D247" i="3" s="1"/>
  <c r="X247" i="3"/>
  <c r="V247" i="3"/>
  <c r="R247" i="3"/>
  <c r="P247" i="3"/>
  <c r="N247" i="3"/>
  <c r="L247" i="3"/>
  <c r="J247" i="3"/>
  <c r="H247" i="3"/>
  <c r="F247" i="3"/>
  <c r="CU127" i="3"/>
  <c r="DC127" i="3" s="1"/>
  <c r="CL239" i="3"/>
  <c r="CC239" i="3"/>
  <c r="BU239" i="3"/>
  <c r="BM239" i="3"/>
  <c r="BE239" i="3"/>
  <c r="AW239" i="3"/>
  <c r="AO239" i="3"/>
  <c r="AG239" i="3"/>
  <c r="Y239" i="3"/>
  <c r="Q239" i="3"/>
  <c r="CS126" i="3"/>
  <c r="DA126" i="3" s="1"/>
  <c r="M247" i="3"/>
  <c r="CF239" i="3"/>
  <c r="X246" i="3"/>
  <c r="BH239" i="3"/>
  <c r="R246" i="3"/>
  <c r="AJ239" i="3"/>
  <c r="L246" i="3"/>
  <c r="L239" i="3"/>
  <c r="F246" i="3"/>
  <c r="CT126" i="3"/>
  <c r="DB126" i="3" s="1"/>
  <c r="CU128" i="3"/>
  <c r="DC128" i="3" s="1"/>
  <c r="CT127" i="3"/>
  <c r="DB127" i="3" s="1"/>
  <c r="CK239" i="3"/>
  <c r="W245" i="3"/>
  <c r="CB239" i="3"/>
  <c r="BT239" i="3"/>
  <c r="U245" i="3"/>
  <c r="BL239" i="3"/>
  <c r="S245" i="3"/>
  <c r="Q245" i="3"/>
  <c r="BD239" i="3"/>
  <c r="AV239" i="3"/>
  <c r="O245" i="3"/>
  <c r="AN239" i="3"/>
  <c r="M245" i="3"/>
  <c r="K245" i="3"/>
  <c r="AF239" i="3"/>
  <c r="I245" i="3"/>
  <c r="X239" i="3"/>
  <c r="P239" i="3"/>
  <c r="G245" i="3"/>
  <c r="D245" i="3"/>
  <c r="S247" i="3"/>
  <c r="AR239" i="3"/>
  <c r="N246" i="3"/>
  <c r="CJ239" i="3"/>
  <c r="Y245" i="3"/>
  <c r="BS239" i="3"/>
  <c r="CR127" i="3"/>
  <c r="CZ127" i="3" s="1"/>
  <c r="BZ239" i="3"/>
  <c r="BR239" i="3"/>
  <c r="BJ239" i="3"/>
  <c r="AT239" i="3"/>
  <c r="AL239" i="3"/>
  <c r="AD239" i="3"/>
  <c r="V239" i="3"/>
  <c r="F239" i="3"/>
  <c r="X245" i="3"/>
  <c r="CQ128" i="3"/>
  <c r="CY128" i="3" s="1"/>
  <c r="CP127" i="3"/>
  <c r="CX127" i="3" s="1"/>
  <c r="CO126" i="3"/>
  <c r="CP128" i="3"/>
  <c r="CX128" i="3" s="1"/>
  <c r="CO127" i="3"/>
  <c r="CW127" i="3" s="1"/>
  <c r="CO128" i="3"/>
  <c r="CW128" i="3" s="1"/>
  <c r="CU126" i="3"/>
  <c r="DC126" i="3" s="1"/>
  <c r="CT128" i="3"/>
  <c r="CS127" i="3"/>
  <c r="DA127" i="3" s="1"/>
  <c r="CR126" i="3"/>
  <c r="CR128" i="3"/>
  <c r="CZ128" i="3" s="1"/>
  <c r="CQ127" i="3"/>
  <c r="CP126" i="3"/>
  <c r="F219" i="3"/>
  <c r="D220" i="3"/>
  <c r="K157" i="1"/>
  <c r="G248" i="3" l="1"/>
  <c r="U248" i="3"/>
  <c r="F248" i="3"/>
  <c r="W248" i="3"/>
  <c r="CS129" i="3"/>
  <c r="DA129" i="3" s="1"/>
  <c r="Q248" i="3"/>
  <c r="CQ129" i="3"/>
  <c r="CY129" i="3" s="1"/>
  <c r="R248" i="3"/>
  <c r="K248" i="3"/>
  <c r="CY127" i="3"/>
  <c r="DD127" i="3" s="1"/>
  <c r="DD128" i="3"/>
  <c r="O248" i="3"/>
  <c r="L248" i="3"/>
  <c r="P248" i="3"/>
  <c r="S248" i="3"/>
  <c r="X248" i="3"/>
  <c r="CO129" i="3"/>
  <c r="CW129" i="3" s="1"/>
  <c r="CR129" i="3"/>
  <c r="CZ129" i="3" s="1"/>
  <c r="CT129" i="3"/>
  <c r="DB129" i="3" s="1"/>
  <c r="CU129" i="3"/>
  <c r="DC129" i="3" s="1"/>
  <c r="DF127" i="3"/>
  <c r="CP129" i="3"/>
  <c r="CX129" i="3" s="1"/>
  <c r="I248" i="3"/>
  <c r="D246" i="3"/>
  <c r="D239" i="3"/>
  <c r="D248" i="3" s="1"/>
  <c r="Y248" i="3"/>
  <c r="N248" i="3"/>
  <c r="CN129" i="3"/>
  <c r="CV129" i="3" s="1"/>
  <c r="CW126" i="3"/>
  <c r="DD126" i="3" s="1"/>
  <c r="H248" i="3"/>
  <c r="M248" i="3"/>
  <c r="J248" i="3"/>
  <c r="V248" i="3"/>
  <c r="T248" i="3"/>
  <c r="CX126" i="3"/>
  <c r="DG126" i="3"/>
  <c r="DF126" i="3"/>
  <c r="CU135" i="3"/>
  <c r="CT135" i="3"/>
  <c r="CS135" i="3"/>
  <c r="CR135" i="3"/>
  <c r="CQ135" i="3"/>
  <c r="CO135" i="3"/>
  <c r="E137" i="3"/>
  <c r="G137" i="3"/>
  <c r="H137" i="3"/>
  <c r="I137" i="3"/>
  <c r="J137" i="3"/>
  <c r="K137" i="3"/>
  <c r="L137" i="3"/>
  <c r="L163" i="3" s="1"/>
  <c r="M137" i="3"/>
  <c r="M163" i="3" s="1"/>
  <c r="N137" i="3"/>
  <c r="O137" i="3"/>
  <c r="P137" i="3"/>
  <c r="P163" i="3" s="1"/>
  <c r="Q137" i="3"/>
  <c r="Q163" i="3" s="1"/>
  <c r="R137" i="3"/>
  <c r="S137" i="3"/>
  <c r="T137" i="3"/>
  <c r="T163" i="3" s="1"/>
  <c r="U137" i="3"/>
  <c r="U163" i="3" s="1"/>
  <c r="V137" i="3"/>
  <c r="V163" i="3" s="1"/>
  <c r="W137" i="3"/>
  <c r="W163" i="3" s="1"/>
  <c r="X137" i="3"/>
  <c r="X163" i="3" s="1"/>
  <c r="Y137" i="3"/>
  <c r="Y163" i="3" s="1"/>
  <c r="Z137" i="3"/>
  <c r="Z163" i="3" s="1"/>
  <c r="AA137" i="3"/>
  <c r="AA163" i="3" s="1"/>
  <c r="AB137" i="3"/>
  <c r="AB163" i="3" s="1"/>
  <c r="AC137" i="3"/>
  <c r="AC163" i="3" s="1"/>
  <c r="AD137" i="3"/>
  <c r="AD163" i="3" s="1"/>
  <c r="AE137" i="3"/>
  <c r="AF137" i="3"/>
  <c r="AF163" i="3" s="1"/>
  <c r="AG137" i="3"/>
  <c r="AG163" i="3" s="1"/>
  <c r="AH137" i="3"/>
  <c r="AH163" i="3" s="1"/>
  <c r="AI137" i="3"/>
  <c r="AJ137" i="3"/>
  <c r="AJ163" i="3" s="1"/>
  <c r="AK137" i="3"/>
  <c r="AK163" i="3" s="1"/>
  <c r="AL137" i="3"/>
  <c r="AL163" i="3" s="1"/>
  <c r="AM137" i="3"/>
  <c r="AN137" i="3"/>
  <c r="AN163" i="3" s="1"/>
  <c r="AO137" i="3"/>
  <c r="AO163" i="3" s="1"/>
  <c r="AP137" i="3"/>
  <c r="AP163" i="3" s="1"/>
  <c r="AQ137" i="3"/>
  <c r="AR137" i="3"/>
  <c r="AR163" i="3" s="1"/>
  <c r="AS137" i="3"/>
  <c r="AS163" i="3" s="1"/>
  <c r="AT137" i="3"/>
  <c r="AT163" i="3" s="1"/>
  <c r="AU137" i="3"/>
  <c r="AV137" i="3"/>
  <c r="AV163" i="3" s="1"/>
  <c r="AW137" i="3"/>
  <c r="AW163" i="3" s="1"/>
  <c r="AX137" i="3"/>
  <c r="AY137" i="3"/>
  <c r="AZ137" i="3"/>
  <c r="AZ163" i="3" s="1"/>
  <c r="BA137" i="3"/>
  <c r="BA163" i="3" s="1"/>
  <c r="BB137" i="3"/>
  <c r="BC137" i="3"/>
  <c r="BD137" i="3"/>
  <c r="BD163" i="3" s="1"/>
  <c r="BE137" i="3"/>
  <c r="BE163" i="3" s="1"/>
  <c r="BF137" i="3"/>
  <c r="BG137" i="3"/>
  <c r="BH137" i="3"/>
  <c r="BH163" i="3" s="1"/>
  <c r="BI137" i="3"/>
  <c r="BI163" i="3" s="1"/>
  <c r="BJ137" i="3"/>
  <c r="BJ163" i="3" s="1"/>
  <c r="BK137" i="3"/>
  <c r="BL137" i="3"/>
  <c r="BL163" i="3" s="1"/>
  <c r="BM137" i="3"/>
  <c r="BM163" i="3" s="1"/>
  <c r="BN137" i="3"/>
  <c r="BN163" i="3" s="1"/>
  <c r="BO137" i="3"/>
  <c r="BP137" i="3"/>
  <c r="BQ137" i="3"/>
  <c r="BQ163" i="3" s="1"/>
  <c r="BR137" i="3"/>
  <c r="BR163" i="3" s="1"/>
  <c r="BS137" i="3"/>
  <c r="BS163" i="3" s="1"/>
  <c r="BT137" i="3"/>
  <c r="BT163" i="3" s="1"/>
  <c r="BU137" i="3"/>
  <c r="BU163" i="3" s="1"/>
  <c r="BV137" i="3"/>
  <c r="BV163" i="3" s="1"/>
  <c r="BW137" i="3"/>
  <c r="BW163" i="3" s="1"/>
  <c r="BX137" i="3"/>
  <c r="BX163" i="3" s="1"/>
  <c r="BY137" i="3"/>
  <c r="BY163" i="3" s="1"/>
  <c r="BZ137" i="3"/>
  <c r="BZ163" i="3" s="1"/>
  <c r="CA137" i="3"/>
  <c r="CB137" i="3"/>
  <c r="CB163" i="3" s="1"/>
  <c r="CC137" i="3"/>
  <c r="CC163" i="3" s="1"/>
  <c r="CD137" i="3"/>
  <c r="CD163" i="3" s="1"/>
  <c r="CE137" i="3"/>
  <c r="CF137" i="3"/>
  <c r="CF163" i="3" s="1"/>
  <c r="CG137" i="3"/>
  <c r="CG163" i="3" s="1"/>
  <c r="CH137" i="3"/>
  <c r="CH163" i="3" s="1"/>
  <c r="CI137" i="3"/>
  <c r="CJ137" i="3"/>
  <c r="CJ163" i="3" s="1"/>
  <c r="CK137" i="3"/>
  <c r="CK163" i="3" s="1"/>
  <c r="CL137" i="3"/>
  <c r="CL163" i="3" s="1"/>
  <c r="CM137" i="3"/>
  <c r="E136" i="3"/>
  <c r="G136" i="3"/>
  <c r="H136" i="3"/>
  <c r="I136" i="3"/>
  <c r="J136" i="3"/>
  <c r="K136" i="3"/>
  <c r="L136" i="3"/>
  <c r="M136" i="3"/>
  <c r="M162" i="3" s="1"/>
  <c r="N136" i="3"/>
  <c r="O136" i="3"/>
  <c r="P136" i="3"/>
  <c r="P162" i="3" s="1"/>
  <c r="Q136" i="3"/>
  <c r="Q162" i="3" s="1"/>
  <c r="R136" i="3"/>
  <c r="S136" i="3"/>
  <c r="T136" i="3"/>
  <c r="T162" i="3" s="1"/>
  <c r="U136" i="3"/>
  <c r="U162" i="3" s="1"/>
  <c r="V136" i="3"/>
  <c r="V162" i="3" s="1"/>
  <c r="W136" i="3"/>
  <c r="W162" i="3" s="1"/>
  <c r="X136" i="3"/>
  <c r="X162" i="3" s="1"/>
  <c r="Y136" i="3"/>
  <c r="Y162" i="3" s="1"/>
  <c r="Z136" i="3"/>
  <c r="Z162" i="3" s="1"/>
  <c r="AA136" i="3"/>
  <c r="AA162" i="3" s="1"/>
  <c r="AB136" i="3"/>
  <c r="AB162" i="3" s="1"/>
  <c r="AC136" i="3"/>
  <c r="AC162" i="3" s="1"/>
  <c r="AD136" i="3"/>
  <c r="AD162" i="3" s="1"/>
  <c r="AE136" i="3"/>
  <c r="AF136" i="3"/>
  <c r="AF162" i="3" s="1"/>
  <c r="AG136" i="3"/>
  <c r="AG162" i="3" s="1"/>
  <c r="AH136" i="3"/>
  <c r="AH162" i="3" s="1"/>
  <c r="AI136" i="3"/>
  <c r="AJ136" i="3"/>
  <c r="AJ162" i="3" s="1"/>
  <c r="AK136" i="3"/>
  <c r="AK162" i="3" s="1"/>
  <c r="AL136" i="3"/>
  <c r="AL162" i="3" s="1"/>
  <c r="AM136" i="3"/>
  <c r="AN136" i="3"/>
  <c r="AN162" i="3" s="1"/>
  <c r="AO136" i="3"/>
  <c r="AO162" i="3" s="1"/>
  <c r="AP136" i="3"/>
  <c r="AP162" i="3" s="1"/>
  <c r="AQ136" i="3"/>
  <c r="AR136" i="3"/>
  <c r="AR162" i="3" s="1"/>
  <c r="AS136" i="3"/>
  <c r="AS162" i="3" s="1"/>
  <c r="AT136" i="3"/>
  <c r="AT162" i="3" s="1"/>
  <c r="AU136" i="3"/>
  <c r="AV136" i="3"/>
  <c r="AV162" i="3" s="1"/>
  <c r="AW136" i="3"/>
  <c r="AW162" i="3" s="1"/>
  <c r="AX136" i="3"/>
  <c r="AY136" i="3"/>
  <c r="AZ136" i="3"/>
  <c r="AZ162" i="3" s="1"/>
  <c r="BA136" i="3"/>
  <c r="BA162" i="3" s="1"/>
  <c r="BB136" i="3"/>
  <c r="BC136" i="3"/>
  <c r="BD136" i="3"/>
  <c r="BD162" i="3" s="1"/>
  <c r="BE136" i="3"/>
  <c r="BE162" i="3" s="1"/>
  <c r="BF136" i="3"/>
  <c r="BG136" i="3"/>
  <c r="BH136" i="3"/>
  <c r="BH162" i="3" s="1"/>
  <c r="BI136" i="3"/>
  <c r="BI162" i="3" s="1"/>
  <c r="BJ136" i="3"/>
  <c r="BJ162" i="3" s="1"/>
  <c r="BK136" i="3"/>
  <c r="BL136" i="3"/>
  <c r="BL162" i="3" s="1"/>
  <c r="BM136" i="3"/>
  <c r="BM162" i="3" s="1"/>
  <c r="BN136" i="3"/>
  <c r="BN162" i="3" s="1"/>
  <c r="BO136" i="3"/>
  <c r="BP136" i="3"/>
  <c r="BQ136" i="3"/>
  <c r="BQ162" i="3" s="1"/>
  <c r="BR136" i="3"/>
  <c r="BR162" i="3" s="1"/>
  <c r="BS136" i="3"/>
  <c r="BS162" i="3" s="1"/>
  <c r="BT136" i="3"/>
  <c r="BT162" i="3" s="1"/>
  <c r="BU136" i="3"/>
  <c r="BU162" i="3" s="1"/>
  <c r="BV136" i="3"/>
  <c r="BV162" i="3" s="1"/>
  <c r="BW136" i="3"/>
  <c r="BW162" i="3" s="1"/>
  <c r="BX136" i="3"/>
  <c r="BX162" i="3" s="1"/>
  <c r="BY136" i="3"/>
  <c r="BY162" i="3" s="1"/>
  <c r="BZ136" i="3"/>
  <c r="BZ162" i="3" s="1"/>
  <c r="CA136" i="3"/>
  <c r="CB136" i="3"/>
  <c r="CB162" i="3" s="1"/>
  <c r="CC136" i="3"/>
  <c r="CC162" i="3" s="1"/>
  <c r="CD136" i="3"/>
  <c r="CD162" i="3" s="1"/>
  <c r="CE136" i="3"/>
  <c r="CF136" i="3"/>
  <c r="CF162" i="3" s="1"/>
  <c r="CG136" i="3"/>
  <c r="CG162" i="3" s="1"/>
  <c r="CH136" i="3"/>
  <c r="CH162" i="3" s="1"/>
  <c r="CI136" i="3"/>
  <c r="CJ136" i="3"/>
  <c r="CJ162" i="3" s="1"/>
  <c r="CK136" i="3"/>
  <c r="CK162" i="3" s="1"/>
  <c r="CL136" i="3"/>
  <c r="CL162" i="3" s="1"/>
  <c r="CM136" i="3"/>
  <c r="F138" i="3"/>
  <c r="G138" i="3"/>
  <c r="H138" i="3"/>
  <c r="I138" i="3"/>
  <c r="J138" i="3"/>
  <c r="K138" i="3"/>
  <c r="L138" i="3"/>
  <c r="L164" i="3" s="1"/>
  <c r="M138" i="3"/>
  <c r="M164" i="3" s="1"/>
  <c r="N138" i="3"/>
  <c r="O138" i="3"/>
  <c r="P138" i="3"/>
  <c r="P164" i="3" s="1"/>
  <c r="Q138" i="3"/>
  <c r="Q164" i="3" s="1"/>
  <c r="R138" i="3"/>
  <c r="S138" i="3"/>
  <c r="T138" i="3"/>
  <c r="T164" i="3" s="1"/>
  <c r="U138" i="3"/>
  <c r="U164" i="3" s="1"/>
  <c r="V138" i="3"/>
  <c r="V164" i="3" s="1"/>
  <c r="W138" i="3"/>
  <c r="W164" i="3" s="1"/>
  <c r="X138" i="3"/>
  <c r="X164" i="3" s="1"/>
  <c r="Y138" i="3"/>
  <c r="Y164" i="3" s="1"/>
  <c r="Z138" i="3"/>
  <c r="Z164" i="3" s="1"/>
  <c r="AA138" i="3"/>
  <c r="AA164" i="3" s="1"/>
  <c r="AB138" i="3"/>
  <c r="AB164" i="3" s="1"/>
  <c r="AC138" i="3"/>
  <c r="AC164" i="3" s="1"/>
  <c r="AD138" i="3"/>
  <c r="AD164" i="3" s="1"/>
  <c r="AE138" i="3"/>
  <c r="AF138" i="3"/>
  <c r="AF164" i="3" s="1"/>
  <c r="AG138" i="3"/>
  <c r="AG164" i="3" s="1"/>
  <c r="AH138" i="3"/>
  <c r="AH164" i="3" s="1"/>
  <c r="AI138" i="3"/>
  <c r="AJ138" i="3"/>
  <c r="AJ164" i="3" s="1"/>
  <c r="AK138" i="3"/>
  <c r="AK164" i="3" s="1"/>
  <c r="AL138" i="3"/>
  <c r="AL164" i="3" s="1"/>
  <c r="AM138" i="3"/>
  <c r="AN138" i="3"/>
  <c r="AN164" i="3" s="1"/>
  <c r="AO138" i="3"/>
  <c r="AO164" i="3" s="1"/>
  <c r="AP138" i="3"/>
  <c r="AP164" i="3" s="1"/>
  <c r="AQ138" i="3"/>
  <c r="AR138" i="3"/>
  <c r="AR164" i="3" s="1"/>
  <c r="AS138" i="3"/>
  <c r="AS164" i="3" s="1"/>
  <c r="AT138" i="3"/>
  <c r="AT164" i="3" s="1"/>
  <c r="AU138" i="3"/>
  <c r="AV138" i="3"/>
  <c r="AV164" i="3" s="1"/>
  <c r="AW138" i="3"/>
  <c r="AW164" i="3" s="1"/>
  <c r="AX138" i="3"/>
  <c r="AY138" i="3"/>
  <c r="AZ138" i="3"/>
  <c r="AZ164" i="3" s="1"/>
  <c r="BA138" i="3"/>
  <c r="BA164" i="3" s="1"/>
  <c r="BB138" i="3"/>
  <c r="BC138" i="3"/>
  <c r="BD138" i="3"/>
  <c r="BD164" i="3" s="1"/>
  <c r="BE138" i="3"/>
  <c r="BE164" i="3" s="1"/>
  <c r="BF138" i="3"/>
  <c r="BG138" i="3"/>
  <c r="BH138" i="3"/>
  <c r="BH164" i="3" s="1"/>
  <c r="BI138" i="3"/>
  <c r="BI164" i="3" s="1"/>
  <c r="BJ138" i="3"/>
  <c r="BJ164" i="3" s="1"/>
  <c r="BK138" i="3"/>
  <c r="BL138" i="3"/>
  <c r="BL164" i="3" s="1"/>
  <c r="BM138" i="3"/>
  <c r="BM164" i="3" s="1"/>
  <c r="BN138" i="3"/>
  <c r="BN164" i="3" s="1"/>
  <c r="BO138" i="3"/>
  <c r="BP138" i="3"/>
  <c r="BQ138" i="3"/>
  <c r="BQ164" i="3" s="1"/>
  <c r="BR138" i="3"/>
  <c r="BR164" i="3" s="1"/>
  <c r="BS138" i="3"/>
  <c r="BS164" i="3" s="1"/>
  <c r="BT138" i="3"/>
  <c r="BT164" i="3" s="1"/>
  <c r="BU138" i="3"/>
  <c r="BU164" i="3" s="1"/>
  <c r="BV138" i="3"/>
  <c r="BV164" i="3" s="1"/>
  <c r="BW138" i="3"/>
  <c r="BW164" i="3" s="1"/>
  <c r="BX138" i="3"/>
  <c r="BX164" i="3" s="1"/>
  <c r="BY138" i="3"/>
  <c r="BY164" i="3" s="1"/>
  <c r="BZ138" i="3"/>
  <c r="BZ164" i="3" s="1"/>
  <c r="CA138" i="3"/>
  <c r="CB138" i="3"/>
  <c r="CB164" i="3" s="1"/>
  <c r="CC138" i="3"/>
  <c r="CC164" i="3" s="1"/>
  <c r="CD138" i="3"/>
  <c r="CD164" i="3" s="1"/>
  <c r="CE138" i="3"/>
  <c r="CF138" i="3"/>
  <c r="CF164" i="3" s="1"/>
  <c r="CG138" i="3"/>
  <c r="CG164" i="3" s="1"/>
  <c r="CH138" i="3"/>
  <c r="CH164" i="3" s="1"/>
  <c r="CI138" i="3"/>
  <c r="CJ138" i="3"/>
  <c r="CJ164" i="3" s="1"/>
  <c r="CK138" i="3"/>
  <c r="CK164" i="3" s="1"/>
  <c r="CL138" i="3"/>
  <c r="CL164" i="3" s="1"/>
  <c r="CM138" i="3"/>
  <c r="F139" i="3"/>
  <c r="G139" i="3"/>
  <c r="H139" i="3"/>
  <c r="I139" i="3"/>
  <c r="J139" i="3"/>
  <c r="K139" i="3"/>
  <c r="L139" i="3"/>
  <c r="L165" i="3" s="1"/>
  <c r="M139" i="3"/>
  <c r="M165" i="3" s="1"/>
  <c r="N139" i="3"/>
  <c r="O139" i="3"/>
  <c r="P139" i="3"/>
  <c r="P165" i="3" s="1"/>
  <c r="Q139" i="3"/>
  <c r="Q165" i="3" s="1"/>
  <c r="R139" i="3"/>
  <c r="S139" i="3"/>
  <c r="T139" i="3"/>
  <c r="T165" i="3" s="1"/>
  <c r="U139" i="3"/>
  <c r="U165" i="3" s="1"/>
  <c r="V139" i="3"/>
  <c r="V165" i="3" s="1"/>
  <c r="W139" i="3"/>
  <c r="W165" i="3" s="1"/>
  <c r="X139" i="3"/>
  <c r="X165" i="3" s="1"/>
  <c r="Y139" i="3"/>
  <c r="Y165" i="3" s="1"/>
  <c r="Z139" i="3"/>
  <c r="Z165" i="3" s="1"/>
  <c r="AA139" i="3"/>
  <c r="AA165" i="3" s="1"/>
  <c r="AB139" i="3"/>
  <c r="AB165" i="3" s="1"/>
  <c r="AC139" i="3"/>
  <c r="AC165" i="3" s="1"/>
  <c r="AD139" i="3"/>
  <c r="AD165" i="3" s="1"/>
  <c r="AE139" i="3"/>
  <c r="AF139" i="3"/>
  <c r="AF165" i="3" s="1"/>
  <c r="AG139" i="3"/>
  <c r="AG165" i="3" s="1"/>
  <c r="AH139" i="3"/>
  <c r="AH165" i="3" s="1"/>
  <c r="AI139" i="3"/>
  <c r="AJ139" i="3"/>
  <c r="AJ165" i="3" s="1"/>
  <c r="AK139" i="3"/>
  <c r="AK165" i="3" s="1"/>
  <c r="AL139" i="3"/>
  <c r="AL165" i="3" s="1"/>
  <c r="AM139" i="3"/>
  <c r="AN139" i="3"/>
  <c r="AN165" i="3" s="1"/>
  <c r="AO139" i="3"/>
  <c r="AO165" i="3" s="1"/>
  <c r="AP139" i="3"/>
  <c r="AP165" i="3" s="1"/>
  <c r="AQ139" i="3"/>
  <c r="AR139" i="3"/>
  <c r="AR165" i="3" s="1"/>
  <c r="AS139" i="3"/>
  <c r="AS165" i="3" s="1"/>
  <c r="AT139" i="3"/>
  <c r="AT165" i="3" s="1"/>
  <c r="AU139" i="3"/>
  <c r="AV139" i="3"/>
  <c r="AV165" i="3" s="1"/>
  <c r="AW139" i="3"/>
  <c r="AW165" i="3" s="1"/>
  <c r="AX139" i="3"/>
  <c r="AY139" i="3"/>
  <c r="AZ139" i="3"/>
  <c r="AZ165" i="3" s="1"/>
  <c r="BA139" i="3"/>
  <c r="BA165" i="3" s="1"/>
  <c r="BB139" i="3"/>
  <c r="BC139" i="3"/>
  <c r="BD139" i="3"/>
  <c r="BD165" i="3" s="1"/>
  <c r="BE139" i="3"/>
  <c r="BE165" i="3" s="1"/>
  <c r="BF139" i="3"/>
  <c r="BG139" i="3"/>
  <c r="BH139" i="3"/>
  <c r="BH165" i="3" s="1"/>
  <c r="BI139" i="3"/>
  <c r="BI165" i="3" s="1"/>
  <c r="BJ139" i="3"/>
  <c r="BJ165" i="3" s="1"/>
  <c r="BK139" i="3"/>
  <c r="BL139" i="3"/>
  <c r="BL165" i="3" s="1"/>
  <c r="BM139" i="3"/>
  <c r="BM165" i="3" s="1"/>
  <c r="BN139" i="3"/>
  <c r="BN165" i="3" s="1"/>
  <c r="BO139" i="3"/>
  <c r="BP139" i="3"/>
  <c r="BQ139" i="3"/>
  <c r="BQ165" i="3" s="1"/>
  <c r="BR139" i="3"/>
  <c r="BR165" i="3" s="1"/>
  <c r="BS139" i="3"/>
  <c r="BS165" i="3" s="1"/>
  <c r="BT139" i="3"/>
  <c r="BT165" i="3" s="1"/>
  <c r="BU139" i="3"/>
  <c r="BU165" i="3" s="1"/>
  <c r="BV139" i="3"/>
  <c r="BV165" i="3" s="1"/>
  <c r="BW139" i="3"/>
  <c r="BW165" i="3" s="1"/>
  <c r="BX139" i="3"/>
  <c r="BX165" i="3" s="1"/>
  <c r="BY139" i="3"/>
  <c r="BY165" i="3" s="1"/>
  <c r="BZ139" i="3"/>
  <c r="BZ165" i="3" s="1"/>
  <c r="CA139" i="3"/>
  <c r="CB139" i="3"/>
  <c r="CB165" i="3" s="1"/>
  <c r="CC139" i="3"/>
  <c r="CC165" i="3" s="1"/>
  <c r="CD139" i="3"/>
  <c r="CD165" i="3" s="1"/>
  <c r="CE139" i="3"/>
  <c r="CF139" i="3"/>
  <c r="CF165" i="3" s="1"/>
  <c r="CG139" i="3"/>
  <c r="CG165" i="3" s="1"/>
  <c r="CH139" i="3"/>
  <c r="CH165" i="3" s="1"/>
  <c r="CI139" i="3"/>
  <c r="CJ139" i="3"/>
  <c r="CJ165" i="3" s="1"/>
  <c r="CK139" i="3"/>
  <c r="CK165" i="3" s="1"/>
  <c r="CL139" i="3"/>
  <c r="CL165" i="3" s="1"/>
  <c r="CM139" i="3"/>
  <c r="E140" i="3"/>
  <c r="F140" i="3"/>
  <c r="G140" i="3"/>
  <c r="H140" i="3"/>
  <c r="I140" i="3"/>
  <c r="J140" i="3"/>
  <c r="K140" i="3"/>
  <c r="L140" i="3"/>
  <c r="L166" i="3" s="1"/>
  <c r="M140" i="3"/>
  <c r="M166" i="3" s="1"/>
  <c r="N140" i="3"/>
  <c r="O140" i="3"/>
  <c r="P140" i="3"/>
  <c r="P166" i="3" s="1"/>
  <c r="Q140" i="3"/>
  <c r="Q166" i="3" s="1"/>
  <c r="R140" i="3"/>
  <c r="S140" i="3"/>
  <c r="T140" i="3"/>
  <c r="T166" i="3" s="1"/>
  <c r="U140" i="3"/>
  <c r="U166" i="3" s="1"/>
  <c r="V140" i="3"/>
  <c r="V166" i="3" s="1"/>
  <c r="W140" i="3"/>
  <c r="W166" i="3" s="1"/>
  <c r="X140" i="3"/>
  <c r="X166" i="3" s="1"/>
  <c r="Y140" i="3"/>
  <c r="Y166" i="3" s="1"/>
  <c r="Z140" i="3"/>
  <c r="Z166" i="3" s="1"/>
  <c r="AA140" i="3"/>
  <c r="AA166" i="3" s="1"/>
  <c r="AB140" i="3"/>
  <c r="AB166" i="3" s="1"/>
  <c r="AC140" i="3"/>
  <c r="AC166" i="3" s="1"/>
  <c r="AD140" i="3"/>
  <c r="AD166" i="3" s="1"/>
  <c r="AE140" i="3"/>
  <c r="AF140" i="3"/>
  <c r="AF166" i="3" s="1"/>
  <c r="AG140" i="3"/>
  <c r="AG166" i="3" s="1"/>
  <c r="AH140" i="3"/>
  <c r="AH166" i="3" s="1"/>
  <c r="AI140" i="3"/>
  <c r="AJ140" i="3"/>
  <c r="AJ166" i="3" s="1"/>
  <c r="AK140" i="3"/>
  <c r="AK166" i="3" s="1"/>
  <c r="AL140" i="3"/>
  <c r="AL166" i="3" s="1"/>
  <c r="AM140" i="3"/>
  <c r="AN140" i="3"/>
  <c r="AN166" i="3" s="1"/>
  <c r="AO140" i="3"/>
  <c r="AO166" i="3" s="1"/>
  <c r="AP140" i="3"/>
  <c r="AP166" i="3" s="1"/>
  <c r="AQ140" i="3"/>
  <c r="AR140" i="3"/>
  <c r="AR166" i="3" s="1"/>
  <c r="AS140" i="3"/>
  <c r="AS166" i="3" s="1"/>
  <c r="AT140" i="3"/>
  <c r="AT166" i="3" s="1"/>
  <c r="AU140" i="3"/>
  <c r="AV140" i="3"/>
  <c r="AV166" i="3" s="1"/>
  <c r="AW140" i="3"/>
  <c r="AW166" i="3" s="1"/>
  <c r="AX140" i="3"/>
  <c r="AY140" i="3"/>
  <c r="AZ140" i="3"/>
  <c r="AZ166" i="3" s="1"/>
  <c r="BA140" i="3"/>
  <c r="BA166" i="3" s="1"/>
  <c r="BB140" i="3"/>
  <c r="BC140" i="3"/>
  <c r="BD140" i="3"/>
  <c r="BD166" i="3" s="1"/>
  <c r="BE140" i="3"/>
  <c r="BE166" i="3" s="1"/>
  <c r="BF140" i="3"/>
  <c r="BG140" i="3"/>
  <c r="BH140" i="3"/>
  <c r="BH166" i="3" s="1"/>
  <c r="BI140" i="3"/>
  <c r="BI166" i="3" s="1"/>
  <c r="BJ140" i="3"/>
  <c r="BJ166" i="3" s="1"/>
  <c r="BK140" i="3"/>
  <c r="BL140" i="3"/>
  <c r="BL166" i="3" s="1"/>
  <c r="BM140" i="3"/>
  <c r="BM166" i="3" s="1"/>
  <c r="BN140" i="3"/>
  <c r="BN166" i="3" s="1"/>
  <c r="BO140" i="3"/>
  <c r="BP140" i="3"/>
  <c r="BQ140" i="3"/>
  <c r="BQ166" i="3" s="1"/>
  <c r="BR140" i="3"/>
  <c r="BR166" i="3" s="1"/>
  <c r="BS140" i="3"/>
  <c r="BS166" i="3" s="1"/>
  <c r="BT140" i="3"/>
  <c r="BT166" i="3" s="1"/>
  <c r="BU140" i="3"/>
  <c r="BU166" i="3" s="1"/>
  <c r="BV140" i="3"/>
  <c r="BV166" i="3" s="1"/>
  <c r="BW140" i="3"/>
  <c r="BW166" i="3" s="1"/>
  <c r="BX140" i="3"/>
  <c r="BX166" i="3" s="1"/>
  <c r="BY140" i="3"/>
  <c r="BY166" i="3" s="1"/>
  <c r="BZ140" i="3"/>
  <c r="BZ166" i="3" s="1"/>
  <c r="CA140" i="3"/>
  <c r="CB140" i="3"/>
  <c r="CB166" i="3" s="1"/>
  <c r="CC140" i="3"/>
  <c r="CC166" i="3" s="1"/>
  <c r="CD140" i="3"/>
  <c r="CD166" i="3" s="1"/>
  <c r="CE140" i="3"/>
  <c r="CF140" i="3"/>
  <c r="CF166" i="3" s="1"/>
  <c r="CG140" i="3"/>
  <c r="CG166" i="3" s="1"/>
  <c r="CH140" i="3"/>
  <c r="CH166" i="3" s="1"/>
  <c r="CI140" i="3"/>
  <c r="CJ140" i="3"/>
  <c r="CJ166" i="3" s="1"/>
  <c r="CK140" i="3"/>
  <c r="CK166" i="3" s="1"/>
  <c r="CL140" i="3"/>
  <c r="CL166" i="3" s="1"/>
  <c r="CM140" i="3"/>
  <c r="E141" i="3"/>
  <c r="F141" i="3"/>
  <c r="G141" i="3"/>
  <c r="H141" i="3"/>
  <c r="I141" i="3"/>
  <c r="J141" i="3"/>
  <c r="K141" i="3"/>
  <c r="L141" i="3"/>
  <c r="L167" i="3" s="1"/>
  <c r="M141" i="3"/>
  <c r="M167" i="3" s="1"/>
  <c r="N141" i="3"/>
  <c r="O141" i="3"/>
  <c r="P167" i="3"/>
  <c r="Q141" i="3"/>
  <c r="Q167" i="3" s="1"/>
  <c r="R141" i="3"/>
  <c r="S141" i="3"/>
  <c r="T141" i="3"/>
  <c r="T167" i="3" s="1"/>
  <c r="U141" i="3"/>
  <c r="U167" i="3" s="1"/>
  <c r="V141" i="3"/>
  <c r="V167" i="3" s="1"/>
  <c r="W141" i="3"/>
  <c r="W167" i="3" s="1"/>
  <c r="X141" i="3"/>
  <c r="X167" i="3" s="1"/>
  <c r="Y141" i="3"/>
  <c r="Y167" i="3" s="1"/>
  <c r="Z141" i="3"/>
  <c r="Z167" i="3" s="1"/>
  <c r="AA141" i="3"/>
  <c r="AA167" i="3" s="1"/>
  <c r="AB141" i="3"/>
  <c r="AB167" i="3" s="1"/>
  <c r="AC141" i="3"/>
  <c r="AC167" i="3" s="1"/>
  <c r="AD141" i="3"/>
  <c r="AD167" i="3" s="1"/>
  <c r="AE141" i="3"/>
  <c r="AF141" i="3"/>
  <c r="AF167" i="3" s="1"/>
  <c r="AG141" i="3"/>
  <c r="AG167" i="3" s="1"/>
  <c r="AH141" i="3"/>
  <c r="AH167" i="3" s="1"/>
  <c r="AI141" i="3"/>
  <c r="AJ141" i="3"/>
  <c r="AJ167" i="3" s="1"/>
  <c r="AK141" i="3"/>
  <c r="AK167" i="3" s="1"/>
  <c r="AL141" i="3"/>
  <c r="AL167" i="3" s="1"/>
  <c r="AM141" i="3"/>
  <c r="AN141" i="3"/>
  <c r="AN167" i="3" s="1"/>
  <c r="AO141" i="3"/>
  <c r="AO167" i="3" s="1"/>
  <c r="AP141" i="3"/>
  <c r="AP167" i="3" s="1"/>
  <c r="AQ141" i="3"/>
  <c r="AR141" i="3"/>
  <c r="AR167" i="3" s="1"/>
  <c r="AS141" i="3"/>
  <c r="AS167" i="3" s="1"/>
  <c r="AT141" i="3"/>
  <c r="AT167" i="3" s="1"/>
  <c r="AU141" i="3"/>
  <c r="AV141" i="3"/>
  <c r="AV167" i="3" s="1"/>
  <c r="AW141" i="3"/>
  <c r="AW167" i="3" s="1"/>
  <c r="AX141" i="3"/>
  <c r="AY141" i="3"/>
  <c r="AZ141" i="3"/>
  <c r="AZ167" i="3" s="1"/>
  <c r="BA141" i="3"/>
  <c r="BA167" i="3" s="1"/>
  <c r="BB141" i="3"/>
  <c r="BC141" i="3"/>
  <c r="BD141" i="3"/>
  <c r="BD167" i="3" s="1"/>
  <c r="BE141" i="3"/>
  <c r="BE167" i="3" s="1"/>
  <c r="BF141" i="3"/>
  <c r="BG141" i="3"/>
  <c r="BH141" i="3"/>
  <c r="BH167" i="3" s="1"/>
  <c r="BI141" i="3"/>
  <c r="BI167" i="3" s="1"/>
  <c r="BJ141" i="3"/>
  <c r="BJ167" i="3" s="1"/>
  <c r="BK141" i="3"/>
  <c r="BL141" i="3"/>
  <c r="BL167" i="3" s="1"/>
  <c r="BM141" i="3"/>
  <c r="BM167" i="3" s="1"/>
  <c r="BN141" i="3"/>
  <c r="BN167" i="3" s="1"/>
  <c r="BO141" i="3"/>
  <c r="BP141" i="3"/>
  <c r="BQ141" i="3"/>
  <c r="BQ167" i="3" s="1"/>
  <c r="BR141" i="3"/>
  <c r="BR167" i="3" s="1"/>
  <c r="BS141" i="3"/>
  <c r="BS167" i="3" s="1"/>
  <c r="BT141" i="3"/>
  <c r="BT167" i="3" s="1"/>
  <c r="BU141" i="3"/>
  <c r="BU167" i="3" s="1"/>
  <c r="BV141" i="3"/>
  <c r="BV167" i="3" s="1"/>
  <c r="BW141" i="3"/>
  <c r="BW167" i="3" s="1"/>
  <c r="BX141" i="3"/>
  <c r="BX167" i="3" s="1"/>
  <c r="BY141" i="3"/>
  <c r="BY167" i="3" s="1"/>
  <c r="BZ141" i="3"/>
  <c r="BZ167" i="3" s="1"/>
  <c r="CA141" i="3"/>
  <c r="CB141" i="3"/>
  <c r="CB167" i="3" s="1"/>
  <c r="CC141" i="3"/>
  <c r="CC167" i="3" s="1"/>
  <c r="CD141" i="3"/>
  <c r="CD167" i="3" s="1"/>
  <c r="CE141" i="3"/>
  <c r="CF141" i="3"/>
  <c r="CF167" i="3" s="1"/>
  <c r="CG141" i="3"/>
  <c r="CG167" i="3" s="1"/>
  <c r="CH141" i="3"/>
  <c r="CH167" i="3" s="1"/>
  <c r="CI141" i="3"/>
  <c r="CJ141" i="3"/>
  <c r="CJ167" i="3" s="1"/>
  <c r="CK141" i="3"/>
  <c r="CK167" i="3" s="1"/>
  <c r="CL141" i="3"/>
  <c r="CL167" i="3" s="1"/>
  <c r="CM141" i="3"/>
  <c r="E142" i="3"/>
  <c r="F142" i="3"/>
  <c r="G142" i="3"/>
  <c r="H142" i="3"/>
  <c r="I142" i="3"/>
  <c r="J142" i="3"/>
  <c r="K142" i="3"/>
  <c r="L142" i="3"/>
  <c r="L168" i="3" s="1"/>
  <c r="M142" i="3"/>
  <c r="M168" i="3" s="1"/>
  <c r="N142" i="3"/>
  <c r="O142" i="3"/>
  <c r="P142" i="3"/>
  <c r="P168" i="3" s="1"/>
  <c r="Q142" i="3"/>
  <c r="Q168" i="3" s="1"/>
  <c r="R142" i="3"/>
  <c r="S142" i="3"/>
  <c r="T142" i="3"/>
  <c r="T168" i="3" s="1"/>
  <c r="U142" i="3"/>
  <c r="U168" i="3" s="1"/>
  <c r="V142" i="3"/>
  <c r="V168" i="3" s="1"/>
  <c r="W142" i="3"/>
  <c r="W168" i="3" s="1"/>
  <c r="X142" i="3"/>
  <c r="X168" i="3" s="1"/>
  <c r="Y142" i="3"/>
  <c r="Y168" i="3" s="1"/>
  <c r="Z142" i="3"/>
  <c r="Z168" i="3" s="1"/>
  <c r="AA142" i="3"/>
  <c r="AA168" i="3" s="1"/>
  <c r="AB142" i="3"/>
  <c r="AB168" i="3" s="1"/>
  <c r="AC142" i="3"/>
  <c r="AC168" i="3" s="1"/>
  <c r="AD142" i="3"/>
  <c r="AD168" i="3" s="1"/>
  <c r="AE142" i="3"/>
  <c r="AF142" i="3"/>
  <c r="AF168" i="3" s="1"/>
  <c r="AG142" i="3"/>
  <c r="AG168" i="3" s="1"/>
  <c r="AH142" i="3"/>
  <c r="AH168" i="3" s="1"/>
  <c r="AI142" i="3"/>
  <c r="AJ142" i="3"/>
  <c r="AJ168" i="3" s="1"/>
  <c r="AK142" i="3"/>
  <c r="AK168" i="3" s="1"/>
  <c r="AL142" i="3"/>
  <c r="AL168" i="3" s="1"/>
  <c r="AM142" i="3"/>
  <c r="AN142" i="3"/>
  <c r="AN168" i="3" s="1"/>
  <c r="AO142" i="3"/>
  <c r="AO168" i="3" s="1"/>
  <c r="AP142" i="3"/>
  <c r="AP168" i="3" s="1"/>
  <c r="AQ142" i="3"/>
  <c r="AR142" i="3"/>
  <c r="AR168" i="3" s="1"/>
  <c r="AS142" i="3"/>
  <c r="AS168" i="3" s="1"/>
  <c r="AT142" i="3"/>
  <c r="AT168" i="3" s="1"/>
  <c r="AU142" i="3"/>
  <c r="AV142" i="3"/>
  <c r="AV168" i="3" s="1"/>
  <c r="AW142" i="3"/>
  <c r="AW168" i="3" s="1"/>
  <c r="AX142" i="3"/>
  <c r="AY142" i="3"/>
  <c r="AZ142" i="3"/>
  <c r="AZ168" i="3" s="1"/>
  <c r="BA142" i="3"/>
  <c r="BA168" i="3" s="1"/>
  <c r="BB142" i="3"/>
  <c r="BC142" i="3"/>
  <c r="BD142" i="3"/>
  <c r="BD168" i="3" s="1"/>
  <c r="BE142" i="3"/>
  <c r="BE168" i="3" s="1"/>
  <c r="BF142" i="3"/>
  <c r="BG142" i="3"/>
  <c r="BH142" i="3"/>
  <c r="BH168" i="3" s="1"/>
  <c r="BI142" i="3"/>
  <c r="BI168" i="3" s="1"/>
  <c r="BJ142" i="3"/>
  <c r="BJ168" i="3" s="1"/>
  <c r="BK142" i="3"/>
  <c r="BL142" i="3"/>
  <c r="BL168" i="3" s="1"/>
  <c r="BM142" i="3"/>
  <c r="BM168" i="3" s="1"/>
  <c r="BN142" i="3"/>
  <c r="BN168" i="3" s="1"/>
  <c r="BO142" i="3"/>
  <c r="BP142" i="3"/>
  <c r="BQ142" i="3"/>
  <c r="BQ168" i="3" s="1"/>
  <c r="BR142" i="3"/>
  <c r="BR168" i="3" s="1"/>
  <c r="BS142" i="3"/>
  <c r="BS168" i="3" s="1"/>
  <c r="BT142" i="3"/>
  <c r="BT168" i="3" s="1"/>
  <c r="BU142" i="3"/>
  <c r="BU168" i="3" s="1"/>
  <c r="BV142" i="3"/>
  <c r="BV168" i="3" s="1"/>
  <c r="BW142" i="3"/>
  <c r="BW168" i="3" s="1"/>
  <c r="BX142" i="3"/>
  <c r="BX168" i="3" s="1"/>
  <c r="BY142" i="3"/>
  <c r="BY168" i="3" s="1"/>
  <c r="BZ142" i="3"/>
  <c r="BZ168" i="3" s="1"/>
  <c r="CA142" i="3"/>
  <c r="CB142" i="3"/>
  <c r="CB168" i="3" s="1"/>
  <c r="CC142" i="3"/>
  <c r="CC168" i="3" s="1"/>
  <c r="CD142" i="3"/>
  <c r="CD168" i="3" s="1"/>
  <c r="CE142" i="3"/>
  <c r="CF142" i="3"/>
  <c r="CF168" i="3" s="1"/>
  <c r="CG142" i="3"/>
  <c r="CG168" i="3" s="1"/>
  <c r="CH142" i="3"/>
  <c r="CH168" i="3" s="1"/>
  <c r="CI142" i="3"/>
  <c r="CJ142" i="3"/>
  <c r="CJ168" i="3" s="1"/>
  <c r="CK142" i="3"/>
  <c r="CK168" i="3" s="1"/>
  <c r="CL142" i="3"/>
  <c r="CL168" i="3" s="1"/>
  <c r="CM142" i="3"/>
  <c r="F143" i="3"/>
  <c r="G143" i="3"/>
  <c r="H143" i="3"/>
  <c r="I143" i="3"/>
  <c r="J143" i="3"/>
  <c r="K143" i="3"/>
  <c r="L143" i="3"/>
  <c r="M143" i="3"/>
  <c r="N143" i="3"/>
  <c r="O143" i="3"/>
  <c r="P143" i="3"/>
  <c r="P169" i="3" s="1"/>
  <c r="Q143" i="3"/>
  <c r="Q169" i="3" s="1"/>
  <c r="R143" i="3"/>
  <c r="S143" i="3"/>
  <c r="T143" i="3"/>
  <c r="T169" i="3" s="1"/>
  <c r="U143" i="3"/>
  <c r="U169" i="3" s="1"/>
  <c r="V143" i="3"/>
  <c r="V169" i="3" s="1"/>
  <c r="W143" i="3"/>
  <c r="W169" i="3" s="1"/>
  <c r="X143" i="3"/>
  <c r="X169" i="3" s="1"/>
  <c r="Y143" i="3"/>
  <c r="Y169" i="3" s="1"/>
  <c r="Z143" i="3"/>
  <c r="Z169" i="3" s="1"/>
  <c r="AA143" i="3"/>
  <c r="AA169" i="3" s="1"/>
  <c r="AB143" i="3"/>
  <c r="AB169" i="3" s="1"/>
  <c r="AC143" i="3"/>
  <c r="AC169" i="3" s="1"/>
  <c r="AD143" i="3"/>
  <c r="AD169" i="3" s="1"/>
  <c r="AE143" i="3"/>
  <c r="AF143" i="3"/>
  <c r="AF169" i="3" s="1"/>
  <c r="AG143" i="3"/>
  <c r="AG169" i="3" s="1"/>
  <c r="AH143" i="3"/>
  <c r="AH169" i="3" s="1"/>
  <c r="AI143" i="3"/>
  <c r="AJ143" i="3"/>
  <c r="AJ169" i="3" s="1"/>
  <c r="AK143" i="3"/>
  <c r="AK169" i="3" s="1"/>
  <c r="AL143" i="3"/>
  <c r="AL169" i="3" s="1"/>
  <c r="AM143" i="3"/>
  <c r="AN143" i="3"/>
  <c r="AN169" i="3" s="1"/>
  <c r="AO143" i="3"/>
  <c r="AO169" i="3" s="1"/>
  <c r="AP143" i="3"/>
  <c r="AP169" i="3" s="1"/>
  <c r="AQ143" i="3"/>
  <c r="AR143" i="3"/>
  <c r="AR169" i="3" s="1"/>
  <c r="AS143" i="3"/>
  <c r="AS169" i="3" s="1"/>
  <c r="AT143" i="3"/>
  <c r="AT169" i="3" s="1"/>
  <c r="AU143" i="3"/>
  <c r="AV143" i="3"/>
  <c r="AV169" i="3" s="1"/>
  <c r="AW143" i="3"/>
  <c r="AW169" i="3" s="1"/>
  <c r="AX143" i="3"/>
  <c r="AY143" i="3"/>
  <c r="AZ143" i="3"/>
  <c r="AZ169" i="3" s="1"/>
  <c r="BA143" i="3"/>
  <c r="BA169" i="3" s="1"/>
  <c r="BB143" i="3"/>
  <c r="BC143" i="3"/>
  <c r="BD143" i="3"/>
  <c r="BD169" i="3" s="1"/>
  <c r="BE143" i="3"/>
  <c r="BE169" i="3" s="1"/>
  <c r="BF143" i="3"/>
  <c r="BG143" i="3"/>
  <c r="BH143" i="3"/>
  <c r="BH169" i="3" s="1"/>
  <c r="BI143" i="3"/>
  <c r="BI169" i="3" s="1"/>
  <c r="BJ143" i="3"/>
  <c r="BJ169" i="3" s="1"/>
  <c r="BK143" i="3"/>
  <c r="BL143" i="3"/>
  <c r="BL169" i="3" s="1"/>
  <c r="BM143" i="3"/>
  <c r="BM169" i="3" s="1"/>
  <c r="BN143" i="3"/>
  <c r="BN169" i="3" s="1"/>
  <c r="BO143" i="3"/>
  <c r="BP143" i="3"/>
  <c r="BQ143" i="3"/>
  <c r="BQ169" i="3" s="1"/>
  <c r="BR143" i="3"/>
  <c r="BR169" i="3" s="1"/>
  <c r="BS143" i="3"/>
  <c r="BS169" i="3" s="1"/>
  <c r="BT143" i="3"/>
  <c r="BT169" i="3" s="1"/>
  <c r="BU143" i="3"/>
  <c r="BU169" i="3" s="1"/>
  <c r="BV143" i="3"/>
  <c r="BV169" i="3" s="1"/>
  <c r="BW143" i="3"/>
  <c r="BW169" i="3" s="1"/>
  <c r="BX143" i="3"/>
  <c r="BX169" i="3" s="1"/>
  <c r="BY143" i="3"/>
  <c r="BY169" i="3" s="1"/>
  <c r="BZ143" i="3"/>
  <c r="BZ169" i="3" s="1"/>
  <c r="CA143" i="3"/>
  <c r="CB143" i="3"/>
  <c r="CB169" i="3" s="1"/>
  <c r="CC143" i="3"/>
  <c r="CC169" i="3" s="1"/>
  <c r="CD143" i="3"/>
  <c r="CD169" i="3" s="1"/>
  <c r="CE143" i="3"/>
  <c r="CF143" i="3"/>
  <c r="CF169" i="3" s="1"/>
  <c r="CG143" i="3"/>
  <c r="CG169" i="3" s="1"/>
  <c r="CH143" i="3"/>
  <c r="CH169" i="3" s="1"/>
  <c r="CI143" i="3"/>
  <c r="CJ143" i="3"/>
  <c r="CJ169" i="3" s="1"/>
  <c r="CK143" i="3"/>
  <c r="CK169" i="3" s="1"/>
  <c r="CL143" i="3"/>
  <c r="CL169" i="3" s="1"/>
  <c r="CM143" i="3"/>
  <c r="E144" i="3"/>
  <c r="F144" i="3"/>
  <c r="G144" i="3"/>
  <c r="H144" i="3"/>
  <c r="I144" i="3"/>
  <c r="J144" i="3"/>
  <c r="K144" i="3"/>
  <c r="L144" i="3"/>
  <c r="L170" i="3" s="1"/>
  <c r="M144" i="3"/>
  <c r="M170" i="3" s="1"/>
  <c r="N144" i="3"/>
  <c r="O144" i="3"/>
  <c r="P144" i="3"/>
  <c r="P170" i="3" s="1"/>
  <c r="Q144" i="3"/>
  <c r="Q170" i="3" s="1"/>
  <c r="R144" i="3"/>
  <c r="S144" i="3"/>
  <c r="T144" i="3"/>
  <c r="T170" i="3" s="1"/>
  <c r="U144" i="3"/>
  <c r="U170" i="3" s="1"/>
  <c r="V144" i="3"/>
  <c r="V170" i="3" s="1"/>
  <c r="W144" i="3"/>
  <c r="W170" i="3" s="1"/>
  <c r="X144" i="3"/>
  <c r="X170" i="3" s="1"/>
  <c r="Y144" i="3"/>
  <c r="Y170" i="3" s="1"/>
  <c r="Z144" i="3"/>
  <c r="Z170" i="3" s="1"/>
  <c r="AA144" i="3"/>
  <c r="AA170" i="3" s="1"/>
  <c r="AB144" i="3"/>
  <c r="AB170" i="3" s="1"/>
  <c r="AC144" i="3"/>
  <c r="AC170" i="3" s="1"/>
  <c r="AD144" i="3"/>
  <c r="AD170" i="3" s="1"/>
  <c r="AE144" i="3"/>
  <c r="AF144" i="3"/>
  <c r="AF170" i="3" s="1"/>
  <c r="AG144" i="3"/>
  <c r="AG170" i="3" s="1"/>
  <c r="AH144" i="3"/>
  <c r="AH170" i="3" s="1"/>
  <c r="AI144" i="3"/>
  <c r="AJ144" i="3"/>
  <c r="AJ170" i="3" s="1"/>
  <c r="AK144" i="3"/>
  <c r="AK170" i="3" s="1"/>
  <c r="AL144" i="3"/>
  <c r="AL170" i="3" s="1"/>
  <c r="AM144" i="3"/>
  <c r="AN144" i="3"/>
  <c r="AN170" i="3" s="1"/>
  <c r="AO144" i="3"/>
  <c r="AO170" i="3" s="1"/>
  <c r="AP144" i="3"/>
  <c r="AP170" i="3" s="1"/>
  <c r="AQ144" i="3"/>
  <c r="AR144" i="3"/>
  <c r="AR170" i="3" s="1"/>
  <c r="AS144" i="3"/>
  <c r="AS170" i="3" s="1"/>
  <c r="AT144" i="3"/>
  <c r="AT170" i="3" s="1"/>
  <c r="AU144" i="3"/>
  <c r="AV144" i="3"/>
  <c r="AV170" i="3" s="1"/>
  <c r="AW144" i="3"/>
  <c r="AW170" i="3" s="1"/>
  <c r="AX144" i="3"/>
  <c r="AY144" i="3"/>
  <c r="AZ144" i="3"/>
  <c r="AZ170" i="3" s="1"/>
  <c r="BA144" i="3"/>
  <c r="BA170" i="3" s="1"/>
  <c r="BB144" i="3"/>
  <c r="BC144" i="3"/>
  <c r="BD144" i="3"/>
  <c r="BD170" i="3" s="1"/>
  <c r="BE144" i="3"/>
  <c r="BE170" i="3" s="1"/>
  <c r="BF144" i="3"/>
  <c r="BG144" i="3"/>
  <c r="BH144" i="3"/>
  <c r="BH170" i="3" s="1"/>
  <c r="BI144" i="3"/>
  <c r="BI170" i="3" s="1"/>
  <c r="BJ144" i="3"/>
  <c r="BJ170" i="3" s="1"/>
  <c r="BK144" i="3"/>
  <c r="BL144" i="3"/>
  <c r="BL170" i="3" s="1"/>
  <c r="BM144" i="3"/>
  <c r="BM170" i="3" s="1"/>
  <c r="BN144" i="3"/>
  <c r="BN170" i="3" s="1"/>
  <c r="BO144" i="3"/>
  <c r="BP144" i="3"/>
  <c r="BQ144" i="3"/>
  <c r="BQ170" i="3" s="1"/>
  <c r="BR144" i="3"/>
  <c r="BR170" i="3" s="1"/>
  <c r="BS144" i="3"/>
  <c r="BS170" i="3" s="1"/>
  <c r="BT144" i="3"/>
  <c r="BT170" i="3" s="1"/>
  <c r="BU144" i="3"/>
  <c r="BU170" i="3" s="1"/>
  <c r="BV144" i="3"/>
  <c r="BV170" i="3" s="1"/>
  <c r="BW144" i="3"/>
  <c r="BW170" i="3" s="1"/>
  <c r="BX144" i="3"/>
  <c r="BX170" i="3" s="1"/>
  <c r="BY144" i="3"/>
  <c r="BY170" i="3" s="1"/>
  <c r="BZ144" i="3"/>
  <c r="BZ170" i="3" s="1"/>
  <c r="CA144" i="3"/>
  <c r="CB144" i="3"/>
  <c r="CB170" i="3" s="1"/>
  <c r="CC144" i="3"/>
  <c r="CC170" i="3" s="1"/>
  <c r="CD144" i="3"/>
  <c r="CD170" i="3" s="1"/>
  <c r="CE144" i="3"/>
  <c r="CF144" i="3"/>
  <c r="CF170" i="3" s="1"/>
  <c r="CG144" i="3"/>
  <c r="CG170" i="3" s="1"/>
  <c r="CH144" i="3"/>
  <c r="CH170" i="3" s="1"/>
  <c r="CI144" i="3"/>
  <c r="CJ144" i="3"/>
  <c r="CJ170" i="3" s="1"/>
  <c r="CK144" i="3"/>
  <c r="CK170" i="3" s="1"/>
  <c r="CL144" i="3"/>
  <c r="CL170" i="3" s="1"/>
  <c r="CM144" i="3"/>
  <c r="E145" i="3"/>
  <c r="F145" i="3"/>
  <c r="G145" i="3"/>
  <c r="H145" i="3"/>
  <c r="I145" i="3"/>
  <c r="J145" i="3"/>
  <c r="K145" i="3"/>
  <c r="L145" i="3"/>
  <c r="L171" i="3" s="1"/>
  <c r="M145" i="3"/>
  <c r="M171" i="3" s="1"/>
  <c r="N145" i="3"/>
  <c r="O145" i="3"/>
  <c r="P145" i="3"/>
  <c r="P171" i="3" s="1"/>
  <c r="Q145" i="3"/>
  <c r="Q171" i="3" s="1"/>
  <c r="R145" i="3"/>
  <c r="S145" i="3"/>
  <c r="T145" i="3"/>
  <c r="T171" i="3" s="1"/>
  <c r="U145" i="3"/>
  <c r="U171" i="3" s="1"/>
  <c r="V145" i="3"/>
  <c r="V171" i="3" s="1"/>
  <c r="W145" i="3"/>
  <c r="W171" i="3" s="1"/>
  <c r="X145" i="3"/>
  <c r="X171" i="3" s="1"/>
  <c r="Y145" i="3"/>
  <c r="Y171" i="3" s="1"/>
  <c r="Z145" i="3"/>
  <c r="Z171" i="3" s="1"/>
  <c r="AA145" i="3"/>
  <c r="AA171" i="3" s="1"/>
  <c r="AB145" i="3"/>
  <c r="AB171" i="3" s="1"/>
  <c r="AC145" i="3"/>
  <c r="AC171" i="3" s="1"/>
  <c r="AD145" i="3"/>
  <c r="AD171" i="3" s="1"/>
  <c r="AE145" i="3"/>
  <c r="AF145" i="3"/>
  <c r="AF171" i="3" s="1"/>
  <c r="AG145" i="3"/>
  <c r="AG171" i="3" s="1"/>
  <c r="AH145" i="3"/>
  <c r="AH171" i="3" s="1"/>
  <c r="AI145" i="3"/>
  <c r="AJ145" i="3"/>
  <c r="AJ171" i="3" s="1"/>
  <c r="AK145" i="3"/>
  <c r="AK171" i="3" s="1"/>
  <c r="AL145" i="3"/>
  <c r="AL171" i="3" s="1"/>
  <c r="AM145" i="3"/>
  <c r="AN145" i="3"/>
  <c r="AN171" i="3" s="1"/>
  <c r="AO145" i="3"/>
  <c r="AO171" i="3" s="1"/>
  <c r="AP145" i="3"/>
  <c r="AP171" i="3" s="1"/>
  <c r="AQ145" i="3"/>
  <c r="AR145" i="3"/>
  <c r="AR171" i="3" s="1"/>
  <c r="AS145" i="3"/>
  <c r="AS171" i="3" s="1"/>
  <c r="AT145" i="3"/>
  <c r="AT171" i="3" s="1"/>
  <c r="AU145" i="3"/>
  <c r="AV145" i="3"/>
  <c r="AV171" i="3" s="1"/>
  <c r="AW145" i="3"/>
  <c r="AW171" i="3" s="1"/>
  <c r="AX145" i="3"/>
  <c r="AY145" i="3"/>
  <c r="AZ145" i="3"/>
  <c r="AZ171" i="3" s="1"/>
  <c r="BA145" i="3"/>
  <c r="BA171" i="3" s="1"/>
  <c r="BB145" i="3"/>
  <c r="BC145" i="3"/>
  <c r="BD145" i="3"/>
  <c r="BD171" i="3" s="1"/>
  <c r="BE145" i="3"/>
  <c r="BE171" i="3" s="1"/>
  <c r="BF145" i="3"/>
  <c r="BG145" i="3"/>
  <c r="BH145" i="3"/>
  <c r="BH171" i="3" s="1"/>
  <c r="BI145" i="3"/>
  <c r="BI171" i="3" s="1"/>
  <c r="BJ145" i="3"/>
  <c r="BJ171" i="3" s="1"/>
  <c r="BK145" i="3"/>
  <c r="BL145" i="3"/>
  <c r="BL171" i="3" s="1"/>
  <c r="BM145" i="3"/>
  <c r="BM171" i="3" s="1"/>
  <c r="BN145" i="3"/>
  <c r="BN171" i="3" s="1"/>
  <c r="BO145" i="3"/>
  <c r="BP145" i="3"/>
  <c r="BQ145" i="3"/>
  <c r="BQ171" i="3" s="1"/>
  <c r="BR145" i="3"/>
  <c r="BR171" i="3" s="1"/>
  <c r="BS145" i="3"/>
  <c r="BS171" i="3" s="1"/>
  <c r="BT145" i="3"/>
  <c r="BT171" i="3" s="1"/>
  <c r="BU145" i="3"/>
  <c r="BU171" i="3" s="1"/>
  <c r="BV145" i="3"/>
  <c r="BV171" i="3" s="1"/>
  <c r="BW145" i="3"/>
  <c r="BW171" i="3" s="1"/>
  <c r="BX145" i="3"/>
  <c r="BX171" i="3" s="1"/>
  <c r="BY145" i="3"/>
  <c r="BY171" i="3" s="1"/>
  <c r="BZ145" i="3"/>
  <c r="BZ171" i="3" s="1"/>
  <c r="CA145" i="3"/>
  <c r="CB145" i="3"/>
  <c r="CB171" i="3" s="1"/>
  <c r="CC145" i="3"/>
  <c r="CC171" i="3" s="1"/>
  <c r="CD145" i="3"/>
  <c r="CD171" i="3" s="1"/>
  <c r="CE145" i="3"/>
  <c r="CF145" i="3"/>
  <c r="CF171" i="3" s="1"/>
  <c r="CG145" i="3"/>
  <c r="CG171" i="3" s="1"/>
  <c r="CH145" i="3"/>
  <c r="CH171" i="3" s="1"/>
  <c r="CI145" i="3"/>
  <c r="CJ145" i="3"/>
  <c r="CJ171" i="3" s="1"/>
  <c r="CK145" i="3"/>
  <c r="CK171" i="3" s="1"/>
  <c r="CL145" i="3"/>
  <c r="CL171" i="3" s="1"/>
  <c r="CM145" i="3"/>
  <c r="E146" i="3"/>
  <c r="F146" i="3"/>
  <c r="G146" i="3"/>
  <c r="H146" i="3"/>
  <c r="I146" i="3"/>
  <c r="J146" i="3"/>
  <c r="K146" i="3"/>
  <c r="L146" i="3"/>
  <c r="L172" i="3" s="1"/>
  <c r="M146" i="3"/>
  <c r="M172" i="3" s="1"/>
  <c r="N146" i="3"/>
  <c r="O146" i="3"/>
  <c r="P146" i="3"/>
  <c r="P172" i="3" s="1"/>
  <c r="Q146" i="3"/>
  <c r="Q172" i="3" s="1"/>
  <c r="R146" i="3"/>
  <c r="S146" i="3"/>
  <c r="T146" i="3"/>
  <c r="T172" i="3" s="1"/>
  <c r="U146" i="3"/>
  <c r="U172" i="3" s="1"/>
  <c r="V146" i="3"/>
  <c r="V172" i="3" s="1"/>
  <c r="W146" i="3"/>
  <c r="W172" i="3" s="1"/>
  <c r="X146" i="3"/>
  <c r="X172" i="3" s="1"/>
  <c r="Y146" i="3"/>
  <c r="Y172" i="3" s="1"/>
  <c r="Z146" i="3"/>
  <c r="Z172" i="3" s="1"/>
  <c r="AA146" i="3"/>
  <c r="AA172" i="3" s="1"/>
  <c r="AB146" i="3"/>
  <c r="AB172" i="3" s="1"/>
  <c r="AC146" i="3"/>
  <c r="AC172" i="3" s="1"/>
  <c r="AD146" i="3"/>
  <c r="AD172" i="3" s="1"/>
  <c r="AE146" i="3"/>
  <c r="AF146" i="3"/>
  <c r="AF172" i="3" s="1"/>
  <c r="AG146" i="3"/>
  <c r="AG172" i="3" s="1"/>
  <c r="AH146" i="3"/>
  <c r="AH172" i="3" s="1"/>
  <c r="AI146" i="3"/>
  <c r="AJ146" i="3"/>
  <c r="AJ172" i="3" s="1"/>
  <c r="AK146" i="3"/>
  <c r="AK172" i="3" s="1"/>
  <c r="AL146" i="3"/>
  <c r="AL172" i="3" s="1"/>
  <c r="AM146" i="3"/>
  <c r="AN146" i="3"/>
  <c r="AN172" i="3" s="1"/>
  <c r="AO146" i="3"/>
  <c r="AO172" i="3" s="1"/>
  <c r="AP146" i="3"/>
  <c r="AP172" i="3" s="1"/>
  <c r="AQ146" i="3"/>
  <c r="AR146" i="3"/>
  <c r="AR172" i="3" s="1"/>
  <c r="AS146" i="3"/>
  <c r="AS172" i="3" s="1"/>
  <c r="AT146" i="3"/>
  <c r="AT172" i="3" s="1"/>
  <c r="AU146" i="3"/>
  <c r="AV146" i="3"/>
  <c r="AV172" i="3" s="1"/>
  <c r="AW146" i="3"/>
  <c r="AW172" i="3" s="1"/>
  <c r="AX146" i="3"/>
  <c r="AY146" i="3"/>
  <c r="AZ146" i="3"/>
  <c r="AZ172" i="3" s="1"/>
  <c r="BA146" i="3"/>
  <c r="BA172" i="3" s="1"/>
  <c r="BB146" i="3"/>
  <c r="BC146" i="3"/>
  <c r="BD146" i="3"/>
  <c r="BD172" i="3" s="1"/>
  <c r="BE146" i="3"/>
  <c r="BE172" i="3" s="1"/>
  <c r="BF146" i="3"/>
  <c r="BG146" i="3"/>
  <c r="BH146" i="3"/>
  <c r="BH172" i="3" s="1"/>
  <c r="BI146" i="3"/>
  <c r="BI172" i="3" s="1"/>
  <c r="BJ146" i="3"/>
  <c r="BJ172" i="3" s="1"/>
  <c r="BK146" i="3"/>
  <c r="BL146" i="3"/>
  <c r="BL172" i="3" s="1"/>
  <c r="BM146" i="3"/>
  <c r="BM172" i="3" s="1"/>
  <c r="BN146" i="3"/>
  <c r="BN172" i="3" s="1"/>
  <c r="BO146" i="3"/>
  <c r="BP146" i="3"/>
  <c r="BQ146" i="3"/>
  <c r="BQ172" i="3" s="1"/>
  <c r="BR146" i="3"/>
  <c r="BR172" i="3" s="1"/>
  <c r="BS146" i="3"/>
  <c r="BS172" i="3" s="1"/>
  <c r="BT146" i="3"/>
  <c r="BT172" i="3" s="1"/>
  <c r="BU146" i="3"/>
  <c r="BU172" i="3" s="1"/>
  <c r="BV146" i="3"/>
  <c r="BV172" i="3" s="1"/>
  <c r="BW146" i="3"/>
  <c r="BW172" i="3" s="1"/>
  <c r="BX146" i="3"/>
  <c r="BX172" i="3" s="1"/>
  <c r="BY146" i="3"/>
  <c r="BY172" i="3" s="1"/>
  <c r="BZ146" i="3"/>
  <c r="BZ172" i="3" s="1"/>
  <c r="CA146" i="3"/>
  <c r="CB146" i="3"/>
  <c r="CB172" i="3" s="1"/>
  <c r="CC146" i="3"/>
  <c r="CC172" i="3" s="1"/>
  <c r="CD146" i="3"/>
  <c r="CD172" i="3" s="1"/>
  <c r="CE146" i="3"/>
  <c r="CF146" i="3"/>
  <c r="CF172" i="3" s="1"/>
  <c r="CG146" i="3"/>
  <c r="CG172" i="3" s="1"/>
  <c r="CH146" i="3"/>
  <c r="CH172" i="3" s="1"/>
  <c r="CI146" i="3"/>
  <c r="CJ146" i="3"/>
  <c r="CJ172" i="3" s="1"/>
  <c r="CK146" i="3"/>
  <c r="CK172" i="3" s="1"/>
  <c r="CL146" i="3"/>
  <c r="CL172" i="3" s="1"/>
  <c r="CM146" i="3"/>
  <c r="E147" i="3"/>
  <c r="F147" i="3"/>
  <c r="G147" i="3"/>
  <c r="H147" i="3"/>
  <c r="I147" i="3"/>
  <c r="J147" i="3"/>
  <c r="K147" i="3"/>
  <c r="L147" i="3"/>
  <c r="L173" i="3" s="1"/>
  <c r="M147" i="3"/>
  <c r="M173" i="3" s="1"/>
  <c r="N147" i="3"/>
  <c r="O147" i="3"/>
  <c r="P147" i="3"/>
  <c r="P173" i="3" s="1"/>
  <c r="Q147" i="3"/>
  <c r="Q173" i="3" s="1"/>
  <c r="R147" i="3"/>
  <c r="S147" i="3"/>
  <c r="T147" i="3"/>
  <c r="T173" i="3" s="1"/>
  <c r="U147" i="3"/>
  <c r="U173" i="3" s="1"/>
  <c r="V147" i="3"/>
  <c r="V173" i="3" s="1"/>
  <c r="W147" i="3"/>
  <c r="W173" i="3" s="1"/>
  <c r="X147" i="3"/>
  <c r="X173" i="3" s="1"/>
  <c r="Y147" i="3"/>
  <c r="Y173" i="3" s="1"/>
  <c r="Z147" i="3"/>
  <c r="Z173" i="3" s="1"/>
  <c r="AA147" i="3"/>
  <c r="AA173" i="3" s="1"/>
  <c r="AB147" i="3"/>
  <c r="AB173" i="3" s="1"/>
  <c r="AC147" i="3"/>
  <c r="AC173" i="3" s="1"/>
  <c r="AD147" i="3"/>
  <c r="AD173" i="3" s="1"/>
  <c r="AE147" i="3"/>
  <c r="AF147" i="3"/>
  <c r="AF173" i="3" s="1"/>
  <c r="AG147" i="3"/>
  <c r="AG173" i="3" s="1"/>
  <c r="AH147" i="3"/>
  <c r="AH173" i="3" s="1"/>
  <c r="AI147" i="3"/>
  <c r="AJ147" i="3"/>
  <c r="AJ173" i="3" s="1"/>
  <c r="AK147" i="3"/>
  <c r="AK173" i="3" s="1"/>
  <c r="AL147" i="3"/>
  <c r="AL173" i="3" s="1"/>
  <c r="AM147" i="3"/>
  <c r="AN147" i="3"/>
  <c r="AN173" i="3" s="1"/>
  <c r="AO147" i="3"/>
  <c r="AO173" i="3" s="1"/>
  <c r="AP147" i="3"/>
  <c r="AP173" i="3" s="1"/>
  <c r="AQ147" i="3"/>
  <c r="AR147" i="3"/>
  <c r="AR173" i="3" s="1"/>
  <c r="AS147" i="3"/>
  <c r="AS173" i="3" s="1"/>
  <c r="AT147" i="3"/>
  <c r="AT173" i="3" s="1"/>
  <c r="AU147" i="3"/>
  <c r="AV147" i="3"/>
  <c r="AV173" i="3" s="1"/>
  <c r="AW147" i="3"/>
  <c r="AW173" i="3" s="1"/>
  <c r="AX147" i="3"/>
  <c r="AY147" i="3"/>
  <c r="AZ147" i="3"/>
  <c r="AZ173" i="3" s="1"/>
  <c r="BA147" i="3"/>
  <c r="BA173" i="3" s="1"/>
  <c r="BB147" i="3"/>
  <c r="BC147" i="3"/>
  <c r="BD147" i="3"/>
  <c r="BD173" i="3" s="1"/>
  <c r="BE147" i="3"/>
  <c r="BE173" i="3" s="1"/>
  <c r="BF147" i="3"/>
  <c r="BG147" i="3"/>
  <c r="BH147" i="3"/>
  <c r="BH173" i="3" s="1"/>
  <c r="BI147" i="3"/>
  <c r="BI173" i="3" s="1"/>
  <c r="BJ147" i="3"/>
  <c r="BJ173" i="3" s="1"/>
  <c r="BK147" i="3"/>
  <c r="BL147" i="3"/>
  <c r="BL173" i="3" s="1"/>
  <c r="BM147" i="3"/>
  <c r="BM173" i="3" s="1"/>
  <c r="BN147" i="3"/>
  <c r="BN173" i="3" s="1"/>
  <c r="BO147" i="3"/>
  <c r="BP147" i="3"/>
  <c r="BQ147" i="3"/>
  <c r="BQ173" i="3" s="1"/>
  <c r="BR147" i="3"/>
  <c r="BR173" i="3" s="1"/>
  <c r="BS147" i="3"/>
  <c r="BS173" i="3" s="1"/>
  <c r="BT147" i="3"/>
  <c r="BT173" i="3" s="1"/>
  <c r="BU147" i="3"/>
  <c r="BU173" i="3" s="1"/>
  <c r="BV147" i="3"/>
  <c r="BV173" i="3" s="1"/>
  <c r="BW147" i="3"/>
  <c r="BW173" i="3" s="1"/>
  <c r="BX147" i="3"/>
  <c r="BX173" i="3" s="1"/>
  <c r="BY147" i="3"/>
  <c r="BY173" i="3" s="1"/>
  <c r="BZ147" i="3"/>
  <c r="BZ173" i="3" s="1"/>
  <c r="CA147" i="3"/>
  <c r="CB147" i="3"/>
  <c r="CB173" i="3" s="1"/>
  <c r="CC147" i="3"/>
  <c r="CC173" i="3" s="1"/>
  <c r="CD147" i="3"/>
  <c r="CD173" i="3" s="1"/>
  <c r="CE147" i="3"/>
  <c r="CF147" i="3"/>
  <c r="CF173" i="3" s="1"/>
  <c r="CG147" i="3"/>
  <c r="CG173" i="3" s="1"/>
  <c r="CH147" i="3"/>
  <c r="CH173" i="3" s="1"/>
  <c r="CI147" i="3"/>
  <c r="CJ147" i="3"/>
  <c r="CJ173" i="3" s="1"/>
  <c r="CK147" i="3"/>
  <c r="CK173" i="3" s="1"/>
  <c r="CL147" i="3"/>
  <c r="CL173" i="3" s="1"/>
  <c r="CM147" i="3"/>
  <c r="E148" i="3"/>
  <c r="F148" i="3"/>
  <c r="G148" i="3"/>
  <c r="H148" i="3"/>
  <c r="I148" i="3"/>
  <c r="J148" i="3"/>
  <c r="K148" i="3"/>
  <c r="L148" i="3"/>
  <c r="L174" i="3" s="1"/>
  <c r="M148" i="3"/>
  <c r="M174" i="3" s="1"/>
  <c r="N148" i="3"/>
  <c r="O148" i="3"/>
  <c r="P148" i="3"/>
  <c r="P174" i="3" s="1"/>
  <c r="Q148" i="3"/>
  <c r="Q174" i="3" s="1"/>
  <c r="R148" i="3"/>
  <c r="S148" i="3"/>
  <c r="T148" i="3"/>
  <c r="T174" i="3" s="1"/>
  <c r="U148" i="3"/>
  <c r="U174" i="3" s="1"/>
  <c r="V148" i="3"/>
  <c r="V174" i="3" s="1"/>
  <c r="W148" i="3"/>
  <c r="W174" i="3" s="1"/>
  <c r="X148" i="3"/>
  <c r="X174" i="3" s="1"/>
  <c r="Y148" i="3"/>
  <c r="Y174" i="3" s="1"/>
  <c r="Z148" i="3"/>
  <c r="Z174" i="3" s="1"/>
  <c r="AA148" i="3"/>
  <c r="AA174" i="3" s="1"/>
  <c r="AB148" i="3"/>
  <c r="AB174" i="3" s="1"/>
  <c r="AC148" i="3"/>
  <c r="AC174" i="3" s="1"/>
  <c r="AD148" i="3"/>
  <c r="AD174" i="3" s="1"/>
  <c r="AE148" i="3"/>
  <c r="AF148" i="3"/>
  <c r="AF174" i="3" s="1"/>
  <c r="AG148" i="3"/>
  <c r="AG174" i="3" s="1"/>
  <c r="AH148" i="3"/>
  <c r="AH174" i="3" s="1"/>
  <c r="AI148" i="3"/>
  <c r="AJ148" i="3"/>
  <c r="AJ174" i="3" s="1"/>
  <c r="AK148" i="3"/>
  <c r="AK174" i="3" s="1"/>
  <c r="AL148" i="3"/>
  <c r="AL174" i="3" s="1"/>
  <c r="AM148" i="3"/>
  <c r="AN148" i="3"/>
  <c r="AN174" i="3" s="1"/>
  <c r="AO148" i="3"/>
  <c r="AO174" i="3" s="1"/>
  <c r="AP148" i="3"/>
  <c r="AP174" i="3" s="1"/>
  <c r="AQ148" i="3"/>
  <c r="AR148" i="3"/>
  <c r="AR174" i="3" s="1"/>
  <c r="AS148" i="3"/>
  <c r="AS174" i="3" s="1"/>
  <c r="AT148" i="3"/>
  <c r="AT174" i="3" s="1"/>
  <c r="AU148" i="3"/>
  <c r="AV148" i="3"/>
  <c r="AV174" i="3" s="1"/>
  <c r="AW148" i="3"/>
  <c r="AW174" i="3" s="1"/>
  <c r="AX148" i="3"/>
  <c r="AY148" i="3"/>
  <c r="AZ148" i="3"/>
  <c r="AZ174" i="3" s="1"/>
  <c r="BA148" i="3"/>
  <c r="BA174" i="3" s="1"/>
  <c r="BB148" i="3"/>
  <c r="BC148" i="3"/>
  <c r="BD148" i="3"/>
  <c r="BD174" i="3" s="1"/>
  <c r="BE148" i="3"/>
  <c r="BE174" i="3" s="1"/>
  <c r="BF148" i="3"/>
  <c r="BG148" i="3"/>
  <c r="BH148" i="3"/>
  <c r="BH174" i="3" s="1"/>
  <c r="BI148" i="3"/>
  <c r="BI174" i="3" s="1"/>
  <c r="BJ148" i="3"/>
  <c r="BJ174" i="3" s="1"/>
  <c r="BK148" i="3"/>
  <c r="BL148" i="3"/>
  <c r="BL174" i="3" s="1"/>
  <c r="BM148" i="3"/>
  <c r="BM174" i="3" s="1"/>
  <c r="BN148" i="3"/>
  <c r="BN174" i="3" s="1"/>
  <c r="BO148" i="3"/>
  <c r="BP148" i="3"/>
  <c r="BQ148" i="3"/>
  <c r="BQ174" i="3" s="1"/>
  <c r="BR148" i="3"/>
  <c r="BR174" i="3" s="1"/>
  <c r="BS148" i="3"/>
  <c r="BS174" i="3" s="1"/>
  <c r="BT148" i="3"/>
  <c r="BT174" i="3" s="1"/>
  <c r="BU148" i="3"/>
  <c r="BU174" i="3" s="1"/>
  <c r="BV148" i="3"/>
  <c r="BV174" i="3" s="1"/>
  <c r="BW148" i="3"/>
  <c r="BW174" i="3" s="1"/>
  <c r="BX148" i="3"/>
  <c r="BX174" i="3" s="1"/>
  <c r="BY148" i="3"/>
  <c r="BY174" i="3" s="1"/>
  <c r="BZ148" i="3"/>
  <c r="BZ174" i="3" s="1"/>
  <c r="CA148" i="3"/>
  <c r="CB148" i="3"/>
  <c r="CB174" i="3" s="1"/>
  <c r="CC148" i="3"/>
  <c r="CC174" i="3" s="1"/>
  <c r="CD148" i="3"/>
  <c r="CD174" i="3" s="1"/>
  <c r="CE148" i="3"/>
  <c r="CF148" i="3"/>
  <c r="CF174" i="3" s="1"/>
  <c r="CG148" i="3"/>
  <c r="CG174" i="3" s="1"/>
  <c r="CH148" i="3"/>
  <c r="CH174" i="3" s="1"/>
  <c r="CI148" i="3"/>
  <c r="CJ148" i="3"/>
  <c r="CJ174" i="3" s="1"/>
  <c r="CK148" i="3"/>
  <c r="CK174" i="3" s="1"/>
  <c r="CL148" i="3"/>
  <c r="CL174" i="3" s="1"/>
  <c r="CM148" i="3"/>
  <c r="E149" i="3"/>
  <c r="F149" i="3"/>
  <c r="G149" i="3"/>
  <c r="H149" i="3"/>
  <c r="I149" i="3"/>
  <c r="J149" i="3"/>
  <c r="K149" i="3"/>
  <c r="L149" i="3"/>
  <c r="L175" i="3" s="1"/>
  <c r="M149" i="3"/>
  <c r="M175" i="3" s="1"/>
  <c r="N149" i="3"/>
  <c r="O149" i="3"/>
  <c r="P149" i="3"/>
  <c r="P175" i="3" s="1"/>
  <c r="Q149" i="3"/>
  <c r="Q175" i="3" s="1"/>
  <c r="R149" i="3"/>
  <c r="S149" i="3"/>
  <c r="T149" i="3"/>
  <c r="T175" i="3" s="1"/>
  <c r="U149" i="3"/>
  <c r="U175" i="3" s="1"/>
  <c r="V149" i="3"/>
  <c r="V175" i="3" s="1"/>
  <c r="W149" i="3"/>
  <c r="W175" i="3" s="1"/>
  <c r="X149" i="3"/>
  <c r="X175" i="3" s="1"/>
  <c r="Y149" i="3"/>
  <c r="Y175" i="3" s="1"/>
  <c r="Z149" i="3"/>
  <c r="Z175" i="3" s="1"/>
  <c r="AA149" i="3"/>
  <c r="AA175" i="3" s="1"/>
  <c r="AB149" i="3"/>
  <c r="AB175" i="3" s="1"/>
  <c r="AC149" i="3"/>
  <c r="AC175" i="3" s="1"/>
  <c r="AD149" i="3"/>
  <c r="AD175" i="3" s="1"/>
  <c r="AE149" i="3"/>
  <c r="AF149" i="3"/>
  <c r="AF175" i="3" s="1"/>
  <c r="AG149" i="3"/>
  <c r="AG175" i="3" s="1"/>
  <c r="AH149" i="3"/>
  <c r="AH175" i="3" s="1"/>
  <c r="AI149" i="3"/>
  <c r="AJ149" i="3"/>
  <c r="AJ175" i="3" s="1"/>
  <c r="AK149" i="3"/>
  <c r="AK175" i="3" s="1"/>
  <c r="AL149" i="3"/>
  <c r="AL175" i="3" s="1"/>
  <c r="AM149" i="3"/>
  <c r="AN149" i="3"/>
  <c r="AN175" i="3" s="1"/>
  <c r="AO149" i="3"/>
  <c r="AO175" i="3" s="1"/>
  <c r="AP149" i="3"/>
  <c r="AP175" i="3" s="1"/>
  <c r="AQ149" i="3"/>
  <c r="AR149" i="3"/>
  <c r="AR175" i="3" s="1"/>
  <c r="AS149" i="3"/>
  <c r="AS175" i="3" s="1"/>
  <c r="AT149" i="3"/>
  <c r="AT175" i="3" s="1"/>
  <c r="AU149" i="3"/>
  <c r="AV149" i="3"/>
  <c r="AV175" i="3" s="1"/>
  <c r="AW149" i="3"/>
  <c r="AW175" i="3" s="1"/>
  <c r="AX149" i="3"/>
  <c r="AY149" i="3"/>
  <c r="AZ149" i="3"/>
  <c r="AZ175" i="3" s="1"/>
  <c r="BA149" i="3"/>
  <c r="BA175" i="3" s="1"/>
  <c r="BB149" i="3"/>
  <c r="BC149" i="3"/>
  <c r="BD149" i="3"/>
  <c r="BD175" i="3" s="1"/>
  <c r="BE149" i="3"/>
  <c r="BE175" i="3" s="1"/>
  <c r="BF149" i="3"/>
  <c r="BG149" i="3"/>
  <c r="BH149" i="3"/>
  <c r="BH175" i="3" s="1"/>
  <c r="BI149" i="3"/>
  <c r="BI175" i="3" s="1"/>
  <c r="BJ149" i="3"/>
  <c r="BJ175" i="3" s="1"/>
  <c r="BK149" i="3"/>
  <c r="BL149" i="3"/>
  <c r="BL175" i="3" s="1"/>
  <c r="BM149" i="3"/>
  <c r="BM175" i="3" s="1"/>
  <c r="BN149" i="3"/>
  <c r="BN175" i="3" s="1"/>
  <c r="BO149" i="3"/>
  <c r="BP149" i="3"/>
  <c r="BQ149" i="3"/>
  <c r="BQ175" i="3" s="1"/>
  <c r="BR149" i="3"/>
  <c r="BR175" i="3" s="1"/>
  <c r="BS149" i="3"/>
  <c r="BS175" i="3" s="1"/>
  <c r="BT149" i="3"/>
  <c r="BT175" i="3" s="1"/>
  <c r="BU149" i="3"/>
  <c r="BU175" i="3" s="1"/>
  <c r="BV149" i="3"/>
  <c r="BV175" i="3" s="1"/>
  <c r="BW149" i="3"/>
  <c r="BW175" i="3" s="1"/>
  <c r="BX149" i="3"/>
  <c r="BX175" i="3" s="1"/>
  <c r="BY149" i="3"/>
  <c r="BY175" i="3" s="1"/>
  <c r="BZ149" i="3"/>
  <c r="BZ175" i="3" s="1"/>
  <c r="CA149" i="3"/>
  <c r="CB149" i="3"/>
  <c r="CB175" i="3" s="1"/>
  <c r="CC149" i="3"/>
  <c r="CC175" i="3" s="1"/>
  <c r="CD149" i="3"/>
  <c r="CD175" i="3" s="1"/>
  <c r="CE149" i="3"/>
  <c r="CF149" i="3"/>
  <c r="CF175" i="3" s="1"/>
  <c r="CG149" i="3"/>
  <c r="CG175" i="3" s="1"/>
  <c r="CH149" i="3"/>
  <c r="CH175" i="3" s="1"/>
  <c r="CI149" i="3"/>
  <c r="CJ149" i="3"/>
  <c r="CJ175" i="3" s="1"/>
  <c r="CK149" i="3"/>
  <c r="CK175" i="3" s="1"/>
  <c r="CL149" i="3"/>
  <c r="CL175" i="3" s="1"/>
  <c r="CM149" i="3"/>
  <c r="E150" i="3"/>
  <c r="F150" i="3"/>
  <c r="G150" i="3"/>
  <c r="H150" i="3"/>
  <c r="I150" i="3"/>
  <c r="J150" i="3"/>
  <c r="K150" i="3"/>
  <c r="L150" i="3"/>
  <c r="L176" i="3" s="1"/>
  <c r="M150" i="3"/>
  <c r="M176" i="3" s="1"/>
  <c r="N150" i="3"/>
  <c r="O150" i="3"/>
  <c r="P150" i="3"/>
  <c r="P176" i="3" s="1"/>
  <c r="Q150" i="3"/>
  <c r="Q176" i="3" s="1"/>
  <c r="R150" i="3"/>
  <c r="S150" i="3"/>
  <c r="T150" i="3"/>
  <c r="T176" i="3" s="1"/>
  <c r="U150" i="3"/>
  <c r="U176" i="3" s="1"/>
  <c r="V150" i="3"/>
  <c r="V176" i="3" s="1"/>
  <c r="W150" i="3"/>
  <c r="W176" i="3" s="1"/>
  <c r="X150" i="3"/>
  <c r="X176" i="3" s="1"/>
  <c r="Y150" i="3"/>
  <c r="Y176" i="3" s="1"/>
  <c r="Z150" i="3"/>
  <c r="Z176" i="3" s="1"/>
  <c r="AA150" i="3"/>
  <c r="AA176" i="3" s="1"/>
  <c r="AB150" i="3"/>
  <c r="AB176" i="3" s="1"/>
  <c r="AC150" i="3"/>
  <c r="AC176" i="3" s="1"/>
  <c r="AD150" i="3"/>
  <c r="AD176" i="3" s="1"/>
  <c r="AE150" i="3"/>
  <c r="AF150" i="3"/>
  <c r="AF176" i="3" s="1"/>
  <c r="AG150" i="3"/>
  <c r="AG176" i="3" s="1"/>
  <c r="AH150" i="3"/>
  <c r="AH176" i="3" s="1"/>
  <c r="AI150" i="3"/>
  <c r="AJ150" i="3"/>
  <c r="AJ176" i="3" s="1"/>
  <c r="AK150" i="3"/>
  <c r="AK176" i="3" s="1"/>
  <c r="AL150" i="3"/>
  <c r="AL176" i="3" s="1"/>
  <c r="AM150" i="3"/>
  <c r="AN150" i="3"/>
  <c r="AN176" i="3" s="1"/>
  <c r="AO150" i="3"/>
  <c r="AO176" i="3" s="1"/>
  <c r="AP150" i="3"/>
  <c r="AP176" i="3" s="1"/>
  <c r="AQ150" i="3"/>
  <c r="AR150" i="3"/>
  <c r="AR176" i="3" s="1"/>
  <c r="AS150" i="3"/>
  <c r="AS176" i="3" s="1"/>
  <c r="AT150" i="3"/>
  <c r="AT176" i="3" s="1"/>
  <c r="AU150" i="3"/>
  <c r="AV150" i="3"/>
  <c r="AV176" i="3" s="1"/>
  <c r="AW150" i="3"/>
  <c r="AW176" i="3" s="1"/>
  <c r="AX150" i="3"/>
  <c r="AY150" i="3"/>
  <c r="AZ150" i="3"/>
  <c r="AZ176" i="3" s="1"/>
  <c r="BA150" i="3"/>
  <c r="BA176" i="3" s="1"/>
  <c r="BB150" i="3"/>
  <c r="BC150" i="3"/>
  <c r="BD150" i="3"/>
  <c r="BD176" i="3" s="1"/>
  <c r="BE150" i="3"/>
  <c r="BE176" i="3" s="1"/>
  <c r="BF150" i="3"/>
  <c r="BG150" i="3"/>
  <c r="BH150" i="3"/>
  <c r="BH176" i="3" s="1"/>
  <c r="BI150" i="3"/>
  <c r="BI176" i="3" s="1"/>
  <c r="BJ150" i="3"/>
  <c r="BJ176" i="3" s="1"/>
  <c r="BK150" i="3"/>
  <c r="BL150" i="3"/>
  <c r="BL176" i="3" s="1"/>
  <c r="BM150" i="3"/>
  <c r="BM176" i="3" s="1"/>
  <c r="BN150" i="3"/>
  <c r="BN176" i="3" s="1"/>
  <c r="BO150" i="3"/>
  <c r="BP150" i="3"/>
  <c r="BQ150" i="3"/>
  <c r="BQ176" i="3" s="1"/>
  <c r="BR150" i="3"/>
  <c r="BR176" i="3" s="1"/>
  <c r="BS150" i="3"/>
  <c r="BS176" i="3" s="1"/>
  <c r="BT150" i="3"/>
  <c r="BT176" i="3" s="1"/>
  <c r="BU150" i="3"/>
  <c r="BU176" i="3" s="1"/>
  <c r="BV150" i="3"/>
  <c r="BV176" i="3" s="1"/>
  <c r="BW150" i="3"/>
  <c r="BW176" i="3" s="1"/>
  <c r="BX150" i="3"/>
  <c r="BX176" i="3" s="1"/>
  <c r="BY150" i="3"/>
  <c r="BY176" i="3" s="1"/>
  <c r="BZ150" i="3"/>
  <c r="BZ176" i="3" s="1"/>
  <c r="CA150" i="3"/>
  <c r="CB150" i="3"/>
  <c r="CB176" i="3" s="1"/>
  <c r="CC150" i="3"/>
  <c r="CC176" i="3" s="1"/>
  <c r="CD150" i="3"/>
  <c r="CD176" i="3" s="1"/>
  <c r="CE150" i="3"/>
  <c r="CF150" i="3"/>
  <c r="CF176" i="3" s="1"/>
  <c r="CG150" i="3"/>
  <c r="CG176" i="3" s="1"/>
  <c r="CH150" i="3"/>
  <c r="CH176" i="3" s="1"/>
  <c r="CI150" i="3"/>
  <c r="CJ150" i="3"/>
  <c r="CJ176" i="3" s="1"/>
  <c r="CK150" i="3"/>
  <c r="CK176" i="3" s="1"/>
  <c r="CL150" i="3"/>
  <c r="CL176" i="3" s="1"/>
  <c r="CM150" i="3"/>
  <c r="E151" i="3"/>
  <c r="F151" i="3"/>
  <c r="G151" i="3"/>
  <c r="H151" i="3"/>
  <c r="I151" i="3"/>
  <c r="J151" i="3"/>
  <c r="K151" i="3"/>
  <c r="L151" i="3"/>
  <c r="L177" i="3" s="1"/>
  <c r="M151" i="3"/>
  <c r="M177" i="3" s="1"/>
  <c r="N151" i="3"/>
  <c r="O151" i="3"/>
  <c r="P151" i="3"/>
  <c r="P177" i="3" s="1"/>
  <c r="Q151" i="3"/>
  <c r="Q177" i="3" s="1"/>
  <c r="R151" i="3"/>
  <c r="S151" i="3"/>
  <c r="T151" i="3"/>
  <c r="T177" i="3" s="1"/>
  <c r="U151" i="3"/>
  <c r="U177" i="3" s="1"/>
  <c r="V151" i="3"/>
  <c r="V177" i="3" s="1"/>
  <c r="W151" i="3"/>
  <c r="W177" i="3" s="1"/>
  <c r="X151" i="3"/>
  <c r="X177" i="3" s="1"/>
  <c r="Y151" i="3"/>
  <c r="Y177" i="3" s="1"/>
  <c r="Z151" i="3"/>
  <c r="Z177" i="3" s="1"/>
  <c r="AA151" i="3"/>
  <c r="AA177" i="3" s="1"/>
  <c r="AB151" i="3"/>
  <c r="AB177" i="3" s="1"/>
  <c r="AC151" i="3"/>
  <c r="AC177" i="3" s="1"/>
  <c r="AD151" i="3"/>
  <c r="AD177" i="3" s="1"/>
  <c r="AE151" i="3"/>
  <c r="AF151" i="3"/>
  <c r="AF177" i="3" s="1"/>
  <c r="AG151" i="3"/>
  <c r="AG177" i="3" s="1"/>
  <c r="AH151" i="3"/>
  <c r="AH177" i="3" s="1"/>
  <c r="AI151" i="3"/>
  <c r="AJ151" i="3"/>
  <c r="AJ177" i="3" s="1"/>
  <c r="AK151" i="3"/>
  <c r="AK177" i="3" s="1"/>
  <c r="AL151" i="3"/>
  <c r="AL177" i="3" s="1"/>
  <c r="AM151" i="3"/>
  <c r="AN151" i="3"/>
  <c r="AN177" i="3" s="1"/>
  <c r="AO151" i="3"/>
  <c r="AO177" i="3" s="1"/>
  <c r="AP151" i="3"/>
  <c r="AP177" i="3" s="1"/>
  <c r="AQ151" i="3"/>
  <c r="AR151" i="3"/>
  <c r="AR177" i="3" s="1"/>
  <c r="AS151" i="3"/>
  <c r="AS177" i="3" s="1"/>
  <c r="AT151" i="3"/>
  <c r="AT177" i="3" s="1"/>
  <c r="AU151" i="3"/>
  <c r="AV151" i="3"/>
  <c r="AV177" i="3" s="1"/>
  <c r="AW151" i="3"/>
  <c r="AW177" i="3" s="1"/>
  <c r="AX151" i="3"/>
  <c r="AY151" i="3"/>
  <c r="AZ151" i="3"/>
  <c r="AZ177" i="3" s="1"/>
  <c r="BA151" i="3"/>
  <c r="BA177" i="3" s="1"/>
  <c r="BB151" i="3"/>
  <c r="BC151" i="3"/>
  <c r="BD151" i="3"/>
  <c r="BD177" i="3" s="1"/>
  <c r="BE151" i="3"/>
  <c r="BE177" i="3" s="1"/>
  <c r="BF151" i="3"/>
  <c r="BG151" i="3"/>
  <c r="BH151" i="3"/>
  <c r="BH177" i="3" s="1"/>
  <c r="BI151" i="3"/>
  <c r="BI177" i="3" s="1"/>
  <c r="BJ151" i="3"/>
  <c r="BJ177" i="3" s="1"/>
  <c r="BK151" i="3"/>
  <c r="BL151" i="3"/>
  <c r="BL177" i="3" s="1"/>
  <c r="BM151" i="3"/>
  <c r="BM177" i="3" s="1"/>
  <c r="BN151" i="3"/>
  <c r="BN177" i="3" s="1"/>
  <c r="BO151" i="3"/>
  <c r="BP151" i="3"/>
  <c r="BQ151" i="3"/>
  <c r="BQ177" i="3" s="1"/>
  <c r="BR151" i="3"/>
  <c r="BR177" i="3" s="1"/>
  <c r="BS151" i="3"/>
  <c r="BS177" i="3" s="1"/>
  <c r="BT151" i="3"/>
  <c r="BT177" i="3" s="1"/>
  <c r="BU151" i="3"/>
  <c r="BU177" i="3" s="1"/>
  <c r="BV151" i="3"/>
  <c r="BV177" i="3" s="1"/>
  <c r="BW151" i="3"/>
  <c r="BW177" i="3" s="1"/>
  <c r="BX151" i="3"/>
  <c r="BX177" i="3" s="1"/>
  <c r="BY151" i="3"/>
  <c r="BY177" i="3" s="1"/>
  <c r="BZ151" i="3"/>
  <c r="BZ177" i="3" s="1"/>
  <c r="CA151" i="3"/>
  <c r="CB151" i="3"/>
  <c r="CB177" i="3" s="1"/>
  <c r="CC151" i="3"/>
  <c r="CC177" i="3" s="1"/>
  <c r="CD151" i="3"/>
  <c r="CD177" i="3" s="1"/>
  <c r="CE151" i="3"/>
  <c r="CF151" i="3"/>
  <c r="CF177" i="3" s="1"/>
  <c r="CG151" i="3"/>
  <c r="CG177" i="3" s="1"/>
  <c r="CH151" i="3"/>
  <c r="CH177" i="3" s="1"/>
  <c r="CI151" i="3"/>
  <c r="CJ151" i="3"/>
  <c r="CJ177" i="3" s="1"/>
  <c r="CK151" i="3"/>
  <c r="CK177" i="3" s="1"/>
  <c r="CL151" i="3"/>
  <c r="CL177" i="3" s="1"/>
  <c r="CM151" i="3"/>
  <c r="E152" i="3"/>
  <c r="F152" i="3"/>
  <c r="G152" i="3"/>
  <c r="H152" i="3"/>
  <c r="I152" i="3"/>
  <c r="J152" i="3"/>
  <c r="K152" i="3"/>
  <c r="L152" i="3"/>
  <c r="L178" i="3" s="1"/>
  <c r="M152" i="3"/>
  <c r="M178" i="3" s="1"/>
  <c r="N152" i="3"/>
  <c r="O152" i="3"/>
  <c r="P152" i="3"/>
  <c r="P178" i="3" s="1"/>
  <c r="Q152" i="3"/>
  <c r="Q178" i="3" s="1"/>
  <c r="R152" i="3"/>
  <c r="S152" i="3"/>
  <c r="T152" i="3"/>
  <c r="T178" i="3" s="1"/>
  <c r="U152" i="3"/>
  <c r="U178" i="3" s="1"/>
  <c r="V152" i="3"/>
  <c r="V178" i="3" s="1"/>
  <c r="W152" i="3"/>
  <c r="W178" i="3" s="1"/>
  <c r="X152" i="3"/>
  <c r="X178" i="3" s="1"/>
  <c r="Y152" i="3"/>
  <c r="Y178" i="3" s="1"/>
  <c r="Z152" i="3"/>
  <c r="Z178" i="3" s="1"/>
  <c r="AA152" i="3"/>
  <c r="AA178" i="3" s="1"/>
  <c r="AB152" i="3"/>
  <c r="AB178" i="3" s="1"/>
  <c r="AC152" i="3"/>
  <c r="AC178" i="3" s="1"/>
  <c r="AD152" i="3"/>
  <c r="AD178" i="3" s="1"/>
  <c r="AE152" i="3"/>
  <c r="AF152" i="3"/>
  <c r="AF178" i="3" s="1"/>
  <c r="AG152" i="3"/>
  <c r="AG178" i="3" s="1"/>
  <c r="AH152" i="3"/>
  <c r="AH178" i="3" s="1"/>
  <c r="AI152" i="3"/>
  <c r="AJ152" i="3"/>
  <c r="AJ178" i="3" s="1"/>
  <c r="AK152" i="3"/>
  <c r="AK178" i="3" s="1"/>
  <c r="AL152" i="3"/>
  <c r="AL178" i="3" s="1"/>
  <c r="AM152" i="3"/>
  <c r="AN152" i="3"/>
  <c r="AN178" i="3" s="1"/>
  <c r="AO152" i="3"/>
  <c r="AO178" i="3" s="1"/>
  <c r="AP152" i="3"/>
  <c r="AP178" i="3" s="1"/>
  <c r="AQ152" i="3"/>
  <c r="AR152" i="3"/>
  <c r="AR178" i="3" s="1"/>
  <c r="AS152" i="3"/>
  <c r="AS178" i="3" s="1"/>
  <c r="AT152" i="3"/>
  <c r="AT178" i="3" s="1"/>
  <c r="AU152" i="3"/>
  <c r="AV152" i="3"/>
  <c r="AV178" i="3" s="1"/>
  <c r="AW152" i="3"/>
  <c r="AW178" i="3" s="1"/>
  <c r="AX152" i="3"/>
  <c r="AY152" i="3"/>
  <c r="AZ152" i="3"/>
  <c r="AZ178" i="3" s="1"/>
  <c r="BA152" i="3"/>
  <c r="BA178" i="3" s="1"/>
  <c r="BB152" i="3"/>
  <c r="BC152" i="3"/>
  <c r="BD152" i="3"/>
  <c r="BD178" i="3" s="1"/>
  <c r="BE152" i="3"/>
  <c r="BE178" i="3" s="1"/>
  <c r="BF152" i="3"/>
  <c r="BG152" i="3"/>
  <c r="BH152" i="3"/>
  <c r="BH178" i="3" s="1"/>
  <c r="BI152" i="3"/>
  <c r="BI178" i="3" s="1"/>
  <c r="BJ152" i="3"/>
  <c r="BJ178" i="3" s="1"/>
  <c r="BK152" i="3"/>
  <c r="BL152" i="3"/>
  <c r="BL178" i="3" s="1"/>
  <c r="BM152" i="3"/>
  <c r="BM178" i="3" s="1"/>
  <c r="BN152" i="3"/>
  <c r="BN178" i="3" s="1"/>
  <c r="BO152" i="3"/>
  <c r="BP152" i="3"/>
  <c r="BQ152" i="3"/>
  <c r="BQ178" i="3" s="1"/>
  <c r="BR152" i="3"/>
  <c r="BR178" i="3" s="1"/>
  <c r="BS152" i="3"/>
  <c r="BS178" i="3" s="1"/>
  <c r="BT152" i="3"/>
  <c r="BT178" i="3" s="1"/>
  <c r="BU152" i="3"/>
  <c r="BU178" i="3" s="1"/>
  <c r="BV152" i="3"/>
  <c r="BV178" i="3" s="1"/>
  <c r="BW152" i="3"/>
  <c r="BW178" i="3" s="1"/>
  <c r="BX152" i="3"/>
  <c r="BX178" i="3" s="1"/>
  <c r="BY152" i="3"/>
  <c r="BY178" i="3" s="1"/>
  <c r="BZ152" i="3"/>
  <c r="BZ178" i="3" s="1"/>
  <c r="CA152" i="3"/>
  <c r="CB152" i="3"/>
  <c r="CB178" i="3" s="1"/>
  <c r="CC152" i="3"/>
  <c r="CC178" i="3" s="1"/>
  <c r="CD152" i="3"/>
  <c r="CD178" i="3" s="1"/>
  <c r="CE152" i="3"/>
  <c r="CF152" i="3"/>
  <c r="CF178" i="3" s="1"/>
  <c r="CG152" i="3"/>
  <c r="CG178" i="3" s="1"/>
  <c r="CH152" i="3"/>
  <c r="CH178" i="3" s="1"/>
  <c r="CI152" i="3"/>
  <c r="CJ152" i="3"/>
  <c r="CJ178" i="3" s="1"/>
  <c r="CK152" i="3"/>
  <c r="CK178" i="3" s="1"/>
  <c r="CL152" i="3"/>
  <c r="CL178" i="3" s="1"/>
  <c r="CM152" i="3"/>
  <c r="D139" i="3"/>
  <c r="D140" i="3"/>
  <c r="D166" i="3" s="1"/>
  <c r="D141" i="3"/>
  <c r="D142" i="3"/>
  <c r="D144" i="3"/>
  <c r="D170" i="3" s="1"/>
  <c r="D145" i="3"/>
  <c r="D171" i="3" s="1"/>
  <c r="D146" i="3"/>
  <c r="D147" i="3"/>
  <c r="D148" i="3"/>
  <c r="D174" i="3" s="1"/>
  <c r="D149" i="3"/>
  <c r="D175" i="3" s="1"/>
  <c r="D150" i="3"/>
  <c r="D176" i="3" s="1"/>
  <c r="D151" i="3"/>
  <c r="D177" i="3" s="1"/>
  <c r="D152" i="3"/>
  <c r="D178" i="3" s="1"/>
  <c r="DD129" i="3" l="1"/>
  <c r="DF129" i="3"/>
  <c r="P200" i="3"/>
  <c r="Q194" i="3"/>
  <c r="DE129" i="3"/>
  <c r="CN142" i="3"/>
  <c r="CV142" i="3" s="1"/>
  <c r="D168" i="3"/>
  <c r="P197" i="3"/>
  <c r="CN139" i="3"/>
  <c r="CV139" i="3" s="1"/>
  <c r="D165" i="3"/>
  <c r="T193" i="3"/>
  <c r="P192" i="3"/>
  <c r="Q189" i="3"/>
  <c r="T185" i="3"/>
  <c r="CN147" i="3"/>
  <c r="CV147" i="3" s="1"/>
  <c r="D173" i="3"/>
  <c r="CN138" i="3"/>
  <c r="CV138" i="3" s="1"/>
  <c r="R185" i="3"/>
  <c r="DE126" i="3"/>
  <c r="CN141" i="3"/>
  <c r="D167" i="3"/>
  <c r="CN146" i="3"/>
  <c r="CV146" i="3" s="1"/>
  <c r="D172" i="3"/>
  <c r="CV137" i="3"/>
  <c r="Q199" i="3"/>
  <c r="CN149" i="3"/>
  <c r="CV149" i="3" s="1"/>
  <c r="Q195" i="3"/>
  <c r="O195" i="3"/>
  <c r="Q188" i="3"/>
  <c r="O188" i="3"/>
  <c r="X186" i="3"/>
  <c r="V186" i="3"/>
  <c r="P186" i="3"/>
  <c r="N186" i="3"/>
  <c r="L186" i="3"/>
  <c r="F186" i="3"/>
  <c r="CT137" i="3"/>
  <c r="DB137" i="3" s="1"/>
  <c r="T201" i="3"/>
  <c r="CR147" i="3"/>
  <c r="CZ147" i="3" s="1"/>
  <c r="CQ139" i="3"/>
  <c r="CY139" i="3" s="1"/>
  <c r="CT150" i="3"/>
  <c r="DB150" i="3" s="1"/>
  <c r="O197" i="3"/>
  <c r="CU143" i="3"/>
  <c r="DC143" i="3" s="1"/>
  <c r="O190" i="3"/>
  <c r="CQ140" i="3"/>
  <c r="CY140" i="3" s="1"/>
  <c r="V185" i="3"/>
  <c r="L185" i="3"/>
  <c r="W198" i="3"/>
  <c r="CQ148" i="3"/>
  <c r="CY148" i="3" s="1"/>
  <c r="T195" i="3"/>
  <c r="W191" i="3"/>
  <c r="CQ141" i="3"/>
  <c r="CY141" i="3" s="1"/>
  <c r="T188" i="3"/>
  <c r="CU136" i="3"/>
  <c r="DC136" i="3" s="1"/>
  <c r="CN145" i="3"/>
  <c r="CV145" i="3" s="1"/>
  <c r="CT152" i="3"/>
  <c r="DB152" i="3" s="1"/>
  <c r="CS151" i="3"/>
  <c r="DA151" i="3" s="1"/>
  <c r="Y199" i="3"/>
  <c r="K199" i="3"/>
  <c r="CR150" i="3"/>
  <c r="CZ150" i="3" s="1"/>
  <c r="CQ149" i="3"/>
  <c r="CY149" i="3" s="1"/>
  <c r="F174" i="3"/>
  <c r="CP148" i="3"/>
  <c r="CX148" i="3" s="1"/>
  <c r="E173" i="3"/>
  <c r="CO147" i="3"/>
  <c r="CW147" i="3" s="1"/>
  <c r="J195" i="3"/>
  <c r="CU145" i="3"/>
  <c r="DC145" i="3" s="1"/>
  <c r="CT144" i="3"/>
  <c r="DB144" i="3" s="1"/>
  <c r="CS143" i="3"/>
  <c r="DA143" i="3" s="1"/>
  <c r="CQ142" i="3"/>
  <c r="CY142" i="3" s="1"/>
  <c r="CP141" i="3"/>
  <c r="CX141" i="3" s="1"/>
  <c r="F167" i="3"/>
  <c r="T189" i="3"/>
  <c r="CO140" i="3"/>
  <c r="CW140" i="3" s="1"/>
  <c r="X188" i="3"/>
  <c r="R188" i="3"/>
  <c r="P188" i="3"/>
  <c r="CU138" i="3"/>
  <c r="DC138" i="3" s="1"/>
  <c r="CT136" i="3"/>
  <c r="DB136" i="3" s="1"/>
  <c r="Y186" i="3"/>
  <c r="W186" i="3"/>
  <c r="U186" i="3"/>
  <c r="S186" i="3"/>
  <c r="Q186" i="3"/>
  <c r="O186" i="3"/>
  <c r="M186" i="3"/>
  <c r="K186" i="3"/>
  <c r="I186" i="3"/>
  <c r="G186" i="3"/>
  <c r="CR137" i="3"/>
  <c r="CZ137" i="3" s="1"/>
  <c r="CS148" i="3"/>
  <c r="DA148" i="3" s="1"/>
  <c r="CQ146" i="3"/>
  <c r="CY146" i="3" s="1"/>
  <c r="L169" i="3"/>
  <c r="CN143" i="3"/>
  <c r="CV143" i="3" s="1"/>
  <c r="CS141" i="3"/>
  <c r="DA141" i="3" s="1"/>
  <c r="CR140" i="3"/>
  <c r="CZ140" i="3" s="1"/>
  <c r="Y197" i="3"/>
  <c r="CR148" i="3"/>
  <c r="CZ148" i="3" s="1"/>
  <c r="F172" i="3"/>
  <c r="CP146" i="3"/>
  <c r="CX146" i="3" s="1"/>
  <c r="CS142" i="3"/>
  <c r="DA142" i="3" s="1"/>
  <c r="Q190" i="3"/>
  <c r="T187" i="3"/>
  <c r="CO146" i="3"/>
  <c r="CW146" i="3" s="1"/>
  <c r="Y191" i="3"/>
  <c r="CR142" i="3"/>
  <c r="CZ142" i="3" s="1"/>
  <c r="Y200" i="3"/>
  <c r="M200" i="3"/>
  <c r="CR151" i="3"/>
  <c r="CZ151" i="3" s="1"/>
  <c r="CQ150" i="3"/>
  <c r="CY150" i="3" s="1"/>
  <c r="CP149" i="3"/>
  <c r="CX149" i="3" s="1"/>
  <c r="F175" i="3"/>
  <c r="CO148" i="3"/>
  <c r="CW148" i="3" s="1"/>
  <c r="L196" i="3"/>
  <c r="CU146" i="3"/>
  <c r="DC146" i="3" s="1"/>
  <c r="CT145" i="3"/>
  <c r="DB145" i="3" s="1"/>
  <c r="CS144" i="3"/>
  <c r="DA144" i="3" s="1"/>
  <c r="Y192" i="3"/>
  <c r="W192" i="3"/>
  <c r="U192" i="3"/>
  <c r="CR143" i="3"/>
  <c r="CZ143" i="3" s="1"/>
  <c r="CP142" i="3"/>
  <c r="CX142" i="3" s="1"/>
  <c r="F168" i="3"/>
  <c r="T190" i="3"/>
  <c r="CO141" i="3"/>
  <c r="CW141" i="3" s="1"/>
  <c r="X189" i="3"/>
  <c r="V189" i="3"/>
  <c r="R189" i="3"/>
  <c r="P189" i="3"/>
  <c r="N189" i="3"/>
  <c r="L189" i="3"/>
  <c r="J189" i="3"/>
  <c r="H189" i="3"/>
  <c r="F189" i="3"/>
  <c r="CU139" i="3"/>
  <c r="DC139" i="3" s="1"/>
  <c r="CT138" i="3"/>
  <c r="DB138" i="3" s="1"/>
  <c r="CS136" i="3"/>
  <c r="DA136" i="3" s="1"/>
  <c r="CQ137" i="3"/>
  <c r="CY137" i="3" s="1"/>
  <c r="CS149" i="3"/>
  <c r="DA149" i="3" s="1"/>
  <c r="CQ147" i="3"/>
  <c r="CY147" i="3" s="1"/>
  <c r="T194" i="3"/>
  <c r="U190" i="3"/>
  <c r="CR141" i="3"/>
  <c r="CZ141" i="3" s="1"/>
  <c r="X185" i="3"/>
  <c r="N185" i="3"/>
  <c r="CU144" i="3"/>
  <c r="DC144" i="3" s="1"/>
  <c r="CO139" i="3"/>
  <c r="CW139" i="3" s="1"/>
  <c r="CN144" i="3"/>
  <c r="CV144" i="3" s="1"/>
  <c r="CS152" i="3"/>
  <c r="DA152" i="3" s="1"/>
  <c r="Q201" i="3"/>
  <c r="M201" i="3"/>
  <c r="CR152" i="3"/>
  <c r="CZ152" i="3" s="1"/>
  <c r="X197" i="3"/>
  <c r="V197" i="3"/>
  <c r="N197" i="3"/>
  <c r="L197" i="3"/>
  <c r="J197" i="3"/>
  <c r="H197" i="3"/>
  <c r="CU147" i="3"/>
  <c r="DC147" i="3" s="1"/>
  <c r="CT146" i="3"/>
  <c r="DB146" i="3" s="1"/>
  <c r="CS145" i="3"/>
  <c r="DA145" i="3" s="1"/>
  <c r="Y193" i="3"/>
  <c r="W193" i="3"/>
  <c r="S193" i="3"/>
  <c r="Q193" i="3"/>
  <c r="O193" i="3"/>
  <c r="K193" i="3"/>
  <c r="I193" i="3"/>
  <c r="G193" i="3"/>
  <c r="CR144" i="3"/>
  <c r="CZ144" i="3" s="1"/>
  <c r="CQ143" i="3"/>
  <c r="CY143" i="3" s="1"/>
  <c r="CO142" i="3"/>
  <c r="CW142" i="3" s="1"/>
  <c r="V190" i="3"/>
  <c r="H190" i="3"/>
  <c r="CU140" i="3"/>
  <c r="DC140" i="3" s="1"/>
  <c r="CT139" i="3"/>
  <c r="DB139" i="3" s="1"/>
  <c r="CS138" i="3"/>
  <c r="DA138" i="3" s="1"/>
  <c r="CR136" i="3"/>
  <c r="CZ136" i="3" s="1"/>
  <c r="CP137" i="3"/>
  <c r="CX137" i="3" s="1"/>
  <c r="CN148" i="3"/>
  <c r="CV148" i="3" s="1"/>
  <c r="CO152" i="3"/>
  <c r="CW152" i="3" s="1"/>
  <c r="CU150" i="3"/>
  <c r="DC150" i="3" s="1"/>
  <c r="CT149" i="3"/>
  <c r="DB149" i="3" s="1"/>
  <c r="CP145" i="3"/>
  <c r="CX145" i="3" s="1"/>
  <c r="F171" i="3"/>
  <c r="CO144" i="3"/>
  <c r="CW144" i="3" s="1"/>
  <c r="CT142" i="3"/>
  <c r="DB142" i="3" s="1"/>
  <c r="F164" i="3"/>
  <c r="CP138" i="3"/>
  <c r="CX138" i="3" s="1"/>
  <c r="CU137" i="3"/>
  <c r="DC137" i="3" s="1"/>
  <c r="CU151" i="3"/>
  <c r="DC151" i="3" s="1"/>
  <c r="CO145" i="3"/>
  <c r="CW145" i="3" s="1"/>
  <c r="F193" i="3"/>
  <c r="S190" i="3"/>
  <c r="F165" i="3"/>
  <c r="CP139" i="3"/>
  <c r="CX139" i="3" s="1"/>
  <c r="CO138" i="3"/>
  <c r="CW138" i="3" s="1"/>
  <c r="P185" i="3"/>
  <c r="J185" i="3"/>
  <c r="CU152" i="3"/>
  <c r="DC152" i="3" s="1"/>
  <c r="CT151" i="3"/>
  <c r="DB151" i="3" s="1"/>
  <c r="CS150" i="3"/>
  <c r="DA150" i="3" s="1"/>
  <c r="CR149" i="3"/>
  <c r="CZ149" i="3" s="1"/>
  <c r="CT143" i="3"/>
  <c r="DB143" i="3" s="1"/>
  <c r="CS137" i="3"/>
  <c r="DA137" i="3" s="1"/>
  <c r="W200" i="3"/>
  <c r="CN151" i="3"/>
  <c r="CV151" i="3" s="1"/>
  <c r="Y201" i="3"/>
  <c r="U201" i="3"/>
  <c r="S201" i="3"/>
  <c r="O201" i="3"/>
  <c r="K201" i="3"/>
  <c r="CQ151" i="3"/>
  <c r="CY151" i="3" s="1"/>
  <c r="CP150" i="3"/>
  <c r="CX150" i="3" s="1"/>
  <c r="F176" i="3"/>
  <c r="CO149" i="3"/>
  <c r="CW149" i="3" s="1"/>
  <c r="CN150" i="3"/>
  <c r="CV150" i="3" s="1"/>
  <c r="CV141" i="3"/>
  <c r="CQ152" i="3"/>
  <c r="CY152" i="3" s="1"/>
  <c r="CP151" i="3"/>
  <c r="CX151" i="3" s="1"/>
  <c r="F177" i="3"/>
  <c r="T199" i="3"/>
  <c r="CO150" i="3"/>
  <c r="CW150" i="3" s="1"/>
  <c r="R198" i="3"/>
  <c r="CU148" i="3"/>
  <c r="DC148" i="3" s="1"/>
  <c r="CT147" i="3"/>
  <c r="DB147" i="3" s="1"/>
  <c r="CS146" i="3"/>
  <c r="DA146" i="3" s="1"/>
  <c r="CR145" i="3"/>
  <c r="CZ145" i="3" s="1"/>
  <c r="CQ144" i="3"/>
  <c r="CY144" i="3" s="1"/>
  <c r="CP143" i="3"/>
  <c r="CX143" i="3" s="1"/>
  <c r="F169" i="3"/>
  <c r="D192" i="3" s="1"/>
  <c r="R191" i="3"/>
  <c r="CU141" i="3"/>
  <c r="DC141" i="3" s="1"/>
  <c r="CT140" i="3"/>
  <c r="DB140" i="3" s="1"/>
  <c r="CS139" i="3"/>
  <c r="DA139" i="3" s="1"/>
  <c r="CR138" i="3"/>
  <c r="CZ138" i="3" s="1"/>
  <c r="CQ136" i="3"/>
  <c r="CY136" i="3" s="1"/>
  <c r="T186" i="3"/>
  <c r="CO137" i="3"/>
  <c r="CW137" i="3" s="1"/>
  <c r="F173" i="3"/>
  <c r="CP147" i="3"/>
  <c r="CX147" i="3" s="1"/>
  <c r="F166" i="3"/>
  <c r="CP140" i="3"/>
  <c r="CX140" i="3" s="1"/>
  <c r="CN152" i="3"/>
  <c r="CV152" i="3" s="1"/>
  <c r="CN140" i="3"/>
  <c r="CV140" i="3" s="1"/>
  <c r="F178" i="3"/>
  <c r="CP152" i="3"/>
  <c r="CX152" i="3" s="1"/>
  <c r="E177" i="3"/>
  <c r="CO151" i="3"/>
  <c r="CW151" i="3" s="1"/>
  <c r="CU149" i="3"/>
  <c r="DC149" i="3" s="1"/>
  <c r="CT148" i="3"/>
  <c r="DB148" i="3" s="1"/>
  <c r="CS147" i="3"/>
  <c r="DA147" i="3" s="1"/>
  <c r="CR146" i="3"/>
  <c r="CZ146" i="3" s="1"/>
  <c r="CQ145" i="3"/>
  <c r="CY145" i="3" s="1"/>
  <c r="F170" i="3"/>
  <c r="CP144" i="3"/>
  <c r="CX144" i="3" s="1"/>
  <c r="T192" i="3"/>
  <c r="M169" i="3"/>
  <c r="CO143" i="3"/>
  <c r="CW143" i="3" s="1"/>
  <c r="CU142" i="3"/>
  <c r="DC142" i="3" s="1"/>
  <c r="CT141" i="3"/>
  <c r="DB141" i="3" s="1"/>
  <c r="CS140" i="3"/>
  <c r="DA140" i="3" s="1"/>
  <c r="Y188" i="3"/>
  <c r="W188" i="3"/>
  <c r="CR139" i="3"/>
  <c r="CZ139" i="3" s="1"/>
  <c r="CQ138" i="3"/>
  <c r="CY138" i="3" s="1"/>
  <c r="CP136" i="3"/>
  <c r="CX136" i="3" s="1"/>
  <c r="CO136" i="3"/>
  <c r="CW136" i="3" s="1"/>
  <c r="J186" i="3"/>
  <c r="H186" i="3"/>
  <c r="I201" i="3"/>
  <c r="U200" i="3"/>
  <c r="S200" i="3"/>
  <c r="Q200" i="3"/>
  <c r="O200" i="3"/>
  <c r="K200" i="3"/>
  <c r="I200" i="3"/>
  <c r="G200" i="3"/>
  <c r="T197" i="3"/>
  <c r="E174" i="3"/>
  <c r="X196" i="3"/>
  <c r="V196" i="3"/>
  <c r="R196" i="3"/>
  <c r="P196" i="3"/>
  <c r="N196" i="3"/>
  <c r="J196" i="3"/>
  <c r="H196" i="3"/>
  <c r="F196" i="3"/>
  <c r="S192" i="3"/>
  <c r="Q192" i="3"/>
  <c r="O192" i="3"/>
  <c r="M192" i="3"/>
  <c r="K192" i="3"/>
  <c r="I192" i="3"/>
  <c r="G192" i="3"/>
  <c r="V188" i="3"/>
  <c r="N188" i="3"/>
  <c r="L188" i="3"/>
  <c r="J188" i="3"/>
  <c r="H188" i="3"/>
  <c r="F188" i="3"/>
  <c r="E176" i="3"/>
  <c r="X198" i="3"/>
  <c r="V198" i="3"/>
  <c r="P198" i="3"/>
  <c r="N198" i="3"/>
  <c r="L198" i="3"/>
  <c r="J198" i="3"/>
  <c r="H198" i="3"/>
  <c r="F198" i="3"/>
  <c r="Y194" i="3"/>
  <c r="W194" i="3"/>
  <c r="U194" i="3"/>
  <c r="S194" i="3"/>
  <c r="O194" i="3"/>
  <c r="M194" i="3"/>
  <c r="K194" i="3"/>
  <c r="I194" i="3"/>
  <c r="G194" i="3"/>
  <c r="T191" i="3"/>
  <c r="E168" i="3"/>
  <c r="X190" i="3"/>
  <c r="R190" i="3"/>
  <c r="P190" i="3"/>
  <c r="N190" i="3"/>
  <c r="L190" i="3"/>
  <c r="J190" i="3"/>
  <c r="F190" i="3"/>
  <c r="Y185" i="3"/>
  <c r="W185" i="3"/>
  <c r="U185" i="3"/>
  <c r="S185" i="3"/>
  <c r="Q185" i="3"/>
  <c r="O185" i="3"/>
  <c r="M185" i="3"/>
  <c r="K185" i="3"/>
  <c r="I185" i="3"/>
  <c r="G185" i="3"/>
  <c r="R197" i="3"/>
  <c r="F197" i="3"/>
  <c r="U193" i="3"/>
  <c r="E167" i="3"/>
  <c r="X191" i="3"/>
  <c r="T200" i="3"/>
  <c r="X199" i="3"/>
  <c r="V199" i="3"/>
  <c r="R199" i="3"/>
  <c r="P199" i="3"/>
  <c r="N199" i="3"/>
  <c r="L199" i="3"/>
  <c r="J199" i="3"/>
  <c r="H199" i="3"/>
  <c r="F199" i="3"/>
  <c r="Y195" i="3"/>
  <c r="W195" i="3"/>
  <c r="U195" i="3"/>
  <c r="S195" i="3"/>
  <c r="M195" i="3"/>
  <c r="K195" i="3"/>
  <c r="I195" i="3"/>
  <c r="G195" i="3"/>
  <c r="V191" i="3"/>
  <c r="P191" i="3"/>
  <c r="N191" i="3"/>
  <c r="L191" i="3"/>
  <c r="J191" i="3"/>
  <c r="H191" i="3"/>
  <c r="F191" i="3"/>
  <c r="Y187" i="3"/>
  <c r="W187" i="3"/>
  <c r="U187" i="3"/>
  <c r="S187" i="3"/>
  <c r="Q187" i="3"/>
  <c r="O187" i="3"/>
  <c r="M187" i="3"/>
  <c r="K187" i="3"/>
  <c r="I187" i="3"/>
  <c r="G187" i="3"/>
  <c r="G201" i="3"/>
  <c r="T198" i="3"/>
  <c r="E175" i="3"/>
  <c r="M193" i="3"/>
  <c r="E178" i="3"/>
  <c r="X200" i="3"/>
  <c r="V200" i="3"/>
  <c r="R200" i="3"/>
  <c r="N200" i="3"/>
  <c r="L200" i="3"/>
  <c r="J200" i="3"/>
  <c r="H200" i="3"/>
  <c r="F200" i="3"/>
  <c r="Y196" i="3"/>
  <c r="W196" i="3"/>
  <c r="U196" i="3"/>
  <c r="S196" i="3"/>
  <c r="Q196" i="3"/>
  <c r="O196" i="3"/>
  <c r="M196" i="3"/>
  <c r="K196" i="3"/>
  <c r="I196" i="3"/>
  <c r="G196" i="3"/>
  <c r="E170" i="3"/>
  <c r="X192" i="3"/>
  <c r="V192" i="3"/>
  <c r="R192" i="3"/>
  <c r="N192" i="3"/>
  <c r="L192" i="3"/>
  <c r="J192" i="3"/>
  <c r="H192" i="3"/>
  <c r="U188" i="3"/>
  <c r="S188" i="3"/>
  <c r="M188" i="3"/>
  <c r="K188" i="3"/>
  <c r="I188" i="3"/>
  <c r="G188" i="3"/>
  <c r="X201" i="3"/>
  <c r="V201" i="3"/>
  <c r="R201" i="3"/>
  <c r="P201" i="3"/>
  <c r="N201" i="3"/>
  <c r="L201" i="3"/>
  <c r="J201" i="3"/>
  <c r="H201" i="3"/>
  <c r="F201" i="3"/>
  <c r="W197" i="3"/>
  <c r="U197" i="3"/>
  <c r="S197" i="3"/>
  <c r="Q197" i="3"/>
  <c r="M197" i="3"/>
  <c r="K197" i="3"/>
  <c r="I197" i="3"/>
  <c r="G197" i="3"/>
  <c r="X193" i="3"/>
  <c r="V193" i="3"/>
  <c r="R193" i="3"/>
  <c r="P193" i="3"/>
  <c r="N193" i="3"/>
  <c r="L193" i="3"/>
  <c r="J193" i="3"/>
  <c r="H193" i="3"/>
  <c r="Y189" i="3"/>
  <c r="W189" i="3"/>
  <c r="U189" i="3"/>
  <c r="S189" i="3"/>
  <c r="O189" i="3"/>
  <c r="M189" i="3"/>
  <c r="K189" i="3"/>
  <c r="I189" i="3"/>
  <c r="G189" i="3"/>
  <c r="E162" i="3"/>
  <c r="R186" i="3"/>
  <c r="Y198" i="3"/>
  <c r="U198" i="3"/>
  <c r="S198" i="3"/>
  <c r="Q198" i="3"/>
  <c r="O198" i="3"/>
  <c r="M198" i="3"/>
  <c r="K198" i="3"/>
  <c r="I198" i="3"/>
  <c r="G198" i="3"/>
  <c r="E172" i="3"/>
  <c r="X194" i="3"/>
  <c r="V194" i="3"/>
  <c r="R194" i="3"/>
  <c r="P194" i="3"/>
  <c r="N194" i="3"/>
  <c r="L194" i="3"/>
  <c r="J194" i="3"/>
  <c r="H194" i="3"/>
  <c r="F194" i="3"/>
  <c r="Y190" i="3"/>
  <c r="W190" i="3"/>
  <c r="M190" i="3"/>
  <c r="K190" i="3"/>
  <c r="I190" i="3"/>
  <c r="G190" i="3"/>
  <c r="H185" i="3"/>
  <c r="L162" i="3"/>
  <c r="F185" i="3" s="1"/>
  <c r="E171" i="3"/>
  <c r="W201" i="3"/>
  <c r="W199" i="3"/>
  <c r="U199" i="3"/>
  <c r="S199" i="3"/>
  <c r="O199" i="3"/>
  <c r="M199" i="3"/>
  <c r="I199" i="3"/>
  <c r="G199" i="3"/>
  <c r="T196" i="3"/>
  <c r="X195" i="3"/>
  <c r="V195" i="3"/>
  <c r="R195" i="3"/>
  <c r="P195" i="3"/>
  <c r="N195" i="3"/>
  <c r="L195" i="3"/>
  <c r="H195" i="3"/>
  <c r="F195" i="3"/>
  <c r="U191" i="3"/>
  <c r="S191" i="3"/>
  <c r="Q191" i="3"/>
  <c r="O191" i="3"/>
  <c r="M191" i="3"/>
  <c r="K191" i="3"/>
  <c r="I191" i="3"/>
  <c r="G191" i="3"/>
  <c r="X187" i="3"/>
  <c r="V187" i="3"/>
  <c r="R187" i="3"/>
  <c r="P187" i="3"/>
  <c r="N187" i="3"/>
  <c r="L187" i="3"/>
  <c r="J187" i="3"/>
  <c r="H187" i="3"/>
  <c r="E163" i="3"/>
  <c r="CD153" i="3"/>
  <c r="CD179" i="3" s="1"/>
  <c r="AX153" i="3"/>
  <c r="Z153" i="3"/>
  <c r="Z179" i="3" s="1"/>
  <c r="J153" i="3"/>
  <c r="CK153" i="3"/>
  <c r="CK179" i="3" s="1"/>
  <c r="CC153" i="3"/>
  <c r="CC179" i="3" s="1"/>
  <c r="BU153" i="3"/>
  <c r="BU179" i="3" s="1"/>
  <c r="BM153" i="3"/>
  <c r="BM179" i="3" s="1"/>
  <c r="BE153" i="3"/>
  <c r="BE179" i="3" s="1"/>
  <c r="AW153" i="3"/>
  <c r="AW179" i="3" s="1"/>
  <c r="AO153" i="3"/>
  <c r="AO179" i="3" s="1"/>
  <c r="AG153" i="3"/>
  <c r="AG179" i="3" s="1"/>
  <c r="Y153" i="3"/>
  <c r="Y179" i="3" s="1"/>
  <c r="Q153" i="3"/>
  <c r="Q179" i="3" s="1"/>
  <c r="I153" i="3"/>
  <c r="CL153" i="3"/>
  <c r="CL179" i="3" s="1"/>
  <c r="AH153" i="3"/>
  <c r="AH179" i="3" s="1"/>
  <c r="CJ153" i="3"/>
  <c r="CJ179" i="3" s="1"/>
  <c r="CB153" i="3"/>
  <c r="CB179" i="3" s="1"/>
  <c r="BT153" i="3"/>
  <c r="BT179" i="3" s="1"/>
  <c r="BL153" i="3"/>
  <c r="BL179" i="3" s="1"/>
  <c r="BD153" i="3"/>
  <c r="BD179" i="3" s="1"/>
  <c r="AV153" i="3"/>
  <c r="AV179" i="3" s="1"/>
  <c r="AN153" i="3"/>
  <c r="AN179" i="3" s="1"/>
  <c r="AF153" i="3"/>
  <c r="AF179" i="3" s="1"/>
  <c r="X153" i="3"/>
  <c r="X179" i="3" s="1"/>
  <c r="P153" i="3"/>
  <c r="P179" i="3" s="1"/>
  <c r="H153" i="3"/>
  <c r="BV153" i="3"/>
  <c r="BV179" i="3" s="1"/>
  <c r="CI153" i="3"/>
  <c r="CA153" i="3"/>
  <c r="BS153" i="3"/>
  <c r="BS179" i="3" s="1"/>
  <c r="BK153" i="3"/>
  <c r="BC153" i="3"/>
  <c r="AU153" i="3"/>
  <c r="AM153" i="3"/>
  <c r="AE153" i="3"/>
  <c r="W153" i="3"/>
  <c r="W179" i="3" s="1"/>
  <c r="O153" i="3"/>
  <c r="G153" i="3"/>
  <c r="BF153" i="3"/>
  <c r="CH153" i="3"/>
  <c r="CH179" i="3" s="1"/>
  <c r="BZ153" i="3"/>
  <c r="BZ179" i="3" s="1"/>
  <c r="BR153" i="3"/>
  <c r="BR179" i="3" s="1"/>
  <c r="BJ153" i="3"/>
  <c r="BJ179" i="3" s="1"/>
  <c r="BB153" i="3"/>
  <c r="AT153" i="3"/>
  <c r="AT179" i="3" s="1"/>
  <c r="AL153" i="3"/>
  <c r="AL179" i="3" s="1"/>
  <c r="AD153" i="3"/>
  <c r="AD179" i="3" s="1"/>
  <c r="V153" i="3"/>
  <c r="V179" i="3" s="1"/>
  <c r="N153" i="3"/>
  <c r="F153" i="3"/>
  <c r="F179" i="3" s="1"/>
  <c r="CP179" i="3" s="1"/>
  <c r="BN153" i="3"/>
  <c r="BN179" i="3" s="1"/>
  <c r="AP153" i="3"/>
  <c r="AP179" i="3" s="1"/>
  <c r="R153" i="3"/>
  <c r="CG153" i="3"/>
  <c r="CG179" i="3" s="1"/>
  <c r="BY153" i="3"/>
  <c r="BY179" i="3" s="1"/>
  <c r="BQ153" i="3"/>
  <c r="BQ179" i="3" s="1"/>
  <c r="BI153" i="3"/>
  <c r="BI179" i="3" s="1"/>
  <c r="BA153" i="3"/>
  <c r="BA179" i="3" s="1"/>
  <c r="AS153" i="3"/>
  <c r="AS179" i="3" s="1"/>
  <c r="AK153" i="3"/>
  <c r="AK179" i="3" s="1"/>
  <c r="AC153" i="3"/>
  <c r="AC179" i="3" s="1"/>
  <c r="U153" i="3"/>
  <c r="U179" i="3" s="1"/>
  <c r="M153" i="3"/>
  <c r="M179" i="3" s="1"/>
  <c r="E153" i="3"/>
  <c r="E179" i="3" s="1"/>
  <c r="D153" i="3"/>
  <c r="D179" i="3" s="1"/>
  <c r="CF153" i="3"/>
  <c r="CF179" i="3" s="1"/>
  <c r="BX153" i="3"/>
  <c r="BX179" i="3" s="1"/>
  <c r="BP153" i="3"/>
  <c r="BH153" i="3"/>
  <c r="BH179" i="3" s="1"/>
  <c r="AZ153" i="3"/>
  <c r="AZ179" i="3" s="1"/>
  <c r="AR153" i="3"/>
  <c r="AR179" i="3" s="1"/>
  <c r="AJ153" i="3"/>
  <c r="AJ179" i="3" s="1"/>
  <c r="AB153" i="3"/>
  <c r="AB179" i="3" s="1"/>
  <c r="T153" i="3"/>
  <c r="T179" i="3" s="1"/>
  <c r="L153" i="3"/>
  <c r="L179" i="3" s="1"/>
  <c r="CM153" i="3"/>
  <c r="CE153" i="3"/>
  <c r="BW153" i="3"/>
  <c r="BW179" i="3" s="1"/>
  <c r="BO153" i="3"/>
  <c r="BG153" i="3"/>
  <c r="AY153" i="3"/>
  <c r="AQ153" i="3"/>
  <c r="AI153" i="3"/>
  <c r="AA153" i="3"/>
  <c r="AA179" i="3" s="1"/>
  <c r="S153" i="3"/>
  <c r="K153" i="3"/>
  <c r="G9" i="2"/>
  <c r="M9" i="2" s="1"/>
  <c r="G10" i="2"/>
  <c r="L10" i="2" s="1"/>
  <c r="G12" i="2"/>
  <c r="G13" i="2"/>
  <c r="L13" i="2" s="1"/>
  <c r="G14" i="2"/>
  <c r="G15" i="2"/>
  <c r="L15" i="2" s="1"/>
  <c r="G16" i="2"/>
  <c r="M16" i="2" s="1"/>
  <c r="G17" i="2"/>
  <c r="L17" i="2" s="1"/>
  <c r="G18" i="2"/>
  <c r="L18" i="2" s="1"/>
  <c r="G19" i="2"/>
  <c r="M19" i="2" s="1"/>
  <c r="G20" i="2"/>
  <c r="M20" i="2" s="1"/>
  <c r="G21" i="2"/>
  <c r="L21" i="2" s="1"/>
  <c r="G22" i="2"/>
  <c r="G23" i="2"/>
  <c r="M23" i="2" s="1"/>
  <c r="G24" i="2"/>
  <c r="M24" i="2" s="1"/>
  <c r="G25" i="2"/>
  <c r="M25" i="2" s="1"/>
  <c r="G26" i="2"/>
  <c r="L26" i="2" s="1"/>
  <c r="G27" i="2"/>
  <c r="L27" i="2" s="1"/>
  <c r="G28" i="2"/>
  <c r="L28" i="2" s="1"/>
  <c r="G29" i="2"/>
  <c r="L29" i="2" s="1"/>
  <c r="G30" i="2"/>
  <c r="G31" i="2"/>
  <c r="L31" i="2" s="1"/>
  <c r="G32" i="2"/>
  <c r="L32" i="2" s="1"/>
  <c r="G33" i="2"/>
  <c r="M33" i="2" s="1"/>
  <c r="G35" i="2"/>
  <c r="L35" i="2" s="1"/>
  <c r="G36" i="2"/>
  <c r="L36" i="2" s="1"/>
  <c r="G37" i="2"/>
  <c r="M37" i="2" s="1"/>
  <c r="G38" i="2"/>
  <c r="L38" i="2" s="1"/>
  <c r="G39" i="2"/>
  <c r="G40" i="2"/>
  <c r="L40" i="2" s="1"/>
  <c r="G41" i="2"/>
  <c r="M41" i="2" s="1"/>
  <c r="G42" i="2"/>
  <c r="L42" i="2" s="1"/>
  <c r="G43" i="2"/>
  <c r="L43" i="2" s="1"/>
  <c r="G44" i="2"/>
  <c r="L44" i="2" s="1"/>
  <c r="G45" i="2"/>
  <c r="G46" i="2"/>
  <c r="M46" i="2" s="1"/>
  <c r="L11" i="2"/>
  <c r="M11" i="2"/>
  <c r="L14" i="2"/>
  <c r="M14" i="2"/>
  <c r="L20" i="2"/>
  <c r="L22" i="2"/>
  <c r="M22" i="2"/>
  <c r="L23" i="2"/>
  <c r="L24" i="2"/>
  <c r="L30" i="2"/>
  <c r="M30" i="2"/>
  <c r="M32" i="2"/>
  <c r="L33" i="2"/>
  <c r="L34" i="2"/>
  <c r="M34" i="2"/>
  <c r="L37" i="2"/>
  <c r="L39" i="2"/>
  <c r="M39" i="2"/>
  <c r="M40" i="2"/>
  <c r="L41" i="2"/>
  <c r="L45" i="2"/>
  <c r="M45" i="2"/>
  <c r="C5" i="2"/>
  <c r="D5" i="2"/>
  <c r="D4" i="2"/>
  <c r="D6" i="2" s="1"/>
  <c r="C4" i="2"/>
  <c r="CN179" i="3" l="1"/>
  <c r="D202" i="3"/>
  <c r="F202" i="3"/>
  <c r="D197" i="3"/>
  <c r="D189" i="3"/>
  <c r="K202" i="3"/>
  <c r="D196" i="3"/>
  <c r="H202" i="3"/>
  <c r="F192" i="3"/>
  <c r="G202" i="3"/>
  <c r="DD137" i="3"/>
  <c r="DE137" i="3"/>
  <c r="DG141" i="3"/>
  <c r="DF141" i="3"/>
  <c r="DE146" i="3"/>
  <c r="DD146" i="3"/>
  <c r="DG140" i="3"/>
  <c r="DF140" i="3"/>
  <c r="DD138" i="3"/>
  <c r="DE138" i="3"/>
  <c r="DD141" i="3"/>
  <c r="DE141" i="3"/>
  <c r="DG149" i="3"/>
  <c r="DF149" i="3"/>
  <c r="DE148" i="3"/>
  <c r="DD148" i="3"/>
  <c r="DE142" i="3"/>
  <c r="DD142" i="3"/>
  <c r="DD145" i="3"/>
  <c r="DE145" i="3"/>
  <c r="DE136" i="3"/>
  <c r="DG151" i="3"/>
  <c r="DF151" i="3"/>
  <c r="DG147" i="3"/>
  <c r="DF147" i="3"/>
  <c r="DD144" i="3"/>
  <c r="DE144" i="3"/>
  <c r="DE150" i="3"/>
  <c r="DD150" i="3"/>
  <c r="DD143" i="3"/>
  <c r="DE143" i="3"/>
  <c r="DG146" i="3"/>
  <c r="DF146" i="3"/>
  <c r="DE140" i="3"/>
  <c r="DD140" i="3"/>
  <c r="DD151" i="3"/>
  <c r="DE151" i="3"/>
  <c r="DG136" i="3"/>
  <c r="DF136" i="3"/>
  <c r="DG144" i="3"/>
  <c r="DF144" i="3"/>
  <c r="DG150" i="3"/>
  <c r="DF150" i="3"/>
  <c r="DD139" i="3"/>
  <c r="DE139" i="3"/>
  <c r="DG139" i="3"/>
  <c r="DF139" i="3"/>
  <c r="DG142" i="3"/>
  <c r="DF142" i="3"/>
  <c r="DD149" i="3"/>
  <c r="DE149" i="3"/>
  <c r="DD147" i="3"/>
  <c r="DE147" i="3"/>
  <c r="DG152" i="3"/>
  <c r="DF152" i="3"/>
  <c r="DG143" i="3"/>
  <c r="DF143" i="3"/>
  <c r="DG148" i="3"/>
  <c r="DF148" i="3"/>
  <c r="DG137" i="3"/>
  <c r="DF137" i="3"/>
  <c r="DD152" i="3"/>
  <c r="DE152" i="3"/>
  <c r="DG138" i="3"/>
  <c r="DF138" i="3"/>
  <c r="DG145" i="3"/>
  <c r="DF145" i="3"/>
  <c r="Y202" i="3"/>
  <c r="N202" i="3"/>
  <c r="M44" i="2"/>
  <c r="M27" i="2"/>
  <c r="D200" i="3"/>
  <c r="C6" i="2"/>
  <c r="L19" i="2"/>
  <c r="M31" i="2"/>
  <c r="M15" i="2"/>
  <c r="L46" i="2"/>
  <c r="M36" i="2"/>
  <c r="M29" i="2"/>
  <c r="M13" i="2"/>
  <c r="CU153" i="3"/>
  <c r="DC153" i="3" s="1"/>
  <c r="P202" i="3"/>
  <c r="M202" i="3"/>
  <c r="D187" i="3"/>
  <c r="M28" i="2"/>
  <c r="M21" i="2"/>
  <c r="M12" i="2"/>
  <c r="O202" i="3"/>
  <c r="D193" i="3"/>
  <c r="D191" i="3"/>
  <c r="D199" i="3"/>
  <c r="L202" i="3"/>
  <c r="CO153" i="3"/>
  <c r="CW153" i="3" s="1"/>
  <c r="T202" i="3"/>
  <c r="I202" i="3"/>
  <c r="D186" i="3"/>
  <c r="CQ153" i="3"/>
  <c r="CY153" i="3" s="1"/>
  <c r="R202" i="3"/>
  <c r="CS153" i="3"/>
  <c r="DA153" i="3" s="1"/>
  <c r="D195" i="3"/>
  <c r="D188" i="3"/>
  <c r="Q202" i="3"/>
  <c r="D190" i="3"/>
  <c r="V202" i="3"/>
  <c r="S202" i="3"/>
  <c r="D201" i="3"/>
  <c r="X202" i="3"/>
  <c r="CP153" i="3"/>
  <c r="CX153" i="3" s="1"/>
  <c r="CR153" i="3"/>
  <c r="CZ153" i="3" s="1"/>
  <c r="U202" i="3"/>
  <c r="CT153" i="3"/>
  <c r="DB153" i="3" s="1"/>
  <c r="D198" i="3"/>
  <c r="J202" i="3"/>
  <c r="W202" i="3"/>
  <c r="D194" i="3"/>
  <c r="CN153" i="3"/>
  <c r="CV153" i="3" s="1"/>
  <c r="DE128" i="3"/>
  <c r="DE127" i="3"/>
  <c r="DG127" i="3"/>
  <c r="DG128" i="3"/>
  <c r="L25" i="2"/>
  <c r="M10" i="2"/>
  <c r="M38" i="2"/>
  <c r="L16" i="2"/>
  <c r="M43" i="2"/>
  <c r="M26" i="2"/>
  <c r="M18" i="2"/>
  <c r="M35" i="2"/>
  <c r="M42" i="2"/>
  <c r="M17" i="2"/>
  <c r="K148" i="1"/>
  <c r="K149" i="1"/>
  <c r="K150" i="1"/>
  <c r="K151" i="1"/>
  <c r="K152" i="1"/>
  <c r="K153" i="1"/>
  <c r="K154" i="1"/>
  <c r="K155" i="1"/>
  <c r="K156" i="1"/>
  <c r="K147" i="1"/>
  <c r="F148" i="1"/>
  <c r="F149" i="1"/>
  <c r="F150" i="1"/>
  <c r="F151" i="1"/>
  <c r="F152" i="1"/>
  <c r="F153" i="1"/>
  <c r="F154" i="1"/>
  <c r="F155" i="1"/>
  <c r="F156" i="1"/>
  <c r="F157" i="1"/>
  <c r="F147" i="1"/>
  <c r="D60" i="1"/>
  <c r="D50" i="1"/>
  <c r="CV179" i="3" l="1"/>
  <c r="CW179" i="3"/>
  <c r="DG153" i="3"/>
  <c r="DF153" i="3"/>
  <c r="DD153" i="3"/>
  <c r="DE153" i="3"/>
  <c r="DG129" i="3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D66" i="1"/>
  <c r="D88" i="1" s="1"/>
  <c r="D67" i="1"/>
  <c r="D89" i="1" s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E75" i="1"/>
  <c r="F75" i="1"/>
  <c r="F97" i="1" s="1"/>
  <c r="F118" i="1" s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E82" i="1"/>
  <c r="F82" i="1"/>
  <c r="G82" i="1"/>
  <c r="H82" i="1"/>
  <c r="H104" i="1" s="1"/>
  <c r="H125" i="1" s="1"/>
  <c r="I82" i="1"/>
  <c r="J82" i="1"/>
  <c r="K82" i="1"/>
  <c r="L82" i="1"/>
  <c r="M82" i="1"/>
  <c r="N82" i="1"/>
  <c r="O82" i="1"/>
  <c r="P82" i="1"/>
  <c r="P104" i="1" s="1"/>
  <c r="P125" i="1" s="1"/>
  <c r="Q82" i="1"/>
  <c r="R82" i="1"/>
  <c r="S82" i="1"/>
  <c r="T82" i="1"/>
  <c r="U82" i="1"/>
  <c r="V82" i="1"/>
  <c r="W82" i="1"/>
  <c r="X82" i="1"/>
  <c r="X104" i="1" s="1"/>
  <c r="X125" i="1" s="1"/>
  <c r="Y82" i="1"/>
  <c r="Z82" i="1"/>
  <c r="AA82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68" i="1"/>
  <c r="E66" i="1"/>
  <c r="F66" i="1"/>
  <c r="F88" i="1" s="1"/>
  <c r="F90" i="1" s="1"/>
  <c r="F111" i="1" s="1"/>
  <c r="G66" i="1"/>
  <c r="G88" i="1" s="1"/>
  <c r="H66" i="1"/>
  <c r="H88" i="1" s="1"/>
  <c r="I66" i="1"/>
  <c r="I88" i="1" s="1"/>
  <c r="I90" i="1" s="1"/>
  <c r="J66" i="1"/>
  <c r="J88" i="1" s="1"/>
  <c r="K66" i="1"/>
  <c r="K88" i="1" s="1"/>
  <c r="K92" i="1" s="1"/>
  <c r="K113" i="1" s="1"/>
  <c r="L66" i="1"/>
  <c r="L88" i="1" s="1"/>
  <c r="M66" i="1"/>
  <c r="M88" i="1" s="1"/>
  <c r="N66" i="1"/>
  <c r="N88" i="1" s="1"/>
  <c r="N90" i="1" s="1"/>
  <c r="N111" i="1" s="1"/>
  <c r="O66" i="1"/>
  <c r="O88" i="1" s="1"/>
  <c r="P66" i="1"/>
  <c r="P88" i="1" s="1"/>
  <c r="Q66" i="1"/>
  <c r="Q88" i="1" s="1"/>
  <c r="R66" i="1"/>
  <c r="R88" i="1" s="1"/>
  <c r="S66" i="1"/>
  <c r="S88" i="1" s="1"/>
  <c r="T66" i="1"/>
  <c r="T88" i="1" s="1"/>
  <c r="U66" i="1"/>
  <c r="U88" i="1" s="1"/>
  <c r="V66" i="1"/>
  <c r="V88" i="1" s="1"/>
  <c r="V90" i="1" s="1"/>
  <c r="V111" i="1" s="1"/>
  <c r="W66" i="1"/>
  <c r="W88" i="1" s="1"/>
  <c r="X66" i="1"/>
  <c r="X88" i="1" s="1"/>
  <c r="Y66" i="1"/>
  <c r="Y88" i="1" s="1"/>
  <c r="Z66" i="1"/>
  <c r="Z88" i="1" s="1"/>
  <c r="AA66" i="1"/>
  <c r="AA88" i="1" s="1"/>
  <c r="AA92" i="1" s="1"/>
  <c r="AA113" i="1" s="1"/>
  <c r="E67" i="1"/>
  <c r="E89" i="1" s="1"/>
  <c r="F67" i="1"/>
  <c r="F89" i="1" s="1"/>
  <c r="G67" i="1"/>
  <c r="G89" i="1" s="1"/>
  <c r="H67" i="1"/>
  <c r="H89" i="1" s="1"/>
  <c r="I67" i="1"/>
  <c r="I89" i="1" s="1"/>
  <c r="J67" i="1"/>
  <c r="J89" i="1" s="1"/>
  <c r="K67" i="1"/>
  <c r="K89" i="1" s="1"/>
  <c r="L67" i="1"/>
  <c r="L89" i="1" s="1"/>
  <c r="M67" i="1"/>
  <c r="M89" i="1" s="1"/>
  <c r="N67" i="1"/>
  <c r="N89" i="1" s="1"/>
  <c r="O67" i="1"/>
  <c r="O89" i="1" s="1"/>
  <c r="P67" i="1"/>
  <c r="P89" i="1" s="1"/>
  <c r="Q67" i="1"/>
  <c r="Q89" i="1" s="1"/>
  <c r="R67" i="1"/>
  <c r="R89" i="1" s="1"/>
  <c r="S67" i="1"/>
  <c r="S89" i="1" s="1"/>
  <c r="T67" i="1"/>
  <c r="T89" i="1" s="1"/>
  <c r="U67" i="1"/>
  <c r="U89" i="1" s="1"/>
  <c r="V67" i="1"/>
  <c r="V89" i="1" s="1"/>
  <c r="W67" i="1"/>
  <c r="W89" i="1" s="1"/>
  <c r="X67" i="1"/>
  <c r="X89" i="1" s="1"/>
  <c r="Y67" i="1"/>
  <c r="Y89" i="1" s="1"/>
  <c r="Z67" i="1"/>
  <c r="Z89" i="1" s="1"/>
  <c r="AA67" i="1"/>
  <c r="AA89" i="1" s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D57" i="1"/>
  <c r="D56" i="1"/>
  <c r="AB56" i="1" s="1"/>
  <c r="E58" i="1"/>
  <c r="F58" i="1"/>
  <c r="AB58" i="1" s="1"/>
  <c r="AD58" i="1" s="1"/>
  <c r="AF58" i="1" s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59" i="1"/>
  <c r="G90" i="1" l="1"/>
  <c r="G111" i="1" s="1"/>
  <c r="D98" i="1"/>
  <c r="D119" i="1" s="1"/>
  <c r="AB68" i="1"/>
  <c r="D90" i="1"/>
  <c r="V100" i="1"/>
  <c r="V121" i="1" s="1"/>
  <c r="N100" i="1"/>
  <c r="N121" i="1" s="1"/>
  <c r="F100" i="1"/>
  <c r="F121" i="1" s="1"/>
  <c r="N104" i="1"/>
  <c r="N125" i="1" s="1"/>
  <c r="Q103" i="1"/>
  <c r="Q124" i="1" s="1"/>
  <c r="Q95" i="1"/>
  <c r="Q116" i="1" s="1"/>
  <c r="Q101" i="1"/>
  <c r="Q122" i="1" s="1"/>
  <c r="I101" i="1"/>
  <c r="I122" i="1" s="1"/>
  <c r="H100" i="1"/>
  <c r="H121" i="1" s="1"/>
  <c r="M97" i="1"/>
  <c r="M118" i="1" s="1"/>
  <c r="I93" i="1"/>
  <c r="I114" i="1" s="1"/>
  <c r="D104" i="1"/>
  <c r="D125" i="1" s="1"/>
  <c r="D96" i="1"/>
  <c r="D117" i="1" s="1"/>
  <c r="U101" i="1"/>
  <c r="U122" i="1" s="1"/>
  <c r="M101" i="1"/>
  <c r="M122" i="1" s="1"/>
  <c r="I106" i="1"/>
  <c r="I111" i="1"/>
  <c r="D102" i="1"/>
  <c r="D123" i="1" s="1"/>
  <c r="D94" i="1"/>
  <c r="D115" i="1" s="1"/>
  <c r="U104" i="1"/>
  <c r="U125" i="1" s="1"/>
  <c r="M104" i="1"/>
  <c r="M125" i="1" s="1"/>
  <c r="Q100" i="1"/>
  <c r="Q121" i="1" s="1"/>
  <c r="X99" i="1"/>
  <c r="X120" i="1" s="1"/>
  <c r="P99" i="1"/>
  <c r="P120" i="1" s="1"/>
  <c r="Q92" i="1"/>
  <c r="Q113" i="1" s="1"/>
  <c r="O90" i="1"/>
  <c r="O111" i="1" s="1"/>
  <c r="AB69" i="1"/>
  <c r="U97" i="1"/>
  <c r="U118" i="1" s="1"/>
  <c r="AC72" i="1"/>
  <c r="T93" i="1"/>
  <c r="T114" i="1" s="1"/>
  <c r="Z91" i="1"/>
  <c r="Z112" i="1" s="1"/>
  <c r="R91" i="1"/>
  <c r="R112" i="1" s="1"/>
  <c r="J91" i="1"/>
  <c r="J112" i="1" s="1"/>
  <c r="AB73" i="1"/>
  <c r="D83" i="1"/>
  <c r="H92" i="1"/>
  <c r="H113" i="1" s="1"/>
  <c r="W91" i="1"/>
  <c r="W112" i="1" s="1"/>
  <c r="O91" i="1"/>
  <c r="O112" i="1" s="1"/>
  <c r="G91" i="1"/>
  <c r="G112" i="1" s="1"/>
  <c r="Q90" i="1"/>
  <c r="Q111" i="1" s="1"/>
  <c r="Y90" i="1"/>
  <c r="Y111" i="1" s="1"/>
  <c r="Y101" i="1"/>
  <c r="Y122" i="1" s="1"/>
  <c r="Y93" i="1"/>
  <c r="Y114" i="1" s="1"/>
  <c r="S92" i="1"/>
  <c r="S113" i="1" s="1"/>
  <c r="S95" i="1"/>
  <c r="S116" i="1" s="1"/>
  <c r="S102" i="1"/>
  <c r="S123" i="1" s="1"/>
  <c r="K102" i="1"/>
  <c r="K123" i="1" s="1"/>
  <c r="Y100" i="1"/>
  <c r="Y121" i="1" s="1"/>
  <c r="I100" i="1"/>
  <c r="I121" i="1" s="1"/>
  <c r="K94" i="1"/>
  <c r="K115" i="1" s="1"/>
  <c r="Y92" i="1"/>
  <c r="Y113" i="1" s="1"/>
  <c r="I92" i="1"/>
  <c r="I113" i="1" s="1"/>
  <c r="K95" i="1"/>
  <c r="K116" i="1" s="1"/>
  <c r="AA95" i="1"/>
  <c r="AA116" i="1" s="1"/>
  <c r="Y95" i="1"/>
  <c r="Y116" i="1" s="1"/>
  <c r="M96" i="1"/>
  <c r="M117" i="1" s="1"/>
  <c r="AA104" i="1"/>
  <c r="AA125" i="1" s="1"/>
  <c r="S104" i="1"/>
  <c r="S125" i="1" s="1"/>
  <c r="K104" i="1"/>
  <c r="K125" i="1" s="1"/>
  <c r="Y102" i="1"/>
  <c r="Y123" i="1" s="1"/>
  <c r="Q102" i="1"/>
  <c r="Q123" i="1" s="1"/>
  <c r="I102" i="1"/>
  <c r="I123" i="1" s="1"/>
  <c r="X101" i="1"/>
  <c r="X122" i="1" s="1"/>
  <c r="P101" i="1"/>
  <c r="P122" i="1" s="1"/>
  <c r="H101" i="1"/>
  <c r="H122" i="1" s="1"/>
  <c r="V99" i="1"/>
  <c r="V120" i="1" s="1"/>
  <c r="N99" i="1"/>
  <c r="N120" i="1" s="1"/>
  <c r="F99" i="1"/>
  <c r="F120" i="1" s="1"/>
  <c r="L83" i="1"/>
  <c r="L105" i="1" s="1"/>
  <c r="S96" i="1"/>
  <c r="S117" i="1" s="1"/>
  <c r="K96" i="1"/>
  <c r="K117" i="1" s="1"/>
  <c r="Y94" i="1"/>
  <c r="Y115" i="1" s="1"/>
  <c r="Q94" i="1"/>
  <c r="Q115" i="1" s="1"/>
  <c r="I94" i="1"/>
  <c r="I115" i="1" s="1"/>
  <c r="AC68" i="1"/>
  <c r="I103" i="1"/>
  <c r="I124" i="1" s="1"/>
  <c r="Y104" i="1"/>
  <c r="Y125" i="1" s="1"/>
  <c r="Q104" i="1"/>
  <c r="Q125" i="1" s="1"/>
  <c r="I104" i="1"/>
  <c r="I125" i="1" s="1"/>
  <c r="S98" i="1"/>
  <c r="S119" i="1" s="1"/>
  <c r="K98" i="1"/>
  <c r="K119" i="1" s="1"/>
  <c r="Y96" i="1"/>
  <c r="Y117" i="1" s="1"/>
  <c r="Q96" i="1"/>
  <c r="Q117" i="1" s="1"/>
  <c r="I96" i="1"/>
  <c r="I117" i="1" s="1"/>
  <c r="K90" i="1"/>
  <c r="K111" i="1" s="1"/>
  <c r="V98" i="1"/>
  <c r="V119" i="1" s="1"/>
  <c r="Q93" i="1"/>
  <c r="Q114" i="1" s="1"/>
  <c r="K97" i="1"/>
  <c r="K118" i="1" s="1"/>
  <c r="AC58" i="1"/>
  <c r="W103" i="1"/>
  <c r="W124" i="1" s="1"/>
  <c r="O103" i="1"/>
  <c r="O124" i="1" s="1"/>
  <c r="G103" i="1"/>
  <c r="G124" i="1" s="1"/>
  <c r="V102" i="1"/>
  <c r="V123" i="1" s="1"/>
  <c r="N102" i="1"/>
  <c r="N123" i="1" s="1"/>
  <c r="F102" i="1"/>
  <c r="F123" i="1" s="1"/>
  <c r="T100" i="1"/>
  <c r="T121" i="1" s="1"/>
  <c r="AA99" i="1"/>
  <c r="AA120" i="1" s="1"/>
  <c r="S99" i="1"/>
  <c r="S120" i="1" s="1"/>
  <c r="K99" i="1"/>
  <c r="K120" i="1" s="1"/>
  <c r="Y97" i="1"/>
  <c r="Y118" i="1" s="1"/>
  <c r="Q97" i="1"/>
  <c r="Q118" i="1" s="1"/>
  <c r="I97" i="1"/>
  <c r="I118" i="1" s="1"/>
  <c r="X96" i="1"/>
  <c r="X117" i="1" s="1"/>
  <c r="P96" i="1"/>
  <c r="P117" i="1" s="1"/>
  <c r="H96" i="1"/>
  <c r="H117" i="1" s="1"/>
  <c r="W95" i="1"/>
  <c r="W116" i="1" s="1"/>
  <c r="O95" i="1"/>
  <c r="O116" i="1" s="1"/>
  <c r="G95" i="1"/>
  <c r="G116" i="1" s="1"/>
  <c r="V94" i="1"/>
  <c r="V115" i="1" s="1"/>
  <c r="N94" i="1"/>
  <c r="N115" i="1" s="1"/>
  <c r="F94" i="1"/>
  <c r="F115" i="1" s="1"/>
  <c r="U93" i="1"/>
  <c r="U114" i="1" s="1"/>
  <c r="M93" i="1"/>
  <c r="M114" i="1" s="1"/>
  <c r="T92" i="1"/>
  <c r="T113" i="1" s="1"/>
  <c r="AA91" i="1"/>
  <c r="AA112" i="1" s="1"/>
  <c r="S91" i="1"/>
  <c r="S112" i="1" s="1"/>
  <c r="K91" i="1"/>
  <c r="K112" i="1" s="1"/>
  <c r="Y103" i="1"/>
  <c r="Y124" i="1" s="1"/>
  <c r="I95" i="1"/>
  <c r="I116" i="1" s="1"/>
  <c r="AB81" i="1"/>
  <c r="AB59" i="1"/>
  <c r="AC60" i="1"/>
  <c r="V103" i="1"/>
  <c r="V124" i="1" s="1"/>
  <c r="N103" i="1"/>
  <c r="N124" i="1" s="1"/>
  <c r="F103" i="1"/>
  <c r="F124" i="1" s="1"/>
  <c r="U102" i="1"/>
  <c r="U123" i="1" s="1"/>
  <c r="M102" i="1"/>
  <c r="M123" i="1" s="1"/>
  <c r="T101" i="1"/>
  <c r="T122" i="1" s="1"/>
  <c r="AA100" i="1"/>
  <c r="AA121" i="1" s="1"/>
  <c r="S100" i="1"/>
  <c r="S121" i="1" s="1"/>
  <c r="K100" i="1"/>
  <c r="K121" i="1" s="1"/>
  <c r="Y98" i="1"/>
  <c r="Y119" i="1" s="1"/>
  <c r="Q98" i="1"/>
  <c r="Q119" i="1" s="1"/>
  <c r="I98" i="1"/>
  <c r="I119" i="1" s="1"/>
  <c r="X97" i="1"/>
  <c r="X118" i="1" s="1"/>
  <c r="P97" i="1"/>
  <c r="P118" i="1" s="1"/>
  <c r="H97" i="1"/>
  <c r="H118" i="1" s="1"/>
  <c r="V95" i="1"/>
  <c r="V116" i="1" s="1"/>
  <c r="N95" i="1"/>
  <c r="N116" i="1" s="1"/>
  <c r="F95" i="1"/>
  <c r="F116" i="1" s="1"/>
  <c r="U94" i="1"/>
  <c r="U115" i="1" s="1"/>
  <c r="M94" i="1"/>
  <c r="M115" i="1" s="1"/>
  <c r="V104" i="1"/>
  <c r="V125" i="1" s="1"/>
  <c r="S101" i="1"/>
  <c r="S122" i="1" s="1"/>
  <c r="K101" i="1"/>
  <c r="K122" i="1" s="1"/>
  <c r="Y99" i="1"/>
  <c r="Y120" i="1" s="1"/>
  <c r="Q99" i="1"/>
  <c r="Q120" i="1" s="1"/>
  <c r="I99" i="1"/>
  <c r="I120" i="1" s="1"/>
  <c r="V96" i="1"/>
  <c r="V117" i="1" s="1"/>
  <c r="N96" i="1"/>
  <c r="N117" i="1" s="1"/>
  <c r="F96" i="1"/>
  <c r="F117" i="1" s="1"/>
  <c r="S93" i="1"/>
  <c r="S114" i="1" s="1"/>
  <c r="K93" i="1"/>
  <c r="K114" i="1" s="1"/>
  <c r="Y91" i="1"/>
  <c r="Y112" i="1" s="1"/>
  <c r="Q91" i="1"/>
  <c r="Q112" i="1" s="1"/>
  <c r="I91" i="1"/>
  <c r="I112" i="1" s="1"/>
  <c r="S97" i="1"/>
  <c r="S118" i="1" s="1"/>
  <c r="AC74" i="1"/>
  <c r="S103" i="1"/>
  <c r="S124" i="1" s="1"/>
  <c r="L93" i="1"/>
  <c r="L114" i="1" s="1"/>
  <c r="L96" i="1"/>
  <c r="L117" i="1" s="1"/>
  <c r="L95" i="1"/>
  <c r="L116" i="1" s="1"/>
  <c r="R98" i="1"/>
  <c r="R119" i="1" s="1"/>
  <c r="AC71" i="1"/>
  <c r="Z90" i="1"/>
  <c r="Z111" i="1" s="1"/>
  <c r="AB76" i="1"/>
  <c r="L101" i="1"/>
  <c r="L122" i="1" s="1"/>
  <c r="Z99" i="1"/>
  <c r="Z120" i="1" s="1"/>
  <c r="R99" i="1"/>
  <c r="R120" i="1" s="1"/>
  <c r="J99" i="1"/>
  <c r="J120" i="1" s="1"/>
  <c r="W96" i="1"/>
  <c r="W117" i="1" s="1"/>
  <c r="O96" i="1"/>
  <c r="O117" i="1" s="1"/>
  <c r="G96" i="1"/>
  <c r="G117" i="1" s="1"/>
  <c r="Y83" i="1"/>
  <c r="Y105" i="1" s="1"/>
  <c r="Q83" i="1"/>
  <c r="Q105" i="1" s="1"/>
  <c r="I83" i="1"/>
  <c r="I105" i="1" s="1"/>
  <c r="M83" i="1"/>
  <c r="M105" i="1" s="1"/>
  <c r="M126" i="1" s="1"/>
  <c r="G104" i="1"/>
  <c r="G125" i="1" s="1"/>
  <c r="J101" i="1"/>
  <c r="J122" i="1" s="1"/>
  <c r="O98" i="1"/>
  <c r="O119" i="1" s="1"/>
  <c r="T95" i="1"/>
  <c r="T116" i="1" s="1"/>
  <c r="X103" i="1"/>
  <c r="X124" i="1" s="1"/>
  <c r="X92" i="1"/>
  <c r="X113" i="1" s="1"/>
  <c r="P103" i="1"/>
  <c r="P124" i="1" s="1"/>
  <c r="P92" i="1"/>
  <c r="P113" i="1" s="1"/>
  <c r="D101" i="1"/>
  <c r="D122" i="1" s="1"/>
  <c r="AB79" i="1"/>
  <c r="AB71" i="1"/>
  <c r="AB82" i="1"/>
  <c r="T102" i="1"/>
  <c r="T123" i="1" s="1"/>
  <c r="L102" i="1"/>
  <c r="L123" i="1" s="1"/>
  <c r="AA101" i="1"/>
  <c r="AA122" i="1" s="1"/>
  <c r="Z100" i="1"/>
  <c r="Z121" i="1" s="1"/>
  <c r="R100" i="1"/>
  <c r="R121" i="1" s="1"/>
  <c r="J100" i="1"/>
  <c r="J121" i="1" s="1"/>
  <c r="X98" i="1"/>
  <c r="X119" i="1" s="1"/>
  <c r="P98" i="1"/>
  <c r="P119" i="1" s="1"/>
  <c r="H98" i="1"/>
  <c r="H119" i="1" s="1"/>
  <c r="W97" i="1"/>
  <c r="W118" i="1" s="1"/>
  <c r="O97" i="1"/>
  <c r="O118" i="1" s="1"/>
  <c r="G97" i="1"/>
  <c r="G118" i="1" s="1"/>
  <c r="U95" i="1"/>
  <c r="U116" i="1" s="1"/>
  <c r="M95" i="1"/>
  <c r="M116" i="1" s="1"/>
  <c r="T94" i="1"/>
  <c r="T115" i="1" s="1"/>
  <c r="L94" i="1"/>
  <c r="L115" i="1" s="1"/>
  <c r="AA93" i="1"/>
  <c r="AA114" i="1" s="1"/>
  <c r="Z92" i="1"/>
  <c r="Z113" i="1" s="1"/>
  <c r="R92" i="1"/>
  <c r="R113" i="1" s="1"/>
  <c r="J92" i="1"/>
  <c r="J113" i="1" s="1"/>
  <c r="X90" i="1"/>
  <c r="X111" i="1" s="1"/>
  <c r="P90" i="1"/>
  <c r="P111" i="1" s="1"/>
  <c r="H90" i="1"/>
  <c r="H111" i="1" s="1"/>
  <c r="AB72" i="1"/>
  <c r="D103" i="1"/>
  <c r="D124" i="1" s="1"/>
  <c r="F104" i="1"/>
  <c r="F125" i="1" s="1"/>
  <c r="R102" i="1"/>
  <c r="R123" i="1" s="1"/>
  <c r="W99" i="1"/>
  <c r="W120" i="1" s="1"/>
  <c r="N98" i="1"/>
  <c r="N119" i="1" s="1"/>
  <c r="J94" i="1"/>
  <c r="J115" i="1" s="1"/>
  <c r="Z98" i="1"/>
  <c r="Z119" i="1" s="1"/>
  <c r="O83" i="1"/>
  <c r="O105" i="1" s="1"/>
  <c r="E83" i="1"/>
  <c r="U103" i="1"/>
  <c r="U124" i="1" s="1"/>
  <c r="G98" i="1"/>
  <c r="G119" i="1" s="1"/>
  <c r="U96" i="1"/>
  <c r="U117" i="1" s="1"/>
  <c r="Z93" i="1"/>
  <c r="Z114" i="1" s="1"/>
  <c r="AB77" i="1"/>
  <c r="T104" i="1"/>
  <c r="T125" i="1" s="1"/>
  <c r="L104" i="1"/>
  <c r="L125" i="1" s="1"/>
  <c r="AA103" i="1"/>
  <c r="AA124" i="1" s="1"/>
  <c r="AC75" i="1"/>
  <c r="V83" i="1"/>
  <c r="V105" i="1" s="1"/>
  <c r="N83" i="1"/>
  <c r="N105" i="1" s="1"/>
  <c r="F83" i="1"/>
  <c r="AB66" i="1"/>
  <c r="D95" i="1"/>
  <c r="D116" i="1" s="1"/>
  <c r="T103" i="1"/>
  <c r="T124" i="1" s="1"/>
  <c r="J102" i="1"/>
  <c r="J123" i="1" s="1"/>
  <c r="X100" i="1"/>
  <c r="X121" i="1" s="1"/>
  <c r="O99" i="1"/>
  <c r="O120" i="1" s="1"/>
  <c r="F98" i="1"/>
  <c r="F119" i="1" s="1"/>
  <c r="T96" i="1"/>
  <c r="T117" i="1" s="1"/>
  <c r="X91" i="1"/>
  <c r="X112" i="1" s="1"/>
  <c r="L92" i="1"/>
  <c r="L113" i="1" s="1"/>
  <c r="J90" i="1"/>
  <c r="J111" i="1" s="1"/>
  <c r="AC56" i="1"/>
  <c r="W100" i="1"/>
  <c r="W121" i="1" s="1"/>
  <c r="O100" i="1"/>
  <c r="O121" i="1" s="1"/>
  <c r="G100" i="1"/>
  <c r="G121" i="1" s="1"/>
  <c r="U98" i="1"/>
  <c r="U119" i="1" s="1"/>
  <c r="M98" i="1"/>
  <c r="M119" i="1" s="1"/>
  <c r="T97" i="1"/>
  <c r="T118" i="1" s="1"/>
  <c r="L97" i="1"/>
  <c r="L118" i="1" s="1"/>
  <c r="AA96" i="1"/>
  <c r="AA117" i="1" s="1"/>
  <c r="Z95" i="1"/>
  <c r="Z116" i="1" s="1"/>
  <c r="R95" i="1"/>
  <c r="R116" i="1" s="1"/>
  <c r="J95" i="1"/>
  <c r="J116" i="1" s="1"/>
  <c r="X93" i="1"/>
  <c r="X114" i="1" s="1"/>
  <c r="P93" i="1"/>
  <c r="P114" i="1" s="1"/>
  <c r="H93" i="1"/>
  <c r="H114" i="1" s="1"/>
  <c r="W92" i="1"/>
  <c r="W113" i="1" s="1"/>
  <c r="O92" i="1"/>
  <c r="O113" i="1" s="1"/>
  <c r="AC70" i="1"/>
  <c r="G92" i="1"/>
  <c r="G113" i="1" s="1"/>
  <c r="V91" i="1"/>
  <c r="V112" i="1" s="1"/>
  <c r="N91" i="1"/>
  <c r="N112" i="1" s="1"/>
  <c r="F91" i="1"/>
  <c r="U90" i="1"/>
  <c r="U111" i="1" s="1"/>
  <c r="M90" i="1"/>
  <c r="M111" i="1" s="1"/>
  <c r="AC80" i="1"/>
  <c r="W104" i="1"/>
  <c r="W125" i="1" s="1"/>
  <c r="M103" i="1"/>
  <c r="M124" i="1" s="1"/>
  <c r="Z101" i="1"/>
  <c r="Z122" i="1" s="1"/>
  <c r="H99" i="1"/>
  <c r="H120" i="1" s="1"/>
  <c r="V97" i="1"/>
  <c r="V118" i="1" s="1"/>
  <c r="AA94" i="1"/>
  <c r="AA115" i="1" s="1"/>
  <c r="R93" i="1"/>
  <c r="R114" i="1" s="1"/>
  <c r="P91" i="1"/>
  <c r="P112" i="1" s="1"/>
  <c r="AC79" i="1"/>
  <c r="L100" i="1"/>
  <c r="L121" i="1" s="1"/>
  <c r="J98" i="1"/>
  <c r="J119" i="1" s="1"/>
  <c r="R90" i="1"/>
  <c r="R111" i="1" s="1"/>
  <c r="Z102" i="1"/>
  <c r="Z123" i="1" s="1"/>
  <c r="AB78" i="1"/>
  <c r="G83" i="1"/>
  <c r="G105" i="1" s="1"/>
  <c r="E88" i="1"/>
  <c r="E104" i="1" s="1"/>
  <c r="E125" i="1" s="1"/>
  <c r="AC66" i="1"/>
  <c r="AE72" i="1" s="1"/>
  <c r="AG72" i="1" s="1"/>
  <c r="Z103" i="1"/>
  <c r="Z124" i="1" s="1"/>
  <c r="J103" i="1"/>
  <c r="J124" i="1" s="1"/>
  <c r="D97" i="1"/>
  <c r="D118" i="1" s="1"/>
  <c r="AB75" i="1"/>
  <c r="R104" i="1"/>
  <c r="R125" i="1" s="1"/>
  <c r="X102" i="1"/>
  <c r="X123" i="1" s="1"/>
  <c r="P102" i="1"/>
  <c r="P123" i="1" s="1"/>
  <c r="H102" i="1"/>
  <c r="H123" i="1" s="1"/>
  <c r="O101" i="1"/>
  <c r="O122" i="1" s="1"/>
  <c r="G101" i="1"/>
  <c r="G122" i="1" s="1"/>
  <c r="U99" i="1"/>
  <c r="U120" i="1" s="1"/>
  <c r="M99" i="1"/>
  <c r="M120" i="1" s="1"/>
  <c r="AC77" i="1"/>
  <c r="T98" i="1"/>
  <c r="T119" i="1" s="1"/>
  <c r="L98" i="1"/>
  <c r="L119" i="1" s="1"/>
  <c r="AA97" i="1"/>
  <c r="AA118" i="1" s="1"/>
  <c r="Z96" i="1"/>
  <c r="Z117" i="1" s="1"/>
  <c r="R96" i="1"/>
  <c r="R117" i="1" s="1"/>
  <c r="J96" i="1"/>
  <c r="J117" i="1" s="1"/>
  <c r="X94" i="1"/>
  <c r="X115" i="1" s="1"/>
  <c r="P94" i="1"/>
  <c r="P115" i="1" s="1"/>
  <c r="H94" i="1"/>
  <c r="H115" i="1" s="1"/>
  <c r="W93" i="1"/>
  <c r="W114" i="1" s="1"/>
  <c r="O93" i="1"/>
  <c r="O114" i="1" s="1"/>
  <c r="G93" i="1"/>
  <c r="G114" i="1" s="1"/>
  <c r="V92" i="1"/>
  <c r="V113" i="1" s="1"/>
  <c r="N92" i="1"/>
  <c r="N113" i="1" s="1"/>
  <c r="F92" i="1"/>
  <c r="F113" i="1" s="1"/>
  <c r="U91" i="1"/>
  <c r="U112" i="1" s="1"/>
  <c r="M91" i="1"/>
  <c r="M112" i="1" s="1"/>
  <c r="AC69" i="1"/>
  <c r="AE69" i="1" s="1"/>
  <c r="AG69" i="1" s="1"/>
  <c r="T90" i="1"/>
  <c r="T111" i="1" s="1"/>
  <c r="L90" i="1"/>
  <c r="L111" i="1" s="1"/>
  <c r="AB80" i="1"/>
  <c r="K103" i="1"/>
  <c r="K124" i="1" s="1"/>
  <c r="P100" i="1"/>
  <c r="P121" i="1" s="1"/>
  <c r="G99" i="1"/>
  <c r="G120" i="1" s="1"/>
  <c r="Z94" i="1"/>
  <c r="Z115" i="1" s="1"/>
  <c r="H91" i="1"/>
  <c r="H112" i="1" s="1"/>
  <c r="T83" i="1"/>
  <c r="T105" i="1" s="1"/>
  <c r="R94" i="1"/>
  <c r="R115" i="1" s="1"/>
  <c r="AB70" i="1"/>
  <c r="L103" i="1"/>
  <c r="L124" i="1" s="1"/>
  <c r="W83" i="1"/>
  <c r="W105" i="1" s="1"/>
  <c r="AC59" i="1"/>
  <c r="R103" i="1"/>
  <c r="R124" i="1" s="1"/>
  <c r="Z104" i="1"/>
  <c r="Z125" i="1" s="1"/>
  <c r="J104" i="1"/>
  <c r="J125" i="1" s="1"/>
  <c r="W101" i="1"/>
  <c r="W122" i="1" s="1"/>
  <c r="AB60" i="1"/>
  <c r="AD60" i="1" s="1"/>
  <c r="AF60" i="1" s="1"/>
  <c r="H103" i="1"/>
  <c r="H124" i="1" s="1"/>
  <c r="W102" i="1"/>
  <c r="W123" i="1" s="1"/>
  <c r="O102" i="1"/>
  <c r="O123" i="1" s="1"/>
  <c r="G102" i="1"/>
  <c r="G123" i="1" s="1"/>
  <c r="V101" i="1"/>
  <c r="V122" i="1" s="1"/>
  <c r="N101" i="1"/>
  <c r="N122" i="1" s="1"/>
  <c r="F101" i="1"/>
  <c r="F122" i="1" s="1"/>
  <c r="U100" i="1"/>
  <c r="U121" i="1" s="1"/>
  <c r="M100" i="1"/>
  <c r="M121" i="1" s="1"/>
  <c r="T99" i="1"/>
  <c r="T120" i="1" s="1"/>
  <c r="L99" i="1"/>
  <c r="L120" i="1" s="1"/>
  <c r="AA98" i="1"/>
  <c r="AA119" i="1" s="1"/>
  <c r="Z97" i="1"/>
  <c r="Z118" i="1" s="1"/>
  <c r="R97" i="1"/>
  <c r="R118" i="1" s="1"/>
  <c r="J97" i="1"/>
  <c r="J118" i="1" s="1"/>
  <c r="X95" i="1"/>
  <c r="X116" i="1" s="1"/>
  <c r="P95" i="1"/>
  <c r="P116" i="1" s="1"/>
  <c r="H95" i="1"/>
  <c r="H116" i="1" s="1"/>
  <c r="W94" i="1"/>
  <c r="W115" i="1" s="1"/>
  <c r="O94" i="1"/>
  <c r="O115" i="1" s="1"/>
  <c r="G94" i="1"/>
  <c r="G115" i="1" s="1"/>
  <c r="V93" i="1"/>
  <c r="V114" i="1" s="1"/>
  <c r="N93" i="1"/>
  <c r="N114" i="1" s="1"/>
  <c r="F93" i="1"/>
  <c r="F114" i="1" s="1"/>
  <c r="U92" i="1"/>
  <c r="U113" i="1" s="1"/>
  <c r="M92" i="1"/>
  <c r="M113" i="1" s="1"/>
  <c r="T91" i="1"/>
  <c r="T112" i="1" s="1"/>
  <c r="L91" i="1"/>
  <c r="L112" i="1" s="1"/>
  <c r="AA90" i="1"/>
  <c r="AA111" i="1" s="1"/>
  <c r="S90" i="1"/>
  <c r="S111" i="1" s="1"/>
  <c r="U83" i="1"/>
  <c r="U105" i="1" s="1"/>
  <c r="AC76" i="1"/>
  <c r="O104" i="1"/>
  <c r="O125" i="1" s="1"/>
  <c r="AA102" i="1"/>
  <c r="AA123" i="1" s="1"/>
  <c r="R101" i="1"/>
  <c r="R122" i="1" s="1"/>
  <c r="W98" i="1"/>
  <c r="W119" i="1" s="1"/>
  <c r="N97" i="1"/>
  <c r="N118" i="1" s="1"/>
  <c r="S94" i="1"/>
  <c r="S115" i="1" s="1"/>
  <c r="J93" i="1"/>
  <c r="J114" i="1" s="1"/>
  <c r="W90" i="1"/>
  <c r="W111" i="1" s="1"/>
  <c r="AA83" i="1"/>
  <c r="AA105" i="1" s="1"/>
  <c r="S83" i="1"/>
  <c r="S105" i="1" s="1"/>
  <c r="K83" i="1"/>
  <c r="K105" i="1" s="1"/>
  <c r="D91" i="1"/>
  <c r="D112" i="1" s="1"/>
  <c r="Z83" i="1"/>
  <c r="Z105" i="1" s="1"/>
  <c r="J83" i="1"/>
  <c r="J105" i="1" s="1"/>
  <c r="J126" i="1" s="1"/>
  <c r="D92" i="1"/>
  <c r="D113" i="1" s="1"/>
  <c r="R83" i="1"/>
  <c r="R105" i="1" s="1"/>
  <c r="AC82" i="1"/>
  <c r="AC78" i="1"/>
  <c r="D100" i="1"/>
  <c r="D121" i="1" s="1"/>
  <c r="X83" i="1"/>
  <c r="X105" i="1" s="1"/>
  <c r="P83" i="1"/>
  <c r="P105" i="1" s="1"/>
  <c r="H83" i="1"/>
  <c r="H105" i="1" s="1"/>
  <c r="AB74" i="1"/>
  <c r="D99" i="1"/>
  <c r="D120" i="1" s="1"/>
  <c r="AC81" i="1"/>
  <c r="AC73" i="1"/>
  <c r="AD59" i="1"/>
  <c r="AF59" i="1" s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D105" i="1" l="1"/>
  <c r="D126" i="1" s="1"/>
  <c r="D111" i="1"/>
  <c r="D106" i="1"/>
  <c r="AE76" i="1"/>
  <c r="AG76" i="1" s="1"/>
  <c r="AE58" i="1"/>
  <c r="AG58" i="1" s="1"/>
  <c r="AE73" i="1"/>
  <c r="AG73" i="1" s="1"/>
  <c r="AE78" i="1"/>
  <c r="AG78" i="1" s="1"/>
  <c r="E99" i="1"/>
  <c r="E120" i="1" s="1"/>
  <c r="G126" i="1"/>
  <c r="H143" i="1"/>
  <c r="AE74" i="1"/>
  <c r="AG74" i="1" s="1"/>
  <c r="AE81" i="1"/>
  <c r="AG81" i="1" s="1"/>
  <c r="AE82" i="1"/>
  <c r="AG82" i="1" s="1"/>
  <c r="E100" i="1"/>
  <c r="E121" i="1" s="1"/>
  <c r="AE77" i="1"/>
  <c r="AG77" i="1" s="1"/>
  <c r="H135" i="1"/>
  <c r="O126" i="1"/>
  <c r="H141" i="1"/>
  <c r="Y126" i="1"/>
  <c r="D138" i="1"/>
  <c r="K126" i="1"/>
  <c r="H133" i="1"/>
  <c r="I126" i="1"/>
  <c r="AB61" i="1"/>
  <c r="AD61" i="1" s="1"/>
  <c r="AF61" i="1" s="1"/>
  <c r="AE68" i="1"/>
  <c r="AG68" i="1" s="1"/>
  <c r="D140" i="1"/>
  <c r="R126" i="1"/>
  <c r="F106" i="1"/>
  <c r="F112" i="1"/>
  <c r="H137" i="1"/>
  <c r="AA126" i="1"/>
  <c r="H139" i="1"/>
  <c r="U126" i="1"/>
  <c r="D135" i="1"/>
  <c r="N126" i="1"/>
  <c r="AD68" i="1"/>
  <c r="AF68" i="1" s="1"/>
  <c r="H140" i="1"/>
  <c r="S126" i="1"/>
  <c r="H136" i="1"/>
  <c r="Q126" i="1"/>
  <c r="H142" i="1"/>
  <c r="W126" i="1"/>
  <c r="D133" i="1"/>
  <c r="H126" i="1"/>
  <c r="D136" i="1"/>
  <c r="P126" i="1"/>
  <c r="D137" i="1"/>
  <c r="Z126" i="1"/>
  <c r="D139" i="1"/>
  <c r="T126" i="1"/>
  <c r="D142" i="1"/>
  <c r="V126" i="1"/>
  <c r="H138" i="1"/>
  <c r="L126" i="1"/>
  <c r="D141" i="1"/>
  <c r="X126" i="1"/>
  <c r="AE60" i="1"/>
  <c r="AG60" i="1" s="1"/>
  <c r="AE59" i="1"/>
  <c r="AG59" i="1" s="1"/>
  <c r="AC61" i="1"/>
  <c r="AE61" i="1" s="1"/>
  <c r="AG61" i="1" s="1"/>
  <c r="AD69" i="1"/>
  <c r="AF69" i="1" s="1"/>
  <c r="F105" i="1"/>
  <c r="D134" i="1"/>
  <c r="N106" i="1"/>
  <c r="O106" i="1"/>
  <c r="Q106" i="1"/>
  <c r="K106" i="1"/>
  <c r="Y106" i="1"/>
  <c r="E103" i="1"/>
  <c r="E124" i="1" s="1"/>
  <c r="V106" i="1"/>
  <c r="G106" i="1"/>
  <c r="E102" i="1"/>
  <c r="E123" i="1" s="1"/>
  <c r="AA106" i="1"/>
  <c r="AE80" i="1"/>
  <c r="AG80" i="1" s="1"/>
  <c r="AE70" i="1"/>
  <c r="AG70" i="1" s="1"/>
  <c r="E101" i="1"/>
  <c r="E122" i="1" s="1"/>
  <c r="E90" i="1"/>
  <c r="E111" i="1" s="1"/>
  <c r="E91" i="1"/>
  <c r="E112" i="1" s="1"/>
  <c r="E93" i="1"/>
  <c r="E114" i="1" s="1"/>
  <c r="E92" i="1"/>
  <c r="E113" i="1" s="1"/>
  <c r="AD75" i="1"/>
  <c r="AF75" i="1" s="1"/>
  <c r="T106" i="1"/>
  <c r="R106" i="1"/>
  <c r="AE75" i="1"/>
  <c r="AG75" i="1" s="1"/>
  <c r="AE71" i="1"/>
  <c r="AG71" i="1" s="1"/>
  <c r="AD80" i="1"/>
  <c r="AF80" i="1" s="1"/>
  <c r="AD78" i="1"/>
  <c r="AF78" i="1" s="1"/>
  <c r="AB83" i="1"/>
  <c r="AD83" i="1" s="1"/>
  <c r="AF83" i="1" s="1"/>
  <c r="AD76" i="1"/>
  <c r="AF76" i="1" s="1"/>
  <c r="Z106" i="1"/>
  <c r="M106" i="1"/>
  <c r="AD72" i="1"/>
  <c r="AF72" i="1" s="1"/>
  <c r="S106" i="1"/>
  <c r="AD70" i="1"/>
  <c r="AF70" i="1" s="1"/>
  <c r="AD81" i="1"/>
  <c r="AF81" i="1" s="1"/>
  <c r="AD79" i="1"/>
  <c r="AF79" i="1" s="1"/>
  <c r="W106" i="1"/>
  <c r="U106" i="1"/>
  <c r="H106" i="1"/>
  <c r="AD77" i="1"/>
  <c r="AF77" i="1" s="1"/>
  <c r="L106" i="1"/>
  <c r="AC83" i="1"/>
  <c r="AE83" i="1" s="1"/>
  <c r="AG83" i="1" s="1"/>
  <c r="E105" i="1"/>
  <c r="J106" i="1"/>
  <c r="AD74" i="1"/>
  <c r="AF74" i="1" s="1"/>
  <c r="E94" i="1"/>
  <c r="E115" i="1" s="1"/>
  <c r="E96" i="1"/>
  <c r="E117" i="1" s="1"/>
  <c r="E97" i="1"/>
  <c r="E118" i="1" s="1"/>
  <c r="AE79" i="1"/>
  <c r="AG79" i="1" s="1"/>
  <c r="E98" i="1"/>
  <c r="E119" i="1" s="1"/>
  <c r="P106" i="1"/>
  <c r="E95" i="1"/>
  <c r="E116" i="1" s="1"/>
  <c r="AD82" i="1"/>
  <c r="AF82" i="1" s="1"/>
  <c r="AD73" i="1"/>
  <c r="AF73" i="1" s="1"/>
  <c r="X106" i="1"/>
  <c r="AD71" i="1"/>
  <c r="AF71" i="1" s="1"/>
  <c r="D143" i="1" l="1"/>
  <c r="F126" i="1"/>
  <c r="H134" i="1"/>
  <c r="E126" i="1"/>
  <c r="E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tc={50EDB1AA-5808-4244-8440-02E903CABF82}</author>
  </authors>
  <commentList>
    <comment ref="BK8" authorId="0" shapeId="0" xr:uid="{50EDB1AA-5808-4244-8440-02E903CABF82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Très haute valeur du au faible volume d'eau filtrée et du grand nombre de particules.</t>
      </text>
    </comment>
  </commentList>
</comments>
</file>

<file path=xl/sharedStrings.xml><?xml version="1.0" encoding="utf-8"?>
<sst xmlns="http://schemas.openxmlformats.org/spreadsheetml/2006/main" count="4178" uniqueCount="191">
  <si>
    <t>Column1</t>
  </si>
  <si>
    <t>Contre Cœur</t>
  </si>
  <si>
    <t>Column2</t>
  </si>
  <si>
    <t>3 Pistoles</t>
  </si>
  <si>
    <t>Column3</t>
  </si>
  <si>
    <t>Varennes</t>
  </si>
  <si>
    <t>Column4</t>
  </si>
  <si>
    <t>Quebec</t>
  </si>
  <si>
    <t>Colonne5</t>
  </si>
  <si>
    <t>Column5</t>
  </si>
  <si>
    <t>Sorel</t>
  </si>
  <si>
    <t>Colonne6</t>
  </si>
  <si>
    <t>Colonne1</t>
  </si>
  <si>
    <t>Trois-Rivière</t>
  </si>
  <si>
    <t>Colonne2</t>
  </si>
  <si>
    <t>Baie Saint-Paul</t>
  </si>
  <si>
    <t>Colonne3</t>
  </si>
  <si>
    <t>Monmagny</t>
  </si>
  <si>
    <t>Colonne4</t>
  </si>
  <si>
    <t>La Malbaie</t>
  </si>
  <si>
    <t>Colonne7</t>
  </si>
  <si>
    <t>La Pocatière</t>
  </si>
  <si>
    <t>Colonne8</t>
  </si>
  <si>
    <t>Portneuf</t>
  </si>
  <si>
    <t>Colonne9</t>
  </si>
  <si>
    <t>Material</t>
  </si>
  <si>
    <t>Manta-1</t>
  </si>
  <si>
    <t>Polymer-1</t>
  </si>
  <si>
    <t>Manta-2</t>
  </si>
  <si>
    <t>Polymer-2</t>
  </si>
  <si>
    <t>Polymer</t>
  </si>
  <si>
    <t>Manta-3</t>
  </si>
  <si>
    <t>Polymer-3</t>
  </si>
  <si>
    <t>Debit (L)</t>
  </si>
  <si>
    <t>PPL</t>
  </si>
  <si>
    <t xml:space="preserve">Polyester </t>
  </si>
  <si>
    <t>Nylon</t>
  </si>
  <si>
    <t>Polyethylene</t>
  </si>
  <si>
    <t xml:space="preserve">Polypropylene </t>
  </si>
  <si>
    <t xml:space="preserve">Polyethylene+Polypropylene </t>
  </si>
  <si>
    <t>Polyacrylonitrile</t>
  </si>
  <si>
    <t>Polyvinyl acetate</t>
  </si>
  <si>
    <t>Polyvinyl acrylate</t>
  </si>
  <si>
    <t>Polyvinyl Chloride</t>
  </si>
  <si>
    <t>Polystyrene</t>
  </si>
  <si>
    <t>Poly(methyl methacrylate)</t>
  </si>
  <si>
    <t>Poly(chloroprene)</t>
  </si>
  <si>
    <t>Poly(acrylate-styrene)</t>
  </si>
  <si>
    <t>Ethylene vinyl acetate</t>
  </si>
  <si>
    <t>Polyether urethane</t>
  </si>
  <si>
    <t>Fiber</t>
  </si>
  <si>
    <t>Esphere</t>
  </si>
  <si>
    <t>Fragment</t>
  </si>
  <si>
    <t>Total particles</t>
  </si>
  <si>
    <t>Total</t>
  </si>
  <si>
    <t>Manta</t>
  </si>
  <si>
    <t>Manta (PPML)</t>
  </si>
  <si>
    <t>Polymer (PPML</t>
  </si>
  <si>
    <t>8 81 156</t>
  </si>
  <si>
    <t>241 105 19</t>
  </si>
  <si>
    <t>84 39 143</t>
  </si>
  <si>
    <t>252,146,114</t>
  </si>
  <si>
    <t>0 109 44</t>
  </si>
  <si>
    <t>253,174,107</t>
  </si>
  <si>
    <t>165 15 21</t>
  </si>
  <si>
    <t xml:space="preserve">166 54 3 </t>
  </si>
  <si>
    <t>188,189,220</t>
  </si>
  <si>
    <t>239 59 44</t>
  </si>
  <si>
    <t>65 171 93</t>
  </si>
  <si>
    <t>Plastic bags, plastic films, bottles</t>
  </si>
  <si>
    <t>0,88-0,96</t>
  </si>
  <si>
    <t>Density (g/cm3</t>
  </si>
  <si>
    <t>Use</t>
  </si>
  <si>
    <t>1,23-1,38</t>
  </si>
  <si>
    <t>Fabrics</t>
  </si>
  <si>
    <t>Piping, laboratory</t>
  </si>
  <si>
    <t>Fabrics, electrical equipment</t>
  </si>
  <si>
    <t>0,96-1,05</t>
  </si>
  <si>
    <t>Containers, lids, bottles, trays, dispoable cutlery</t>
  </si>
  <si>
    <t>Sails for boats</t>
  </si>
  <si>
    <t>Padding</t>
  </si>
  <si>
    <t>Pipes, electric cables, clothing</t>
  </si>
  <si>
    <t>Protecting clothing for aquatic activities</t>
  </si>
  <si>
    <t>Transparent glass substitute</t>
  </si>
  <si>
    <t>Foam</t>
  </si>
  <si>
    <t>NA</t>
  </si>
  <si>
    <t>Site</t>
  </si>
  <si>
    <t>Contrecœur</t>
  </si>
  <si>
    <t>Sorel-Tracy</t>
  </si>
  <si>
    <t>Trois-Rivières</t>
  </si>
  <si>
    <t>Québec</t>
  </si>
  <si>
    <t>Montmagny</t>
  </si>
  <si>
    <t>Baie-Saint Paul</t>
  </si>
  <si>
    <t>Trois-Pistoles</t>
  </si>
  <si>
    <t>Poly-Mer</t>
  </si>
  <si>
    <t>Categories</t>
  </si>
  <si>
    <t>Correction factor (*2) because we analized half of the filter</t>
  </si>
  <si>
    <t>Date</t>
  </si>
  <si>
    <t>Numéro d'échantillon</t>
  </si>
  <si>
    <t>Débit (L) Manta</t>
  </si>
  <si>
    <t>Débit (L) Polymer</t>
  </si>
  <si>
    <t>Circonférence Manta</t>
  </si>
  <si>
    <t>Circonférence Polymer</t>
  </si>
  <si>
    <t>Nombre de cases comptées</t>
  </si>
  <si>
    <t>Plastique compté (Manta)</t>
  </si>
  <si>
    <t>Plastique compté       (Poly-Mer)</t>
  </si>
  <si>
    <t>Plastiques / litre          (Manta)</t>
  </si>
  <si>
    <t>Plastiques / litre (Poly-Mer)</t>
  </si>
  <si>
    <t xml:space="preserve">Contrecoeur </t>
  </si>
  <si>
    <t>Rayon filtre (cm)</t>
  </si>
  <si>
    <t>Aire d'un carré (cm2)</t>
  </si>
  <si>
    <t>Aire du filtre</t>
  </si>
  <si>
    <t>Filet polymer -10 mins (filet retourné) et golet manta perdu</t>
  </si>
  <si>
    <t>Rayon au carré</t>
  </si>
  <si>
    <t>Baie-Saint-Paul</t>
  </si>
  <si>
    <t>Débimètre dans une position sous obtimale (sous estimation du débit)</t>
  </si>
  <si>
    <t>manta jeté à l'eau</t>
  </si>
  <si>
    <t>Tempête nous a obligé de partir</t>
  </si>
  <si>
    <t>débimètre bloqué par des algues</t>
  </si>
  <si>
    <t>Filet déchiré</t>
  </si>
  <si>
    <t>Chaussette perdue à cause des algues</t>
  </si>
  <si>
    <t>Débimètre bloqué par des algues</t>
  </si>
  <si>
    <t>TEST</t>
  </si>
  <si>
    <t>Number of turns initial</t>
  </si>
  <si>
    <t>Number of turns final</t>
  </si>
  <si>
    <t>Number of turns</t>
  </si>
  <si>
    <t>Constant 1</t>
  </si>
  <si>
    <t>Constant 2</t>
  </si>
  <si>
    <t>Base (cm)</t>
  </si>
  <si>
    <t>Height (cm)</t>
  </si>
  <si>
    <t>Base (m)</t>
  </si>
  <si>
    <t>Height (m)</t>
  </si>
  <si>
    <t>Area (m2)</t>
  </si>
  <si>
    <t>Opening Manta (m2)</t>
  </si>
  <si>
    <t>Opening Poly-Mer (m2)</t>
  </si>
  <si>
    <t>Manta (L)</t>
  </si>
  <si>
    <t>Poly-Mer (L)</t>
  </si>
  <si>
    <t>Note 1</t>
  </si>
  <si>
    <t>Note 2</t>
  </si>
  <si>
    <t>Time</t>
  </si>
  <si>
    <t>Manta-4</t>
  </si>
  <si>
    <t>Polymer-4</t>
  </si>
  <si>
    <t>Sphere</t>
  </si>
  <si>
    <t>Polyvinyl chloride</t>
  </si>
  <si>
    <t>Polyethylacrylate</t>
  </si>
  <si>
    <t>Silicone</t>
  </si>
  <si>
    <t>Original</t>
  </si>
  <si>
    <t>na</t>
  </si>
  <si>
    <t>PPML</t>
  </si>
  <si>
    <t>166 54 3</t>
  </si>
  <si>
    <t>96 96 96</t>
  </si>
  <si>
    <t>Ave</t>
  </si>
  <si>
    <t>SD</t>
  </si>
  <si>
    <t>Mean PPML per location and per net</t>
  </si>
  <si>
    <t>Mean PPML per type and per net</t>
  </si>
  <si>
    <t>PPML per type and per net</t>
  </si>
  <si>
    <t>Particles of plastics per million of Litres = PPML</t>
  </si>
  <si>
    <t>PPML per chemical par location and per net</t>
  </si>
  <si>
    <t>Used for pie charts in Fig 2 (B and D)</t>
  </si>
  <si>
    <t>Used for map of Fig 2 (A and C)</t>
  </si>
  <si>
    <t>Used for Fig 1 E</t>
  </si>
  <si>
    <t>Used for Fig 1 F</t>
  </si>
  <si>
    <t>-------&gt;</t>
  </si>
  <si>
    <t>Used for Fig 1 D</t>
  </si>
  <si>
    <t>pas de total</t>
  </si>
  <si>
    <t>mauvais total</t>
  </si>
  <si>
    <t>AVarennes</t>
  </si>
  <si>
    <t>BContrecœur</t>
  </si>
  <si>
    <t>CSorel</t>
  </si>
  <si>
    <t>DTroisRivieres</t>
  </si>
  <si>
    <t>EPortneuf</t>
  </si>
  <si>
    <t>FQuebec</t>
  </si>
  <si>
    <t>GMontmagny</t>
  </si>
  <si>
    <t>HBaieSaintPaul</t>
  </si>
  <si>
    <t>ILaPocatiere</t>
  </si>
  <si>
    <t>JMalbaie</t>
  </si>
  <si>
    <t>KTroisPistoles</t>
  </si>
  <si>
    <t>PartType</t>
  </si>
  <si>
    <t>DebitL</t>
  </si>
  <si>
    <t>NetType</t>
  </si>
  <si>
    <t>RL: ajouté totaux par colonnes et par ligne, ajouté polymers manquants</t>
  </si>
  <si>
    <t>Provient de Results 3 replicates et mettant les PartType de façon horizontale.</t>
  </si>
  <si>
    <t>NetTypeRep</t>
  </si>
  <si>
    <t>Rep</t>
  </si>
  <si>
    <t>Cette opération additionne tous les sites (particules et débit). De plus, cette opération aditionne des réplicats qui n'ont pas été faits… E.g. pas de réplicats 4 dans la plupart des cas.</t>
  </si>
  <si>
    <t>Ajouté par RL</t>
  </si>
  <si>
    <t>Mauvaise procédure: Nb particules additionnés pour tous les réplicat (e.g, tous les Manta-1) et divisés par les volumes de tous les réplicats (e.g., tout les Manta-1)</t>
  </si>
  <si>
    <t>Bonne procédure: Nb particules à chaque site/litres à chaque site</t>
  </si>
  <si>
    <t>Données de bases avec lesquelles il faut calculer le PPML</t>
  </si>
  <si>
    <t>Pourquoi est-ce que des réplicats qui n'existent pas ont été ajoutés (ex Manta-4 pour Varennes)?</t>
  </si>
  <si>
    <t>Transposé le tableau ci-dessus. L'onglet "TransposeR" est utilisé dans R pour manipulation de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</si>
</sst>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rgb="FF5B9BD5"/>
      </patternFill>
    </fill>
    <fill>
      <patternFill patternType="solid">
        <fgColor rgb="FF00B0F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BC2E6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1" fontId="2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/>
    <xf numFmtId="0" fontId="2" fillId="6" borderId="1" xfId="0" applyFont="1" applyFill="1" applyBorder="1" applyAlignment="1">
      <alignment horizontal="left" vertical="center"/>
    </xf>
    <xf numFmtId="0" fontId="1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1" fillId="8" borderId="1" xfId="0" applyFont="1" applyFill="1" applyBorder="1"/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0" fillId="0" borderId="1" xfId="0" applyBorder="1"/>
    <xf numFmtId="0" fontId="2" fillId="8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/>
    <xf numFmtId="164" fontId="0" fillId="0" borderId="1" xfId="0" applyNumberFormat="1" applyBorder="1"/>
    <xf numFmtId="0" fontId="3" fillId="9" borderId="1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3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indent="5" readingOrder="1"/>
    </xf>
    <xf numFmtId="164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0" fontId="0" fillId="10" borderId="1" xfId="0" applyFill="1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vertical="center" wrapText="1"/>
    </xf>
    <xf numFmtId="0" fontId="1" fillId="13" borderId="6" xfId="0" applyFont="1" applyFill="1" applyBorder="1" applyAlignment="1">
      <alignment vertical="center" wrapText="1"/>
    </xf>
    <xf numFmtId="0" fontId="1" fillId="13" borderId="5" xfId="0" applyFont="1" applyFill="1" applyBorder="1" applyAlignment="1">
      <alignment vertical="center"/>
    </xf>
    <xf numFmtId="0" fontId="1" fillId="13" borderId="6" xfId="0" applyFont="1" applyFill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4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18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0" fontId="0" fillId="0" borderId="0" xfId="0" applyNumberFormat="1"/>
    <xf numFmtId="14" fontId="1" fillId="32" borderId="1" xfId="0" applyNumberFormat="1" applyFont="1" applyFill="1" applyBorder="1" applyAlignment="1">
      <alignment vertical="center"/>
    </xf>
    <xf numFmtId="14" fontId="1" fillId="7" borderId="1" xfId="0" applyNumberFormat="1" applyFont="1" applyFill="1" applyBorder="1" applyAlignment="1">
      <alignment vertical="center"/>
    </xf>
    <xf numFmtId="14" fontId="1" fillId="35" borderId="1" xfId="0" applyNumberFormat="1" applyFont="1" applyFill="1" applyBorder="1" applyAlignment="1">
      <alignment vertical="center"/>
    </xf>
    <xf numFmtId="14" fontId="1" fillId="37" borderId="1" xfId="0" applyNumberFormat="1" applyFont="1" applyFill="1" applyBorder="1" applyAlignment="1">
      <alignment vertical="center"/>
    </xf>
    <xf numFmtId="14" fontId="1" fillId="40" borderId="1" xfId="0" applyNumberFormat="1" applyFont="1" applyFill="1" applyBorder="1" applyAlignment="1">
      <alignment vertical="center"/>
    </xf>
    <xf numFmtId="14" fontId="1" fillId="8" borderId="1" xfId="0" applyNumberFormat="1" applyFont="1" applyFill="1" applyBorder="1" applyAlignment="1">
      <alignment vertical="center"/>
    </xf>
    <xf numFmtId="14" fontId="1" fillId="45" borderId="1" xfId="0" applyNumberFormat="1" applyFont="1" applyFill="1" applyBorder="1" applyAlignment="1">
      <alignment vertical="center"/>
    </xf>
    <xf numFmtId="14" fontId="1" fillId="47" borderId="1" xfId="0" applyNumberFormat="1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vertical="center"/>
    </xf>
    <xf numFmtId="14" fontId="1" fillId="49" borderId="1" xfId="0" applyNumberFormat="1" applyFont="1" applyFill="1" applyBorder="1" applyAlignment="1">
      <alignment vertical="center"/>
    </xf>
    <xf numFmtId="14" fontId="1" fillId="42" borderId="1" xfId="0" applyNumberFormat="1" applyFont="1" applyFill="1" applyBorder="1" applyAlignment="1">
      <alignment vertical="center"/>
    </xf>
    <xf numFmtId="0" fontId="0" fillId="35" borderId="1" xfId="0" applyFill="1" applyBorder="1"/>
    <xf numFmtId="0" fontId="1" fillId="30" borderId="1" xfId="0" applyFont="1" applyFill="1" applyBorder="1"/>
    <xf numFmtId="0" fontId="1" fillId="15" borderId="1" xfId="0" applyFont="1" applyFill="1" applyBorder="1" applyAlignment="1">
      <alignment horizontal="left" vertical="center"/>
    </xf>
    <xf numFmtId="0" fontId="1" fillId="39" borderId="1" xfId="0" applyFont="1" applyFill="1" applyBorder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1" fillId="46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1" fillId="48" borderId="1" xfId="0" applyFont="1" applyFill="1" applyBorder="1" applyAlignment="1">
      <alignment horizontal="center" vertical="center"/>
    </xf>
    <xf numFmtId="0" fontId="1" fillId="15" borderId="1" xfId="0" applyFont="1" applyFill="1" applyBorder="1"/>
    <xf numFmtId="0" fontId="1" fillId="28" borderId="1" xfId="0" applyFont="1" applyFill="1" applyBorder="1"/>
    <xf numFmtId="0" fontId="1" fillId="29" borderId="1" xfId="0" applyFont="1" applyFill="1" applyBorder="1"/>
    <xf numFmtId="0" fontId="1" fillId="1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/>
    </xf>
    <xf numFmtId="0" fontId="5" fillId="43" borderId="1" xfId="0" applyFont="1" applyFill="1" applyBorder="1" applyAlignment="1">
      <alignment horizontal="center" vertical="center"/>
    </xf>
    <xf numFmtId="0" fontId="5" fillId="44" borderId="1" xfId="0" applyFont="1" applyFill="1" applyBorder="1" applyAlignment="1">
      <alignment horizontal="center" vertical="center"/>
    </xf>
    <xf numFmtId="0" fontId="5" fillId="46" borderId="1" xfId="0" applyFont="1" applyFill="1" applyBorder="1" applyAlignment="1">
      <alignment horizontal="center" vertical="center"/>
    </xf>
    <xf numFmtId="0" fontId="5" fillId="38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5" fillId="36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5" fillId="41" borderId="1" xfId="0" applyFont="1" applyFill="1" applyBorder="1" applyAlignment="1">
      <alignment horizontal="center" vertical="center"/>
    </xf>
    <xf numFmtId="0" fontId="5" fillId="4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left" vertical="center"/>
    </xf>
    <xf numFmtId="0" fontId="0" fillId="30" borderId="0" xfId="0" applyFill="1"/>
    <xf numFmtId="0" fontId="0" fillId="50" borderId="1" xfId="0" applyFill="1" applyBorder="1" applyAlignment="1">
      <alignment horizontal="center" vertical="center"/>
    </xf>
    <xf numFmtId="0" fontId="0" fillId="51" borderId="1" xfId="0" applyFill="1" applyBorder="1" applyAlignment="1">
      <alignment horizontal="center" vertical="center"/>
    </xf>
    <xf numFmtId="0" fontId="1" fillId="52" borderId="1" xfId="0" applyFont="1" applyFill="1" applyBorder="1" applyAlignment="1">
      <alignment horizontal="left" vertical="center"/>
    </xf>
    <xf numFmtId="0" fontId="1" fillId="52" borderId="1" xfId="0" applyFont="1" applyFill="1" applyBorder="1"/>
    <xf numFmtId="0" fontId="1" fillId="52" borderId="1" xfId="0" applyFont="1" applyFill="1" applyBorder="1" applyAlignment="1">
      <alignment horizontal="center" vertical="center"/>
    </xf>
    <xf numFmtId="0" fontId="0" fillId="53" borderId="1" xfId="0" applyFill="1" applyBorder="1"/>
    <xf numFmtId="0" fontId="1" fillId="54" borderId="1" xfId="0" applyFont="1" applyFill="1" applyBorder="1" applyAlignment="1">
      <alignment horizontal="center" vertical="center"/>
    </xf>
    <xf numFmtId="0" fontId="1" fillId="56" borderId="1" xfId="0" applyFont="1" applyFill="1" applyBorder="1" applyAlignment="1">
      <alignment horizontal="center" vertical="center"/>
    </xf>
    <xf numFmtId="0" fontId="0" fillId="57" borderId="1" xfId="0" applyFill="1" applyBorder="1"/>
    <xf numFmtId="0" fontId="0" fillId="55" borderId="1" xfId="0" applyFill="1" applyBorder="1"/>
    <xf numFmtId="2" fontId="1" fillId="39" borderId="1" xfId="0" applyNumberFormat="1" applyFont="1" applyFill="1" applyBorder="1"/>
    <xf numFmtId="2" fontId="0" fillId="40" borderId="1" xfId="0" applyNumberFormat="1" applyFill="1" applyBorder="1"/>
    <xf numFmtId="2" fontId="1" fillId="43" borderId="1" xfId="0" applyNumberFormat="1" applyFont="1" applyFill="1" applyBorder="1"/>
    <xf numFmtId="2" fontId="0" fillId="8" borderId="1" xfId="0" applyNumberFormat="1" applyFill="1" applyBorder="1"/>
    <xf numFmtId="2" fontId="1" fillId="44" borderId="1" xfId="0" applyNumberFormat="1" applyFont="1" applyFill="1" applyBorder="1"/>
    <xf numFmtId="2" fontId="1" fillId="46" borderId="1" xfId="0" applyNumberFormat="1" applyFont="1" applyFill="1" applyBorder="1"/>
    <xf numFmtId="2" fontId="0" fillId="47" borderId="1" xfId="0" applyNumberFormat="1" applyFill="1" applyBorder="1"/>
    <xf numFmtId="2" fontId="1" fillId="38" borderId="1" xfId="0" applyNumberFormat="1" applyFont="1" applyFill="1" applyBorder="1"/>
    <xf numFmtId="2" fontId="0" fillId="6" borderId="1" xfId="0" applyNumberFormat="1" applyFill="1" applyBorder="1"/>
    <xf numFmtId="2" fontId="1" fillId="31" borderId="1" xfId="0" applyNumberFormat="1" applyFont="1" applyFill="1" applyBorder="1"/>
    <xf numFmtId="2" fontId="0" fillId="32" borderId="1" xfId="0" applyNumberFormat="1" applyFill="1" applyBorder="1"/>
    <xf numFmtId="2" fontId="1" fillId="33" borderId="1" xfId="0" applyNumberFormat="1" applyFont="1" applyFill="1" applyBorder="1"/>
    <xf numFmtId="2" fontId="0" fillId="7" borderId="1" xfId="0" applyNumberFormat="1" applyFill="1" applyBorder="1"/>
    <xf numFmtId="2" fontId="1" fillId="36" borderId="1" xfId="0" applyNumberFormat="1" applyFont="1" applyFill="1" applyBorder="1"/>
    <xf numFmtId="2" fontId="0" fillId="37" borderId="1" xfId="0" applyNumberFormat="1" applyFill="1" applyBorder="1"/>
    <xf numFmtId="2" fontId="0" fillId="35" borderId="1" xfId="0" applyNumberFormat="1" applyFill="1" applyBorder="1"/>
    <xf numFmtId="2" fontId="1" fillId="34" borderId="1" xfId="0" applyNumberFormat="1" applyFont="1" applyFill="1" applyBorder="1"/>
    <xf numFmtId="2" fontId="1" fillId="41" borderId="1" xfId="0" applyNumberFormat="1" applyFont="1" applyFill="1" applyBorder="1"/>
    <xf numFmtId="2" fontId="0" fillId="42" borderId="1" xfId="0" applyNumberFormat="1" applyFill="1" applyBorder="1"/>
    <xf numFmtId="2" fontId="1" fillId="48" borderId="1" xfId="0" applyNumberFormat="1" applyFont="1" applyFill="1" applyBorder="1"/>
    <xf numFmtId="2" fontId="0" fillId="49" borderId="1" xfId="0" applyNumberFormat="1" applyFill="1" applyBorder="1"/>
    <xf numFmtId="2" fontId="0" fillId="0" borderId="1" xfId="0" applyNumberFormat="1" applyBorder="1"/>
    <xf numFmtId="2" fontId="1" fillId="14" borderId="1" xfId="0" applyNumberFormat="1" applyFont="1" applyFill="1" applyBorder="1" applyAlignment="1">
      <alignment horizontal="center" vertical="center"/>
    </xf>
    <xf numFmtId="2" fontId="0" fillId="30" borderId="1" xfId="0" applyNumberFormat="1" applyFill="1" applyBorder="1"/>
    <xf numFmtId="2" fontId="1" fillId="14" borderId="1" xfId="0" applyNumberFormat="1" applyFont="1" applyFill="1" applyBorder="1"/>
    <xf numFmtId="2" fontId="1" fillId="14" borderId="1" xfId="0" applyNumberFormat="1" applyFont="1" applyFill="1" applyBorder="1" applyAlignment="1">
      <alignment horizontal="right" vertical="center"/>
    </xf>
    <xf numFmtId="2" fontId="1" fillId="39" borderId="1" xfId="0" applyNumberFormat="1" applyFont="1" applyFill="1" applyBorder="1" applyAlignment="1">
      <alignment horizontal="center" vertical="center"/>
    </xf>
    <xf numFmtId="2" fontId="1" fillId="43" borderId="1" xfId="0" applyNumberFormat="1" applyFont="1" applyFill="1" applyBorder="1" applyAlignment="1">
      <alignment horizontal="center" vertical="center"/>
    </xf>
    <xf numFmtId="2" fontId="1" fillId="44" borderId="1" xfId="0" applyNumberFormat="1" applyFont="1" applyFill="1" applyBorder="1" applyAlignment="1">
      <alignment horizontal="center" vertical="center"/>
    </xf>
    <xf numFmtId="2" fontId="1" fillId="46" borderId="1" xfId="0" applyNumberFormat="1" applyFont="1" applyFill="1" applyBorder="1" applyAlignment="1">
      <alignment horizontal="center" vertical="center"/>
    </xf>
    <xf numFmtId="2" fontId="1" fillId="38" borderId="1" xfId="0" applyNumberFormat="1" applyFont="1" applyFill="1" applyBorder="1" applyAlignment="1">
      <alignment horizontal="center" vertical="center"/>
    </xf>
    <xf numFmtId="2" fontId="1" fillId="31" borderId="1" xfId="0" applyNumberFormat="1" applyFont="1" applyFill="1" applyBorder="1" applyAlignment="1">
      <alignment horizontal="center" vertical="center"/>
    </xf>
    <xf numFmtId="2" fontId="1" fillId="33" borderId="1" xfId="0" applyNumberFormat="1" applyFont="1" applyFill="1" applyBorder="1" applyAlignment="1">
      <alignment horizontal="center" vertical="center"/>
    </xf>
    <xf numFmtId="2" fontId="1" fillId="36" borderId="1" xfId="0" applyNumberFormat="1" applyFont="1" applyFill="1" applyBorder="1" applyAlignment="1">
      <alignment horizontal="center" vertical="center"/>
    </xf>
    <xf numFmtId="2" fontId="1" fillId="34" borderId="1" xfId="0" applyNumberFormat="1" applyFont="1" applyFill="1" applyBorder="1" applyAlignment="1">
      <alignment horizontal="center" vertical="center"/>
    </xf>
    <xf numFmtId="2" fontId="1" fillId="41" borderId="1" xfId="0" applyNumberFormat="1" applyFont="1" applyFill="1" applyBorder="1" applyAlignment="1">
      <alignment horizontal="center" vertical="center"/>
    </xf>
    <xf numFmtId="2" fontId="1" fillId="48" borderId="1" xfId="0" applyNumberFormat="1" applyFont="1" applyFill="1" applyBorder="1" applyAlignment="1">
      <alignment horizontal="center" vertical="center"/>
    </xf>
    <xf numFmtId="2" fontId="1" fillId="52" borderId="1" xfId="0" applyNumberFormat="1" applyFont="1" applyFill="1" applyBorder="1" applyAlignment="1">
      <alignment horizontal="center" vertical="center"/>
    </xf>
    <xf numFmtId="2" fontId="1" fillId="52" borderId="1" xfId="0" applyNumberFormat="1" applyFont="1" applyFill="1" applyBorder="1"/>
    <xf numFmtId="2" fontId="0" fillId="53" borderId="1" xfId="0" applyNumberFormat="1" applyFill="1" applyBorder="1"/>
    <xf numFmtId="2" fontId="0" fillId="0" borderId="0" xfId="0" applyNumberFormat="1"/>
    <xf numFmtId="0" fontId="1" fillId="54" borderId="0" xfId="0" applyFont="1" applyFill="1" applyAlignment="1">
      <alignment horizontal="center" vertical="center"/>
    </xf>
    <xf numFmtId="0" fontId="1" fillId="52" borderId="0" xfId="0" applyFont="1" applyFill="1" applyAlignment="1">
      <alignment horizontal="center" vertical="center"/>
    </xf>
    <xf numFmtId="2" fontId="0" fillId="57" borderId="1" xfId="0" applyNumberFormat="1" applyFill="1" applyBorder="1"/>
    <xf numFmtId="0" fontId="1" fillId="39" borderId="6" xfId="0" applyFont="1" applyFill="1" applyBorder="1" applyAlignment="1">
      <alignment horizontal="center" vertical="center"/>
    </xf>
    <xf numFmtId="0" fontId="2" fillId="15" borderId="0" xfId="0" applyFont="1" applyFill="1"/>
    <xf numFmtId="0" fontId="2" fillId="15" borderId="7" xfId="0" applyFont="1" applyFill="1" applyBorder="1"/>
    <xf numFmtId="0" fontId="2" fillId="15" borderId="0" xfId="0" applyFont="1" applyFill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8" xfId="0" applyBorder="1"/>
    <xf numFmtId="164" fontId="0" fillId="53" borderId="1" xfId="0" applyNumberFormat="1" applyFill="1" applyBorder="1"/>
    <xf numFmtId="0" fontId="1" fillId="0" borderId="0" xfId="0" applyFont="1" applyAlignment="1">
      <alignment horizontal="left" vertical="center"/>
    </xf>
    <xf numFmtId="2" fontId="1" fillId="0" borderId="0" xfId="0" applyNumberFormat="1" applyFont="1"/>
    <xf numFmtId="0" fontId="0" fillId="0" borderId="0" xfId="0" quotePrefix="1"/>
    <xf numFmtId="0" fontId="0" fillId="55" borderId="9" xfId="0" applyFill="1" applyBorder="1"/>
    <xf numFmtId="164" fontId="0" fillId="53" borderId="4" xfId="0" applyNumberFormat="1" applyFill="1" applyBorder="1"/>
    <xf numFmtId="164" fontId="0" fillId="53" borderId="10" xfId="0" applyNumberFormat="1" applyFill="1" applyBorder="1"/>
    <xf numFmtId="164" fontId="0" fillId="53" borderId="11" xfId="0" applyNumberFormat="1" applyFill="1" applyBorder="1"/>
    <xf numFmtId="164" fontId="0" fillId="53" borderId="12" xfId="0" applyNumberFormat="1" applyFill="1" applyBorder="1"/>
    <xf numFmtId="0" fontId="1" fillId="58" borderId="1" xfId="0" applyFont="1" applyFill="1" applyBorder="1" applyAlignment="1">
      <alignment horizontal="center" vertical="center"/>
    </xf>
    <xf numFmtId="0" fontId="1" fillId="59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30" borderId="1" xfId="0" applyFont="1" applyFill="1" applyBorder="1" applyAlignment="1">
      <alignment horizontal="left" vertical="center"/>
    </xf>
    <xf numFmtId="2" fontId="1" fillId="59" borderId="1" xfId="0" applyNumberFormat="1" applyFont="1" applyFill="1" applyBorder="1"/>
    <xf numFmtId="1" fontId="1" fillId="59" borderId="1" xfId="0" applyNumberFormat="1" applyFont="1" applyFill="1" applyBorder="1"/>
    <xf numFmtId="0" fontId="1" fillId="59" borderId="1" xfId="0" applyFont="1" applyFill="1" applyBorder="1"/>
    <xf numFmtId="0" fontId="5" fillId="48" borderId="2" xfId="0" applyFont="1" applyFill="1" applyBorder="1" applyAlignment="1">
      <alignment horizontal="center" vertical="center"/>
    </xf>
    <xf numFmtId="0" fontId="6" fillId="10" borderId="0" xfId="0" applyFont="1" applyFill="1"/>
    <xf numFmtId="0" fontId="6" fillId="18" borderId="0" xfId="0" applyFont="1" applyFill="1"/>
    <xf numFmtId="0" fontId="0" fillId="10" borderId="0" xfId="0" applyFill="1"/>
    <xf numFmtId="0" fontId="1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13" borderId="4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voie,Raphael (il, le, lui | he, him, his) (ECCC)" id="{A4D434AE-DBDF-4C3A-8DF2-23A84C11BBD1}" userId="S::Raphael.Lavoie@ec.gc.ca::b0477988-a296-4e72-b3c1-00fc3773eb01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K8" dT="2023-11-07T20:48:44.87" personId="{A4D434AE-DBDF-4C3A-8DF2-23A84C11BBD1}" id="{50EDB1AA-5808-4244-8440-02E903CABF82}">
    <text>Très haute valeur du au faible volume d'eau filtrée et du grand nombre de particules.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2"/>
  <sheetViews>
    <sheetView topLeftCell="A79" zoomScale="70" zoomScaleNormal="70" workbookViewId="0">
      <selection activeCell="D88" sqref="D88"/>
    </sheetView>
  </sheetViews>
  <sheetFormatPr baseColWidth="10" defaultColWidth="10.90625" defaultRowHeight="14.5" x14ac:dyDescent="0.35"/>
  <cols>
    <col min="2" max="2" width="20.6328125" bestFit="1" customWidth="1"/>
    <col min="3" max="3" width="31.6328125" bestFit="1" customWidth="1"/>
    <col min="4" max="4" width="14.54296875" customWidth="1"/>
    <col min="5" max="5" width="15.1796875" customWidth="1"/>
    <col min="6" max="6" width="12.26953125" bestFit="1" customWidth="1"/>
    <col min="7" max="13" width="10.90625" customWidth="1"/>
    <col min="14" max="14" width="11.7265625" bestFit="1" customWidth="1"/>
    <col min="15" max="15" width="10.90625" customWidth="1"/>
    <col min="16" max="16" width="14.453125" bestFit="1" customWidth="1"/>
    <col min="17" max="17" width="13.81640625" bestFit="1" customWidth="1"/>
    <col min="18" max="18" width="17.1796875" bestFit="1" customWidth="1"/>
    <col min="19" max="19" width="12.7265625" bestFit="1" customWidth="1"/>
    <col min="20" max="20" width="13.08984375" bestFit="1" customWidth="1"/>
    <col min="21" max="21" width="15.08984375" bestFit="1" customWidth="1"/>
    <col min="22" max="22" width="12.6328125" bestFit="1" customWidth="1"/>
    <col min="23" max="23" width="11.7265625" bestFit="1" customWidth="1"/>
    <col min="24" max="24" width="14.08984375" bestFit="1" customWidth="1"/>
    <col min="25" max="25" width="12.7265625" bestFit="1" customWidth="1"/>
    <col min="26" max="27" width="10.90625" customWidth="1"/>
    <col min="30" max="30" width="15.6328125" bestFit="1" customWidth="1"/>
    <col min="31" max="31" width="16.7265625" bestFit="1" customWidth="1"/>
  </cols>
  <sheetData>
    <row r="1" spans="1:27" ht="18.5" x14ac:dyDescent="0.35">
      <c r="A1" s="2"/>
      <c r="B1" s="3"/>
      <c r="C1" s="4" t="s">
        <v>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5" t="s">
        <v>7</v>
      </c>
      <c r="K1" s="24" t="s">
        <v>8</v>
      </c>
      <c r="L1" s="24" t="s">
        <v>9</v>
      </c>
      <c r="M1" s="5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4" t="s">
        <v>16</v>
      </c>
      <c r="T1" s="24" t="s">
        <v>17</v>
      </c>
      <c r="U1" s="24" t="s">
        <v>18</v>
      </c>
      <c r="V1" s="24" t="s">
        <v>19</v>
      </c>
      <c r="W1" s="24" t="s">
        <v>20</v>
      </c>
      <c r="X1" s="24" t="s">
        <v>21</v>
      </c>
      <c r="Y1" s="24" t="s">
        <v>22</v>
      </c>
      <c r="Z1" s="24" t="s">
        <v>23</v>
      </c>
      <c r="AA1" s="24" t="s">
        <v>24</v>
      </c>
    </row>
    <row r="2" spans="1:27" ht="18.5" x14ac:dyDescent="0.35">
      <c r="A2" s="2"/>
      <c r="B2" s="3"/>
      <c r="C2" s="6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26</v>
      </c>
      <c r="I2" s="7" t="s">
        <v>30</v>
      </c>
      <c r="J2" s="7" t="s">
        <v>28</v>
      </c>
      <c r="K2" s="7" t="s">
        <v>26</v>
      </c>
      <c r="L2" s="7" t="s">
        <v>27</v>
      </c>
      <c r="M2" s="7" t="s">
        <v>28</v>
      </c>
      <c r="N2" s="7" t="s">
        <v>31</v>
      </c>
      <c r="O2" s="7" t="s">
        <v>32</v>
      </c>
      <c r="P2" s="7" t="s">
        <v>28</v>
      </c>
      <c r="Q2" s="7" t="s">
        <v>29</v>
      </c>
      <c r="R2" s="7" t="s">
        <v>31</v>
      </c>
      <c r="S2" s="7" t="s">
        <v>32</v>
      </c>
      <c r="T2" s="7" t="s">
        <v>26</v>
      </c>
      <c r="U2" s="7" t="s">
        <v>27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26</v>
      </c>
      <c r="AA2" s="7" t="s">
        <v>27</v>
      </c>
    </row>
    <row r="3" spans="1:27" ht="18.5" x14ac:dyDescent="0.35">
      <c r="A3" s="2"/>
      <c r="B3" s="3"/>
      <c r="C3" s="8" t="s">
        <v>33</v>
      </c>
      <c r="D3" s="3">
        <v>166416</v>
      </c>
      <c r="E3" s="3">
        <v>124416</v>
      </c>
      <c r="F3" s="3">
        <v>60720</v>
      </c>
      <c r="G3" s="3">
        <v>38090</v>
      </c>
      <c r="H3" s="3">
        <v>120096</v>
      </c>
      <c r="I3" s="3"/>
      <c r="J3" s="3">
        <v>194736</v>
      </c>
      <c r="K3" s="3">
        <v>261552</v>
      </c>
      <c r="L3" s="3">
        <v>164072</v>
      </c>
      <c r="M3" s="3">
        <v>224640</v>
      </c>
      <c r="N3" s="3">
        <v>200208</v>
      </c>
      <c r="O3" s="3">
        <v>125590</v>
      </c>
      <c r="P3" s="3">
        <v>247560</v>
      </c>
      <c r="Q3" s="3">
        <v>155294.38800000001</v>
      </c>
      <c r="R3" s="3">
        <v>123840</v>
      </c>
      <c r="S3" s="3">
        <v>77684.831999999995</v>
      </c>
      <c r="T3" s="3">
        <v>181104</v>
      </c>
      <c r="U3" s="3">
        <v>113606.5392</v>
      </c>
      <c r="V3" s="3">
        <v>139344</v>
      </c>
      <c r="W3" s="3">
        <v>87410</v>
      </c>
      <c r="X3" s="3">
        <v>155640</v>
      </c>
      <c r="Y3" s="3">
        <v>97633</v>
      </c>
      <c r="Z3" s="3">
        <v>173976</v>
      </c>
      <c r="AA3" s="3">
        <v>109135</v>
      </c>
    </row>
    <row r="4" spans="1:27" ht="18.5" x14ac:dyDescent="0.35">
      <c r="A4" s="2"/>
      <c r="B4" s="3"/>
      <c r="C4" s="6" t="s">
        <v>34</v>
      </c>
      <c r="D4" s="9">
        <v>2.4000000000000001E-5</v>
      </c>
      <c r="E4" s="9">
        <v>1.1E-4</v>
      </c>
      <c r="F4" s="9">
        <v>3.1E-4</v>
      </c>
      <c r="G4" s="9">
        <v>1.1000000000000001E-3</v>
      </c>
      <c r="H4" s="9">
        <v>4.4000000000000002E-4</v>
      </c>
      <c r="I4" s="9">
        <v>0</v>
      </c>
      <c r="J4" s="9">
        <v>2.9999999999999997E-4</v>
      </c>
      <c r="K4" s="9">
        <v>1E-4</v>
      </c>
      <c r="L4" s="9">
        <v>1.2E-4</v>
      </c>
      <c r="M4" s="9">
        <v>1.1E-4</v>
      </c>
      <c r="N4" s="9">
        <v>9.5000000000000005E-5</v>
      </c>
      <c r="O4" s="9">
        <v>6.3999999999999997E-5</v>
      </c>
      <c r="P4" s="9">
        <v>8.5000000000000006E-5</v>
      </c>
      <c r="Q4" s="9">
        <v>2.1000000000000001E-4</v>
      </c>
      <c r="R4" s="9">
        <v>1.8000000000000001E-4</v>
      </c>
      <c r="S4" s="9">
        <v>5.6999999999999998E-4</v>
      </c>
      <c r="T4" s="9">
        <v>1.1E-4</v>
      </c>
      <c r="U4" s="9">
        <v>6.2000000000000003E-5</v>
      </c>
      <c r="V4" s="9">
        <v>1.7000000000000001E-4</v>
      </c>
      <c r="W4" s="9">
        <v>3.6999999999999999E-4</v>
      </c>
      <c r="X4" s="9">
        <v>7.2999999999999996E-4</v>
      </c>
      <c r="Y4" s="9">
        <v>6.2E-4</v>
      </c>
      <c r="Z4" s="9">
        <v>3.3E-4</v>
      </c>
      <c r="AA4" s="9">
        <v>2.5000000000000001E-4</v>
      </c>
    </row>
    <row r="5" spans="1:27" ht="18.5" x14ac:dyDescent="0.35">
      <c r="A5" s="12">
        <v>1</v>
      </c>
      <c r="B5" s="13" t="s">
        <v>51</v>
      </c>
      <c r="C5" s="14" t="s">
        <v>37</v>
      </c>
      <c r="D5" s="3"/>
      <c r="E5" s="3"/>
      <c r="F5" s="3"/>
      <c r="G5" s="3">
        <v>1</v>
      </c>
      <c r="H5" s="3"/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  <c r="X5" s="3"/>
      <c r="Y5" s="3">
        <v>1</v>
      </c>
      <c r="Z5" s="3">
        <v>1</v>
      </c>
      <c r="AA5" s="3"/>
    </row>
    <row r="6" spans="1:27" ht="18.5" x14ac:dyDescent="0.35">
      <c r="A6" s="12">
        <v>2</v>
      </c>
      <c r="B6" s="13" t="s">
        <v>51</v>
      </c>
      <c r="C6" s="14" t="s">
        <v>35</v>
      </c>
      <c r="D6" s="3"/>
      <c r="E6" s="3"/>
      <c r="F6" s="3"/>
      <c r="G6" s="3"/>
      <c r="H6" s="3"/>
      <c r="I6" s="3"/>
      <c r="J6" s="3"/>
      <c r="K6" s="3"/>
      <c r="L6" s="3">
        <v>10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8.5" x14ac:dyDescent="0.35">
      <c r="A7" s="12">
        <v>3</v>
      </c>
      <c r="B7" s="13" t="s">
        <v>51</v>
      </c>
      <c r="C7" s="14" t="s">
        <v>38</v>
      </c>
      <c r="D7" s="3"/>
      <c r="E7" s="3"/>
      <c r="F7" s="3"/>
      <c r="G7" s="3">
        <v>26</v>
      </c>
      <c r="H7" s="3"/>
      <c r="I7" s="3"/>
      <c r="J7" s="3"/>
      <c r="K7" s="3"/>
      <c r="L7" s="3">
        <v>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v>3</v>
      </c>
    </row>
    <row r="8" spans="1:27" ht="18.5" x14ac:dyDescent="0.35">
      <c r="A8" s="12">
        <v>4</v>
      </c>
      <c r="B8" s="13" t="s">
        <v>51</v>
      </c>
      <c r="C8" s="14" t="s">
        <v>36</v>
      </c>
      <c r="D8" s="3"/>
      <c r="E8" s="3"/>
      <c r="F8" s="3"/>
      <c r="G8" s="3"/>
      <c r="H8" s="3"/>
      <c r="I8" s="3"/>
      <c r="J8" s="3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8.5" x14ac:dyDescent="0.35">
      <c r="A9" s="12">
        <v>5</v>
      </c>
      <c r="B9" s="13" t="s">
        <v>51</v>
      </c>
      <c r="C9" s="14" t="s">
        <v>44</v>
      </c>
      <c r="D9" s="3"/>
      <c r="E9" s="3"/>
      <c r="F9" s="3"/>
      <c r="G9" s="3"/>
      <c r="H9" s="3"/>
      <c r="I9" s="3"/>
      <c r="J9" s="3"/>
      <c r="K9" s="3">
        <v>1</v>
      </c>
      <c r="L9" s="3">
        <v>2</v>
      </c>
      <c r="M9" s="3"/>
      <c r="N9" s="3"/>
      <c r="O9" s="3">
        <v>1</v>
      </c>
      <c r="P9" s="3">
        <v>1</v>
      </c>
      <c r="Q9" s="3">
        <v>2</v>
      </c>
      <c r="R9" s="3"/>
      <c r="S9" s="3">
        <v>1</v>
      </c>
      <c r="T9" s="3"/>
      <c r="U9" s="3"/>
      <c r="V9" s="3"/>
      <c r="W9" s="3"/>
      <c r="X9" s="3">
        <v>4</v>
      </c>
      <c r="Y9" s="3">
        <v>4</v>
      </c>
      <c r="Z9" s="3">
        <v>1</v>
      </c>
      <c r="AA9" s="3"/>
    </row>
    <row r="10" spans="1:27" ht="18.5" x14ac:dyDescent="0.35">
      <c r="A10" s="12">
        <v>6</v>
      </c>
      <c r="B10" s="13" t="s">
        <v>51</v>
      </c>
      <c r="C10" s="14" t="s">
        <v>39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.5" x14ac:dyDescent="0.35">
      <c r="A11" s="12">
        <v>7</v>
      </c>
      <c r="B11" s="13" t="s">
        <v>51</v>
      </c>
      <c r="C11" s="14" t="s">
        <v>41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.5" x14ac:dyDescent="0.35">
      <c r="A12" s="12">
        <v>8</v>
      </c>
      <c r="B12" s="13" t="s">
        <v>51</v>
      </c>
      <c r="C12" s="14" t="s">
        <v>42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.5" x14ac:dyDescent="0.35">
      <c r="A13" s="12">
        <v>9</v>
      </c>
      <c r="B13" s="13" t="s">
        <v>51</v>
      </c>
      <c r="C13" s="14" t="s">
        <v>47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.5" x14ac:dyDescent="0.35">
      <c r="A14" s="12">
        <v>10</v>
      </c>
      <c r="B14" s="13" t="s">
        <v>51</v>
      </c>
      <c r="C14" s="14" t="s">
        <v>40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.5" x14ac:dyDescent="0.35">
      <c r="A15" s="12">
        <v>11</v>
      </c>
      <c r="B15" s="13" t="s">
        <v>51</v>
      </c>
      <c r="C15" s="14" t="s">
        <v>48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.5" x14ac:dyDescent="0.35">
      <c r="A16" s="12">
        <v>12</v>
      </c>
      <c r="B16" s="13" t="s">
        <v>51</v>
      </c>
      <c r="C16" s="14" t="s">
        <v>49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.5" x14ac:dyDescent="0.35">
      <c r="A17" s="12">
        <v>13</v>
      </c>
      <c r="B17" s="13" t="s">
        <v>51</v>
      </c>
      <c r="C17" s="14" t="s">
        <v>43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.5" x14ac:dyDescent="0.35">
      <c r="A18" s="12">
        <v>14</v>
      </c>
      <c r="B18" s="13" t="s">
        <v>51</v>
      </c>
      <c r="C18" s="14" t="s">
        <v>46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.5" x14ac:dyDescent="0.35">
      <c r="A19" s="12">
        <v>15</v>
      </c>
      <c r="B19" s="13" t="s">
        <v>51</v>
      </c>
      <c r="C19" s="14" t="s">
        <v>45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.5" x14ac:dyDescent="0.35">
      <c r="A20" s="10">
        <v>1</v>
      </c>
      <c r="B20" s="15" t="s">
        <v>50</v>
      </c>
      <c r="C20" s="11" t="s">
        <v>37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3</v>
      </c>
      <c r="S20" s="3"/>
      <c r="T20" s="3">
        <v>1</v>
      </c>
      <c r="U20" s="3"/>
      <c r="V20" s="3"/>
      <c r="W20" s="3"/>
      <c r="X20" s="3">
        <v>1</v>
      </c>
      <c r="Y20" s="3">
        <v>1</v>
      </c>
      <c r="Z20" s="3"/>
      <c r="AA20" s="3"/>
    </row>
    <row r="21" spans="1:27" ht="18.5" x14ac:dyDescent="0.35">
      <c r="A21" s="10">
        <v>2</v>
      </c>
      <c r="B21" s="15" t="s">
        <v>50</v>
      </c>
      <c r="C21" s="11" t="s">
        <v>35</v>
      </c>
      <c r="D21" s="3">
        <v>3</v>
      </c>
      <c r="E21" s="3">
        <v>8</v>
      </c>
      <c r="F21" s="3">
        <v>4</v>
      </c>
      <c r="G21" s="3">
        <v>5</v>
      </c>
      <c r="H21" s="3">
        <v>10</v>
      </c>
      <c r="I21" s="3"/>
      <c r="J21" s="3">
        <v>33</v>
      </c>
      <c r="K21" s="3">
        <v>12</v>
      </c>
      <c r="L21" s="3"/>
      <c r="M21" s="3">
        <v>23</v>
      </c>
      <c r="N21" s="3">
        <v>13</v>
      </c>
      <c r="O21" s="3">
        <v>4</v>
      </c>
      <c r="P21" s="3">
        <v>11</v>
      </c>
      <c r="Q21" s="3">
        <v>25</v>
      </c>
      <c r="R21" s="3">
        <v>5</v>
      </c>
      <c r="S21" s="3">
        <v>12</v>
      </c>
      <c r="T21" s="3">
        <v>1</v>
      </c>
      <c r="U21" s="3">
        <v>6</v>
      </c>
      <c r="V21" s="3">
        <v>17</v>
      </c>
      <c r="W21" s="3">
        <v>2</v>
      </c>
      <c r="X21" s="3">
        <v>27</v>
      </c>
      <c r="Y21" s="3">
        <v>16</v>
      </c>
      <c r="Z21" s="3">
        <v>7</v>
      </c>
      <c r="AA21" s="3">
        <v>6</v>
      </c>
    </row>
    <row r="22" spans="1:27" ht="18.5" x14ac:dyDescent="0.35">
      <c r="A22" s="10">
        <v>3</v>
      </c>
      <c r="B22" s="15" t="s">
        <v>50</v>
      </c>
      <c r="C22" s="11" t="s">
        <v>38</v>
      </c>
      <c r="D22" s="3"/>
      <c r="E22" s="3"/>
      <c r="F22" s="3">
        <v>1</v>
      </c>
      <c r="G22" s="3">
        <v>4</v>
      </c>
      <c r="H22" s="3"/>
      <c r="I22" s="3"/>
      <c r="J22" s="3">
        <v>6</v>
      </c>
      <c r="K22" s="3">
        <v>3</v>
      </c>
      <c r="L22" s="3"/>
      <c r="M22" s="3"/>
      <c r="N22" s="3">
        <v>2</v>
      </c>
      <c r="O22" s="3">
        <v>1</v>
      </c>
      <c r="P22" s="3">
        <v>2</v>
      </c>
      <c r="Q22" s="3">
        <v>1</v>
      </c>
      <c r="R22" s="3">
        <v>5</v>
      </c>
      <c r="S22" s="3">
        <v>5</v>
      </c>
      <c r="T22" s="3">
        <v>5</v>
      </c>
      <c r="U22" s="3"/>
      <c r="V22" s="3"/>
      <c r="W22" s="3">
        <v>20</v>
      </c>
      <c r="X22" s="3">
        <v>10</v>
      </c>
      <c r="Y22" s="3">
        <v>8</v>
      </c>
      <c r="Z22" s="3">
        <v>2</v>
      </c>
      <c r="AA22" s="3"/>
    </row>
    <row r="23" spans="1:27" ht="18.5" x14ac:dyDescent="0.35">
      <c r="A23" s="10">
        <v>4</v>
      </c>
      <c r="B23" s="15" t="s">
        <v>50</v>
      </c>
      <c r="C23" s="11" t="s">
        <v>36</v>
      </c>
      <c r="D23" s="3">
        <v>1</v>
      </c>
      <c r="E23" s="3">
        <v>1</v>
      </c>
      <c r="F23" s="3"/>
      <c r="G23" s="3">
        <v>1</v>
      </c>
      <c r="H23" s="3"/>
      <c r="I23" s="3"/>
      <c r="J23" s="3">
        <v>4</v>
      </c>
      <c r="K23" s="3">
        <v>2</v>
      </c>
      <c r="L23" s="3"/>
      <c r="M23" s="3"/>
      <c r="N23" s="3"/>
      <c r="O23" s="3"/>
      <c r="P23" s="3">
        <v>1</v>
      </c>
      <c r="Q23" s="3"/>
      <c r="R23" s="3"/>
      <c r="S23" s="3">
        <v>1</v>
      </c>
      <c r="T23" s="3"/>
      <c r="U23" s="3"/>
      <c r="V23" s="3">
        <v>1</v>
      </c>
      <c r="W23" s="3">
        <v>1</v>
      </c>
      <c r="X23" s="3">
        <v>12</v>
      </c>
      <c r="Y23" s="3">
        <v>2</v>
      </c>
      <c r="Z23" s="3">
        <v>37</v>
      </c>
      <c r="AA23" s="3">
        <v>3</v>
      </c>
    </row>
    <row r="24" spans="1:27" ht="18.5" x14ac:dyDescent="0.35">
      <c r="A24" s="10">
        <v>5</v>
      </c>
      <c r="B24" s="15" t="s">
        <v>50</v>
      </c>
      <c r="C24" s="11" t="s">
        <v>44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.5" x14ac:dyDescent="0.35">
      <c r="A25" s="10">
        <v>6</v>
      </c>
      <c r="B25" s="15" t="s">
        <v>50</v>
      </c>
      <c r="C25" s="11" t="s">
        <v>39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.5" x14ac:dyDescent="0.35">
      <c r="A26" s="10">
        <v>7</v>
      </c>
      <c r="B26" s="15" t="s">
        <v>50</v>
      </c>
      <c r="C26" s="11" t="s">
        <v>41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.5" x14ac:dyDescent="0.35">
      <c r="A27" s="10">
        <v>8</v>
      </c>
      <c r="B27" s="15" t="s">
        <v>50</v>
      </c>
      <c r="C27" s="11" t="s">
        <v>42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.5" x14ac:dyDescent="0.35">
      <c r="A28" s="10">
        <v>9</v>
      </c>
      <c r="B28" s="15" t="s">
        <v>50</v>
      </c>
      <c r="C28" s="11" t="s">
        <v>47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.5" x14ac:dyDescent="0.35">
      <c r="A29" s="10">
        <v>10</v>
      </c>
      <c r="B29" s="15" t="s">
        <v>50</v>
      </c>
      <c r="C29" s="11" t="s">
        <v>40</v>
      </c>
      <c r="D29" s="3"/>
      <c r="E29" s="3"/>
      <c r="F29" s="3"/>
      <c r="G29" s="3">
        <v>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.5" x14ac:dyDescent="0.35">
      <c r="A30" s="10">
        <v>11</v>
      </c>
      <c r="B30" s="15" t="s">
        <v>50</v>
      </c>
      <c r="C30" s="11" t="s">
        <v>48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.5" x14ac:dyDescent="0.35">
      <c r="A31" s="10">
        <v>12</v>
      </c>
      <c r="B31" s="15" t="s">
        <v>50</v>
      </c>
      <c r="C31" s="11" t="s">
        <v>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.5" x14ac:dyDescent="0.35">
      <c r="A32" s="10">
        <v>13</v>
      </c>
      <c r="B32" s="15" t="s">
        <v>50</v>
      </c>
      <c r="C32" s="11" t="s">
        <v>43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8.5" x14ac:dyDescent="0.35">
      <c r="A33" s="10">
        <v>14</v>
      </c>
      <c r="B33" s="15" t="s">
        <v>50</v>
      </c>
      <c r="C33" s="11" t="s">
        <v>46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8.5" x14ac:dyDescent="0.35">
      <c r="A34" s="10">
        <v>15</v>
      </c>
      <c r="B34" s="15" t="s">
        <v>50</v>
      </c>
      <c r="C34" s="11" t="s">
        <v>45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8.5" x14ac:dyDescent="0.35">
      <c r="A35" s="16">
        <v>1</v>
      </c>
      <c r="B35" s="17" t="s">
        <v>52</v>
      </c>
      <c r="C35" s="18" t="s">
        <v>37</v>
      </c>
      <c r="D35" s="3"/>
      <c r="E35" s="3">
        <v>5</v>
      </c>
      <c r="F35" s="3">
        <v>10</v>
      </c>
      <c r="G35" s="3">
        <v>5</v>
      </c>
      <c r="H35" s="3">
        <v>24</v>
      </c>
      <c r="I35" s="3"/>
      <c r="J35" s="3">
        <v>3</v>
      </c>
      <c r="K35" s="3">
        <v>8</v>
      </c>
      <c r="L35" s="3"/>
      <c r="M35" s="3">
        <v>2</v>
      </c>
      <c r="N35" s="3">
        <v>3</v>
      </c>
      <c r="O35" s="3">
        <v>2</v>
      </c>
      <c r="P35" s="3">
        <v>4</v>
      </c>
      <c r="Q35" s="3">
        <v>3</v>
      </c>
      <c r="R35" s="3">
        <v>5</v>
      </c>
      <c r="S35" s="3">
        <v>15</v>
      </c>
      <c r="T35" s="3">
        <v>8</v>
      </c>
      <c r="U35" s="3"/>
      <c r="V35" s="3">
        <v>1</v>
      </c>
      <c r="W35" s="3">
        <v>4</v>
      </c>
      <c r="X35" s="3">
        <v>40</v>
      </c>
      <c r="Y35" s="3">
        <v>20</v>
      </c>
      <c r="Z35" s="3">
        <v>5</v>
      </c>
      <c r="AA35" s="3">
        <v>7</v>
      </c>
    </row>
    <row r="36" spans="1:27" ht="18.5" x14ac:dyDescent="0.35">
      <c r="A36" s="16">
        <v>2</v>
      </c>
      <c r="B36" s="17" t="s">
        <v>52</v>
      </c>
      <c r="C36" s="18" t="s">
        <v>35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8.5" x14ac:dyDescent="0.35">
      <c r="A37" s="16">
        <v>3</v>
      </c>
      <c r="B37" s="17" t="s">
        <v>52</v>
      </c>
      <c r="C37" s="18" t="s">
        <v>38</v>
      </c>
      <c r="D37" s="3"/>
      <c r="E37" s="3"/>
      <c r="F37" s="3">
        <v>2</v>
      </c>
      <c r="G37" s="3"/>
      <c r="H37" s="3">
        <v>11</v>
      </c>
      <c r="I37" s="3"/>
      <c r="J37" s="3">
        <v>5</v>
      </c>
      <c r="K37" s="3">
        <v>1</v>
      </c>
      <c r="L37" s="3">
        <v>1</v>
      </c>
      <c r="M37" s="3"/>
      <c r="N37" s="3">
        <v>1</v>
      </c>
      <c r="O37" s="3"/>
      <c r="P37" s="3">
        <v>1</v>
      </c>
      <c r="Q37" s="3"/>
      <c r="R37" s="3">
        <v>4</v>
      </c>
      <c r="S37" s="3">
        <v>9</v>
      </c>
      <c r="T37" s="3">
        <v>4</v>
      </c>
      <c r="U37" s="3">
        <v>1</v>
      </c>
      <c r="V37" s="3">
        <v>4</v>
      </c>
      <c r="W37" s="3">
        <v>5</v>
      </c>
      <c r="X37" s="3">
        <v>17</v>
      </c>
      <c r="Y37" s="3">
        <v>9</v>
      </c>
      <c r="Z37" s="3">
        <v>4</v>
      </c>
      <c r="AA37" s="3">
        <v>7</v>
      </c>
    </row>
    <row r="38" spans="1:27" ht="18.5" x14ac:dyDescent="0.35">
      <c r="A38" s="16">
        <v>4</v>
      </c>
      <c r="B38" s="17" t="s">
        <v>52</v>
      </c>
      <c r="C38" s="18" t="s">
        <v>36</v>
      </c>
      <c r="D38" s="3"/>
      <c r="E38" s="3"/>
      <c r="F38" s="3"/>
      <c r="G38" s="3"/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1</v>
      </c>
      <c r="Y38" s="3"/>
      <c r="Z38" s="3"/>
      <c r="AA38" s="3"/>
    </row>
    <row r="39" spans="1:27" ht="18.5" x14ac:dyDescent="0.35">
      <c r="A39" s="16">
        <v>5</v>
      </c>
      <c r="B39" s="17" t="s">
        <v>52</v>
      </c>
      <c r="C39" s="18" t="s">
        <v>44</v>
      </c>
      <c r="D39" s="3"/>
      <c r="E39" s="3"/>
      <c r="F39" s="3"/>
      <c r="G39" s="3"/>
      <c r="H39" s="3"/>
      <c r="I39" s="3"/>
      <c r="J39" s="3">
        <v>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1</v>
      </c>
      <c r="Y39" s="3"/>
      <c r="Z39" s="3">
        <v>1</v>
      </c>
      <c r="AA39" s="3">
        <v>1</v>
      </c>
    </row>
    <row r="40" spans="1:27" ht="18.5" x14ac:dyDescent="0.35">
      <c r="A40" s="16">
        <v>6</v>
      </c>
      <c r="B40" s="17" t="s">
        <v>52</v>
      </c>
      <c r="C40" s="18" t="s">
        <v>39</v>
      </c>
      <c r="D40" s="3"/>
      <c r="E40" s="3"/>
      <c r="F40" s="3"/>
      <c r="G40" s="3"/>
      <c r="H40" s="3">
        <v>5</v>
      </c>
      <c r="I40" s="3"/>
      <c r="J40" s="3">
        <v>1</v>
      </c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8.5" x14ac:dyDescent="0.35">
      <c r="A41" s="16">
        <v>7</v>
      </c>
      <c r="B41" s="17" t="s">
        <v>52</v>
      </c>
      <c r="C41" s="18" t="s">
        <v>41</v>
      </c>
      <c r="D41" s="3"/>
      <c r="E41" s="3"/>
      <c r="F41" s="3">
        <v>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8.5" x14ac:dyDescent="0.35">
      <c r="A42" s="16">
        <v>8</v>
      </c>
      <c r="B42" s="17" t="s">
        <v>52</v>
      </c>
      <c r="C42" s="18" t="s">
        <v>42</v>
      </c>
      <c r="D42" s="3"/>
      <c r="E42" s="3"/>
      <c r="F42" s="3"/>
      <c r="G42" s="3"/>
      <c r="H42" s="3">
        <v>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8.5" x14ac:dyDescent="0.35">
      <c r="A43" s="16">
        <v>9</v>
      </c>
      <c r="B43" s="17" t="s">
        <v>52</v>
      </c>
      <c r="C43" s="18" t="s">
        <v>47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1</v>
      </c>
      <c r="R43" s="3"/>
      <c r="S43" s="3"/>
      <c r="T43" s="3">
        <v>1</v>
      </c>
      <c r="U43" s="3"/>
      <c r="V43" s="3"/>
      <c r="W43" s="3"/>
      <c r="X43" s="3"/>
      <c r="Y43" s="3"/>
      <c r="Z43" s="3"/>
      <c r="AA43" s="3"/>
    </row>
    <row r="44" spans="1:27" ht="18.5" x14ac:dyDescent="0.35">
      <c r="A44" s="16">
        <v>10</v>
      </c>
      <c r="B44" s="17" t="s">
        <v>52</v>
      </c>
      <c r="C44" s="18" t="s">
        <v>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8.5" x14ac:dyDescent="0.35">
      <c r="A45" s="16">
        <v>11</v>
      </c>
      <c r="B45" s="17" t="s">
        <v>52</v>
      </c>
      <c r="C45" s="18" t="s">
        <v>48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1</v>
      </c>
      <c r="T45" s="3"/>
      <c r="U45" s="3"/>
      <c r="V45" s="3"/>
      <c r="W45" s="3"/>
      <c r="X45" s="3"/>
      <c r="Y45" s="3"/>
      <c r="Z45" s="3"/>
      <c r="AA45" s="3"/>
    </row>
    <row r="46" spans="1:27" ht="18.5" x14ac:dyDescent="0.35">
      <c r="A46" s="16">
        <v>12</v>
      </c>
      <c r="B46" s="17" t="s">
        <v>52</v>
      </c>
      <c r="C46" s="18" t="s">
        <v>49</v>
      </c>
      <c r="D46" s="3"/>
      <c r="E46" s="3"/>
      <c r="F46" s="3"/>
      <c r="G46" s="3"/>
      <c r="H46" s="3"/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8.5" x14ac:dyDescent="0.35">
      <c r="A47" s="16">
        <v>13</v>
      </c>
      <c r="B47" s="17" t="s">
        <v>52</v>
      </c>
      <c r="C47" s="18" t="s">
        <v>43</v>
      </c>
      <c r="D47" s="3"/>
      <c r="E47" s="3"/>
      <c r="F47" s="3"/>
      <c r="G47" s="3"/>
      <c r="H47" s="3"/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8.5" x14ac:dyDescent="0.35">
      <c r="A48" s="16">
        <v>14</v>
      </c>
      <c r="B48" s="17" t="s">
        <v>52</v>
      </c>
      <c r="C48" s="18" t="s">
        <v>46</v>
      </c>
      <c r="D48" s="3"/>
      <c r="E48" s="3"/>
      <c r="F48" s="3"/>
      <c r="G48" s="3"/>
      <c r="H48" s="3"/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33" ht="18.5" x14ac:dyDescent="0.35">
      <c r="A49" s="16">
        <v>15</v>
      </c>
      <c r="B49" s="17" t="s">
        <v>52</v>
      </c>
      <c r="C49" s="18" t="s">
        <v>45</v>
      </c>
      <c r="D49" s="3"/>
      <c r="E49" s="3"/>
      <c r="F49" s="3"/>
      <c r="G49" s="3"/>
      <c r="H49" s="3"/>
      <c r="I49" s="3"/>
      <c r="J49" s="3">
        <v>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33" ht="18.5" x14ac:dyDescent="0.35">
      <c r="C50" s="18" t="s">
        <v>53</v>
      </c>
      <c r="D50" s="19">
        <f>SUM(D5:D49)</f>
        <v>4</v>
      </c>
      <c r="E50" s="19">
        <f t="shared" ref="E50:AA50" si="0">SUM(E5:E49)</f>
        <v>14</v>
      </c>
      <c r="F50" s="19">
        <f t="shared" si="0"/>
        <v>19</v>
      </c>
      <c r="G50" s="19">
        <f t="shared" si="0"/>
        <v>43</v>
      </c>
      <c r="H50" s="19">
        <f t="shared" si="0"/>
        <v>53</v>
      </c>
      <c r="I50" s="19">
        <f t="shared" si="0"/>
        <v>0</v>
      </c>
      <c r="J50" s="19">
        <f t="shared" si="0"/>
        <v>58</v>
      </c>
      <c r="K50" s="19">
        <f t="shared" si="0"/>
        <v>27</v>
      </c>
      <c r="L50" s="19">
        <f t="shared" si="0"/>
        <v>20</v>
      </c>
      <c r="M50" s="19">
        <f t="shared" si="0"/>
        <v>25</v>
      </c>
      <c r="N50" s="19">
        <f t="shared" si="0"/>
        <v>19</v>
      </c>
      <c r="O50" s="19">
        <f t="shared" si="0"/>
        <v>8</v>
      </c>
      <c r="P50" s="19">
        <f t="shared" si="0"/>
        <v>21</v>
      </c>
      <c r="Q50" s="19">
        <f t="shared" si="0"/>
        <v>32</v>
      </c>
      <c r="R50" s="19">
        <f t="shared" si="0"/>
        <v>22</v>
      </c>
      <c r="S50" s="19">
        <f t="shared" si="0"/>
        <v>44</v>
      </c>
      <c r="T50" s="19">
        <f t="shared" si="0"/>
        <v>20</v>
      </c>
      <c r="U50" s="19">
        <f t="shared" si="0"/>
        <v>7</v>
      </c>
      <c r="V50" s="19">
        <f t="shared" si="0"/>
        <v>23</v>
      </c>
      <c r="W50" s="19">
        <f t="shared" si="0"/>
        <v>32</v>
      </c>
      <c r="X50" s="19">
        <f t="shared" si="0"/>
        <v>113</v>
      </c>
      <c r="Y50" s="19">
        <f t="shared" si="0"/>
        <v>61</v>
      </c>
      <c r="Z50" s="19">
        <f t="shared" si="0"/>
        <v>58</v>
      </c>
      <c r="AA50" s="19">
        <f t="shared" si="0"/>
        <v>27</v>
      </c>
    </row>
    <row r="51" spans="1:33" ht="18.5" x14ac:dyDescent="0.35">
      <c r="C51" s="20"/>
    </row>
    <row r="52" spans="1:33" ht="18.5" x14ac:dyDescent="0.35">
      <c r="C52" s="20"/>
    </row>
    <row r="53" spans="1:33" ht="18.5" x14ac:dyDescent="0.35">
      <c r="C53" s="20"/>
    </row>
    <row r="54" spans="1:33" ht="18.5" x14ac:dyDescent="0.35">
      <c r="C54" s="4" t="s">
        <v>0</v>
      </c>
      <c r="D54" s="24" t="s">
        <v>1</v>
      </c>
      <c r="E54" s="24" t="s">
        <v>2</v>
      </c>
      <c r="F54" s="24" t="s">
        <v>3</v>
      </c>
      <c r="G54" s="24" t="s">
        <v>4</v>
      </c>
      <c r="H54" s="24" t="s">
        <v>5</v>
      </c>
      <c r="I54" s="24" t="s">
        <v>6</v>
      </c>
      <c r="J54" s="5" t="s">
        <v>7</v>
      </c>
      <c r="K54" s="24" t="s">
        <v>8</v>
      </c>
      <c r="L54" s="24" t="s">
        <v>9</v>
      </c>
      <c r="M54" s="5" t="s">
        <v>10</v>
      </c>
      <c r="N54" s="24" t="s">
        <v>11</v>
      </c>
      <c r="O54" s="24" t="s">
        <v>12</v>
      </c>
      <c r="P54" s="24" t="s">
        <v>13</v>
      </c>
      <c r="Q54" s="24" t="s">
        <v>14</v>
      </c>
      <c r="R54" s="24" t="s">
        <v>15</v>
      </c>
      <c r="S54" s="24" t="s">
        <v>16</v>
      </c>
      <c r="T54" s="24" t="s">
        <v>17</v>
      </c>
      <c r="U54" s="24" t="s">
        <v>18</v>
      </c>
      <c r="V54" s="24" t="s">
        <v>19</v>
      </c>
      <c r="W54" s="24" t="s">
        <v>20</v>
      </c>
      <c r="X54" s="24" t="s">
        <v>21</v>
      </c>
      <c r="Y54" s="24" t="s">
        <v>22</v>
      </c>
      <c r="Z54" s="24" t="s">
        <v>23</v>
      </c>
      <c r="AA54" s="24" t="s">
        <v>24</v>
      </c>
      <c r="AB54" s="19"/>
      <c r="AC54" s="19"/>
      <c r="AD54" s="19"/>
      <c r="AE54" s="19"/>
      <c r="AF54" t="s">
        <v>96</v>
      </c>
    </row>
    <row r="55" spans="1:33" ht="18.5" x14ac:dyDescent="0.35">
      <c r="C55" s="6" t="s">
        <v>25</v>
      </c>
      <c r="D55" s="7" t="s">
        <v>26</v>
      </c>
      <c r="E55" s="7" t="s">
        <v>27</v>
      </c>
      <c r="F55" s="7" t="s">
        <v>28</v>
      </c>
      <c r="G55" s="7" t="s">
        <v>29</v>
      </c>
      <c r="H55" s="7" t="s">
        <v>26</v>
      </c>
      <c r="I55" s="7" t="s">
        <v>30</v>
      </c>
      <c r="J55" s="7" t="s">
        <v>28</v>
      </c>
      <c r="K55" s="7" t="s">
        <v>26</v>
      </c>
      <c r="L55" s="7" t="s">
        <v>27</v>
      </c>
      <c r="M55" s="7" t="s">
        <v>28</v>
      </c>
      <c r="N55" s="7" t="s">
        <v>31</v>
      </c>
      <c r="O55" s="7" t="s">
        <v>32</v>
      </c>
      <c r="P55" s="7" t="s">
        <v>28</v>
      </c>
      <c r="Q55" s="7" t="s">
        <v>29</v>
      </c>
      <c r="R55" s="7" t="s">
        <v>31</v>
      </c>
      <c r="S55" s="7" t="s">
        <v>32</v>
      </c>
      <c r="T55" s="7" t="s">
        <v>26</v>
      </c>
      <c r="U55" s="7" t="s">
        <v>27</v>
      </c>
      <c r="V55" s="7" t="s">
        <v>26</v>
      </c>
      <c r="W55" s="7" t="s">
        <v>27</v>
      </c>
      <c r="X55" s="7" t="s">
        <v>28</v>
      </c>
      <c r="Y55" s="7" t="s">
        <v>29</v>
      </c>
      <c r="Z55" s="7" t="s">
        <v>26</v>
      </c>
      <c r="AA55" s="7" t="s">
        <v>27</v>
      </c>
      <c r="AB55" s="7" t="s">
        <v>55</v>
      </c>
      <c r="AC55" s="7" t="s">
        <v>30</v>
      </c>
      <c r="AD55" s="7" t="s">
        <v>56</v>
      </c>
      <c r="AE55" s="7" t="s">
        <v>57</v>
      </c>
      <c r="AF55" s="7" t="s">
        <v>56</v>
      </c>
      <c r="AG55" s="7" t="s">
        <v>57</v>
      </c>
    </row>
    <row r="56" spans="1:33" ht="18.5" x14ac:dyDescent="0.35">
      <c r="C56" s="8" t="s">
        <v>33</v>
      </c>
      <c r="D56" s="3">
        <f>D3</f>
        <v>166416</v>
      </c>
      <c r="E56" s="3">
        <f t="shared" ref="E56:AA56" si="1">E3</f>
        <v>124416</v>
      </c>
      <c r="F56" s="3">
        <f t="shared" si="1"/>
        <v>60720</v>
      </c>
      <c r="G56" s="3">
        <f t="shared" si="1"/>
        <v>38090</v>
      </c>
      <c r="H56" s="3">
        <f t="shared" si="1"/>
        <v>120096</v>
      </c>
      <c r="I56" s="3">
        <f t="shared" si="1"/>
        <v>0</v>
      </c>
      <c r="J56" s="3">
        <f t="shared" si="1"/>
        <v>194736</v>
      </c>
      <c r="K56" s="3">
        <f t="shared" si="1"/>
        <v>261552</v>
      </c>
      <c r="L56" s="3">
        <f t="shared" si="1"/>
        <v>164072</v>
      </c>
      <c r="M56" s="3">
        <f t="shared" si="1"/>
        <v>224640</v>
      </c>
      <c r="N56" s="3">
        <f t="shared" si="1"/>
        <v>200208</v>
      </c>
      <c r="O56" s="3">
        <f t="shared" si="1"/>
        <v>125590</v>
      </c>
      <c r="P56" s="3">
        <f t="shared" si="1"/>
        <v>247560</v>
      </c>
      <c r="Q56" s="3">
        <f t="shared" si="1"/>
        <v>155294.38800000001</v>
      </c>
      <c r="R56" s="3">
        <f t="shared" si="1"/>
        <v>123840</v>
      </c>
      <c r="S56" s="3">
        <f t="shared" si="1"/>
        <v>77684.831999999995</v>
      </c>
      <c r="T56" s="3">
        <f t="shared" si="1"/>
        <v>181104</v>
      </c>
      <c r="U56" s="3">
        <f t="shared" si="1"/>
        <v>113606.5392</v>
      </c>
      <c r="V56" s="3">
        <f t="shared" si="1"/>
        <v>139344</v>
      </c>
      <c r="W56" s="3">
        <f t="shared" si="1"/>
        <v>87410</v>
      </c>
      <c r="X56" s="3">
        <f t="shared" si="1"/>
        <v>155640</v>
      </c>
      <c r="Y56" s="3">
        <f t="shared" si="1"/>
        <v>97633</v>
      </c>
      <c r="Z56" s="3">
        <f t="shared" si="1"/>
        <v>173976</v>
      </c>
      <c r="AA56" s="3">
        <f t="shared" si="1"/>
        <v>109135</v>
      </c>
      <c r="AB56" s="19">
        <f>D56+F56+H56+K56+N56+P56+R56+T56+V56+X56+Z56</f>
        <v>1830456</v>
      </c>
      <c r="AC56" s="19">
        <f>E56+G56+I56+L56+O56+Q56+S56+U56+W56+Y56+AA56</f>
        <v>1092931.7592</v>
      </c>
      <c r="AD56" s="19"/>
      <c r="AE56" s="19"/>
    </row>
    <row r="57" spans="1:33" ht="18.5" x14ac:dyDescent="0.35">
      <c r="C57" s="6" t="s">
        <v>34</v>
      </c>
      <c r="D57" s="25">
        <f>D4</f>
        <v>2.4000000000000001E-5</v>
      </c>
      <c r="E57" s="25">
        <f t="shared" ref="E57:AA57" si="2">E4</f>
        <v>1.1E-4</v>
      </c>
      <c r="F57" s="25">
        <f t="shared" si="2"/>
        <v>3.1E-4</v>
      </c>
      <c r="G57" s="25">
        <f t="shared" si="2"/>
        <v>1.1000000000000001E-3</v>
      </c>
      <c r="H57" s="25">
        <f t="shared" si="2"/>
        <v>4.4000000000000002E-4</v>
      </c>
      <c r="I57" s="25">
        <f t="shared" si="2"/>
        <v>0</v>
      </c>
      <c r="J57" s="25">
        <f t="shared" si="2"/>
        <v>2.9999999999999997E-4</v>
      </c>
      <c r="K57" s="25">
        <f t="shared" si="2"/>
        <v>1E-4</v>
      </c>
      <c r="L57" s="25">
        <f t="shared" si="2"/>
        <v>1.2E-4</v>
      </c>
      <c r="M57" s="25">
        <f t="shared" si="2"/>
        <v>1.1E-4</v>
      </c>
      <c r="N57" s="25">
        <f t="shared" si="2"/>
        <v>9.5000000000000005E-5</v>
      </c>
      <c r="O57" s="25">
        <f t="shared" si="2"/>
        <v>6.3999999999999997E-5</v>
      </c>
      <c r="P57" s="25">
        <f t="shared" si="2"/>
        <v>8.5000000000000006E-5</v>
      </c>
      <c r="Q57" s="25">
        <f t="shared" si="2"/>
        <v>2.1000000000000001E-4</v>
      </c>
      <c r="R57" s="25">
        <f t="shared" si="2"/>
        <v>1.8000000000000001E-4</v>
      </c>
      <c r="S57" s="25">
        <f t="shared" si="2"/>
        <v>5.6999999999999998E-4</v>
      </c>
      <c r="T57" s="25">
        <f t="shared" si="2"/>
        <v>1.1E-4</v>
      </c>
      <c r="U57" s="25">
        <f t="shared" si="2"/>
        <v>6.2000000000000003E-5</v>
      </c>
      <c r="V57" s="25">
        <f t="shared" si="2"/>
        <v>1.7000000000000001E-4</v>
      </c>
      <c r="W57" s="25">
        <f t="shared" si="2"/>
        <v>3.6999999999999999E-4</v>
      </c>
      <c r="X57" s="25">
        <f t="shared" si="2"/>
        <v>7.2999999999999996E-4</v>
      </c>
      <c r="Y57" s="25">
        <f t="shared" si="2"/>
        <v>6.2E-4</v>
      </c>
      <c r="Z57" s="25">
        <f t="shared" si="2"/>
        <v>3.3E-4</v>
      </c>
      <c r="AA57" s="25">
        <f t="shared" si="2"/>
        <v>2.5000000000000001E-4</v>
      </c>
      <c r="AB57" s="19"/>
      <c r="AC57" s="19"/>
      <c r="AD57" s="19"/>
      <c r="AE57" s="19"/>
    </row>
    <row r="58" spans="1:33" ht="18.5" x14ac:dyDescent="0.35">
      <c r="C58" s="15" t="s">
        <v>50</v>
      </c>
      <c r="D58" s="19">
        <f>SUM(D20:D34)</f>
        <v>4</v>
      </c>
      <c r="E58" s="19">
        <f t="shared" ref="E58:AA58" si="3">SUM(E20:E34)</f>
        <v>9</v>
      </c>
      <c r="F58" s="19">
        <f t="shared" si="3"/>
        <v>5</v>
      </c>
      <c r="G58" s="19">
        <f t="shared" si="3"/>
        <v>11</v>
      </c>
      <c r="H58" s="19">
        <f t="shared" si="3"/>
        <v>10</v>
      </c>
      <c r="I58" s="19">
        <f t="shared" si="3"/>
        <v>0</v>
      </c>
      <c r="J58" s="19">
        <f t="shared" si="3"/>
        <v>44</v>
      </c>
      <c r="K58" s="19">
        <f t="shared" si="3"/>
        <v>17</v>
      </c>
      <c r="L58" s="19">
        <f t="shared" si="3"/>
        <v>0</v>
      </c>
      <c r="M58" s="19">
        <f t="shared" si="3"/>
        <v>23</v>
      </c>
      <c r="N58" s="19">
        <f t="shared" si="3"/>
        <v>15</v>
      </c>
      <c r="O58" s="19">
        <f t="shared" si="3"/>
        <v>5</v>
      </c>
      <c r="P58" s="19">
        <f t="shared" si="3"/>
        <v>14</v>
      </c>
      <c r="Q58" s="19">
        <f t="shared" si="3"/>
        <v>26</v>
      </c>
      <c r="R58" s="19">
        <f t="shared" si="3"/>
        <v>13</v>
      </c>
      <c r="S58" s="19">
        <f t="shared" si="3"/>
        <v>18</v>
      </c>
      <c r="T58" s="19">
        <f t="shared" si="3"/>
        <v>7</v>
      </c>
      <c r="U58" s="19">
        <f t="shared" si="3"/>
        <v>6</v>
      </c>
      <c r="V58" s="19">
        <f t="shared" si="3"/>
        <v>18</v>
      </c>
      <c r="W58" s="19">
        <f t="shared" si="3"/>
        <v>23</v>
      </c>
      <c r="X58" s="19">
        <f t="shared" si="3"/>
        <v>50</v>
      </c>
      <c r="Y58" s="19">
        <f t="shared" si="3"/>
        <v>27</v>
      </c>
      <c r="Z58" s="19">
        <f t="shared" si="3"/>
        <v>46</v>
      </c>
      <c r="AA58" s="19">
        <f t="shared" si="3"/>
        <v>9</v>
      </c>
      <c r="AB58" s="19">
        <f t="shared" ref="AB58:AC60" si="4">D58+F58+H58+K58+N58+P58+R58+T58+V58+X58+Z58</f>
        <v>199</v>
      </c>
      <c r="AC58" s="19">
        <f t="shared" si="4"/>
        <v>134</v>
      </c>
      <c r="AD58" s="19">
        <f>(AB58/AB56)*1000000</f>
        <v>108.71607949057503</v>
      </c>
      <c r="AE58" s="19">
        <f>(AC58/AC56)*1000000</f>
        <v>122.60600798908507</v>
      </c>
      <c r="AF58" s="32">
        <f t="shared" ref="AF58:AG61" si="5">AD58*2</f>
        <v>217.43215898115005</v>
      </c>
      <c r="AG58" s="32">
        <f t="shared" si="5"/>
        <v>245.21201597817014</v>
      </c>
    </row>
    <row r="59" spans="1:33" ht="18.5" x14ac:dyDescent="0.35">
      <c r="C59" s="14" t="s">
        <v>52</v>
      </c>
      <c r="D59" s="19">
        <f>SUM(D35:D49)</f>
        <v>0</v>
      </c>
      <c r="E59" s="19">
        <f t="shared" ref="E59:AA59" si="6">SUM(E35:E49)</f>
        <v>5</v>
      </c>
      <c r="F59" s="19">
        <f t="shared" si="6"/>
        <v>14</v>
      </c>
      <c r="G59" s="19">
        <f t="shared" si="6"/>
        <v>5</v>
      </c>
      <c r="H59" s="19">
        <f t="shared" si="6"/>
        <v>43</v>
      </c>
      <c r="I59" s="19">
        <f t="shared" si="6"/>
        <v>0</v>
      </c>
      <c r="J59" s="19">
        <f t="shared" si="6"/>
        <v>14</v>
      </c>
      <c r="K59" s="19">
        <f t="shared" si="6"/>
        <v>9</v>
      </c>
      <c r="L59" s="19">
        <f t="shared" si="6"/>
        <v>5</v>
      </c>
      <c r="M59" s="19">
        <f t="shared" si="6"/>
        <v>2</v>
      </c>
      <c r="N59" s="19">
        <f t="shared" si="6"/>
        <v>4</v>
      </c>
      <c r="O59" s="19">
        <f t="shared" si="6"/>
        <v>2</v>
      </c>
      <c r="P59" s="19">
        <f t="shared" si="6"/>
        <v>5</v>
      </c>
      <c r="Q59" s="19">
        <f t="shared" si="6"/>
        <v>4</v>
      </c>
      <c r="R59" s="19">
        <f t="shared" si="6"/>
        <v>9</v>
      </c>
      <c r="S59" s="19">
        <f t="shared" si="6"/>
        <v>25</v>
      </c>
      <c r="T59" s="19">
        <f t="shared" si="6"/>
        <v>13</v>
      </c>
      <c r="U59" s="19">
        <f t="shared" si="6"/>
        <v>1</v>
      </c>
      <c r="V59" s="19">
        <f t="shared" si="6"/>
        <v>5</v>
      </c>
      <c r="W59" s="19">
        <f t="shared" si="6"/>
        <v>9</v>
      </c>
      <c r="X59" s="19">
        <f t="shared" si="6"/>
        <v>59</v>
      </c>
      <c r="Y59" s="19">
        <f t="shared" si="6"/>
        <v>29</v>
      </c>
      <c r="Z59" s="19">
        <f t="shared" si="6"/>
        <v>10</v>
      </c>
      <c r="AA59" s="19">
        <f t="shared" si="6"/>
        <v>15</v>
      </c>
      <c r="AB59" s="19">
        <f t="shared" si="4"/>
        <v>171</v>
      </c>
      <c r="AC59" s="19">
        <f t="shared" si="4"/>
        <v>100</v>
      </c>
      <c r="AD59" s="19">
        <f>(AB59/AB56)*1000000</f>
        <v>93.419344687881051</v>
      </c>
      <c r="AE59" s="19">
        <f>(AC59/AC56)*1000000</f>
        <v>91.49702088737692</v>
      </c>
      <c r="AF59" s="32">
        <f t="shared" si="5"/>
        <v>186.8386893757621</v>
      </c>
      <c r="AG59" s="32">
        <f t="shared" si="5"/>
        <v>182.99404177475384</v>
      </c>
    </row>
    <row r="60" spans="1:33" ht="18.5" x14ac:dyDescent="0.35">
      <c r="C60" s="13" t="s">
        <v>51</v>
      </c>
      <c r="D60" s="19">
        <f>SUM(D5:D19)</f>
        <v>0</v>
      </c>
      <c r="E60" s="19">
        <f t="shared" ref="E60:AA60" si="7">SUM(E5:E19)</f>
        <v>0</v>
      </c>
      <c r="F60" s="19">
        <f t="shared" si="7"/>
        <v>0</v>
      </c>
      <c r="G60" s="19">
        <f t="shared" si="7"/>
        <v>27</v>
      </c>
      <c r="H60" s="19">
        <f t="shared" si="7"/>
        <v>0</v>
      </c>
      <c r="I60" s="19">
        <f t="shared" si="7"/>
        <v>0</v>
      </c>
      <c r="J60" s="19">
        <f t="shared" si="7"/>
        <v>0</v>
      </c>
      <c r="K60" s="19">
        <f t="shared" si="7"/>
        <v>1</v>
      </c>
      <c r="L60" s="19">
        <f t="shared" si="7"/>
        <v>15</v>
      </c>
      <c r="M60" s="19">
        <f t="shared" si="7"/>
        <v>0</v>
      </c>
      <c r="N60" s="19">
        <f t="shared" si="7"/>
        <v>0</v>
      </c>
      <c r="O60" s="19">
        <f t="shared" si="7"/>
        <v>1</v>
      </c>
      <c r="P60" s="19">
        <f t="shared" si="7"/>
        <v>2</v>
      </c>
      <c r="Q60" s="19">
        <f t="shared" si="7"/>
        <v>2</v>
      </c>
      <c r="R60" s="19">
        <f t="shared" si="7"/>
        <v>0</v>
      </c>
      <c r="S60" s="19">
        <f t="shared" si="7"/>
        <v>1</v>
      </c>
      <c r="T60" s="19">
        <f t="shared" si="7"/>
        <v>0</v>
      </c>
      <c r="U60" s="19">
        <f t="shared" si="7"/>
        <v>0</v>
      </c>
      <c r="V60" s="19">
        <f t="shared" si="7"/>
        <v>0</v>
      </c>
      <c r="W60" s="19">
        <f t="shared" si="7"/>
        <v>0</v>
      </c>
      <c r="X60" s="19">
        <f t="shared" si="7"/>
        <v>4</v>
      </c>
      <c r="Y60" s="19">
        <f t="shared" si="7"/>
        <v>5</v>
      </c>
      <c r="Z60" s="19">
        <f t="shared" si="7"/>
        <v>2</v>
      </c>
      <c r="AA60" s="19">
        <f t="shared" si="7"/>
        <v>3</v>
      </c>
      <c r="AB60" s="19">
        <f t="shared" si="4"/>
        <v>9</v>
      </c>
      <c r="AC60" s="19">
        <f t="shared" si="4"/>
        <v>54</v>
      </c>
      <c r="AD60" s="19">
        <f>(AB60/AB56)*1000000</f>
        <v>4.916807615151634</v>
      </c>
      <c r="AE60" s="19">
        <f>(AC60/AC56)*1000000</f>
        <v>49.40839127918354</v>
      </c>
      <c r="AF60" s="32">
        <f t="shared" si="5"/>
        <v>9.833615230303268</v>
      </c>
      <c r="AG60" s="32">
        <f t="shared" si="5"/>
        <v>98.81678255836708</v>
      </c>
    </row>
    <row r="61" spans="1:33" ht="18.5" x14ac:dyDescent="0.35">
      <c r="C61" s="14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>
        <f>SUM(AB58:AB60)</f>
        <v>379</v>
      </c>
      <c r="AC61" s="19">
        <f>SUM(AC58:AC60)</f>
        <v>288</v>
      </c>
      <c r="AD61" s="23">
        <f>(AB61/AB56)*1000000</f>
        <v>207.05223179360772</v>
      </c>
      <c r="AE61" s="23">
        <f>(AC61/AC56)*1000000</f>
        <v>263.51142015564551</v>
      </c>
      <c r="AF61" s="32">
        <f t="shared" si="5"/>
        <v>414.10446358721543</v>
      </c>
      <c r="AG61" s="32">
        <f t="shared" si="5"/>
        <v>527.02284031129102</v>
      </c>
    </row>
    <row r="62" spans="1:33" ht="18.5" x14ac:dyDescent="0.35">
      <c r="C62" s="33"/>
    </row>
    <row r="63" spans="1:33" ht="18.5" x14ac:dyDescent="0.35">
      <c r="C63" s="34"/>
    </row>
    <row r="64" spans="1:33" ht="18.5" x14ac:dyDescent="0.35">
      <c r="C64" s="4" t="s">
        <v>0</v>
      </c>
      <c r="D64" s="24" t="s">
        <v>1</v>
      </c>
      <c r="E64" s="24" t="s">
        <v>2</v>
      </c>
      <c r="F64" s="24" t="s">
        <v>3</v>
      </c>
      <c r="G64" s="24" t="s">
        <v>4</v>
      </c>
      <c r="H64" s="24" t="s">
        <v>5</v>
      </c>
      <c r="I64" s="24" t="s">
        <v>6</v>
      </c>
      <c r="J64" s="5" t="s">
        <v>7</v>
      </c>
      <c r="K64" s="24" t="s">
        <v>8</v>
      </c>
      <c r="L64" s="24" t="s">
        <v>9</v>
      </c>
      <c r="M64" s="5" t="s">
        <v>10</v>
      </c>
      <c r="N64" s="24" t="s">
        <v>11</v>
      </c>
      <c r="O64" s="24" t="s">
        <v>12</v>
      </c>
      <c r="P64" s="24" t="s">
        <v>13</v>
      </c>
      <c r="Q64" s="24" t="s">
        <v>14</v>
      </c>
      <c r="R64" s="24" t="s">
        <v>15</v>
      </c>
      <c r="S64" s="24" t="s">
        <v>16</v>
      </c>
      <c r="T64" s="24" t="s">
        <v>17</v>
      </c>
      <c r="U64" s="24" t="s">
        <v>18</v>
      </c>
      <c r="V64" s="24" t="s">
        <v>19</v>
      </c>
      <c r="W64" s="24" t="s">
        <v>20</v>
      </c>
      <c r="X64" s="24" t="s">
        <v>21</v>
      </c>
      <c r="Y64" s="24" t="s">
        <v>22</v>
      </c>
      <c r="Z64" s="24" t="s">
        <v>23</v>
      </c>
      <c r="AA64" s="24" t="s">
        <v>24</v>
      </c>
      <c r="AB64" s="19"/>
      <c r="AC64" s="19"/>
      <c r="AD64" s="19"/>
      <c r="AE64" s="19"/>
    </row>
    <row r="65" spans="3:33" ht="18.5" x14ac:dyDescent="0.35">
      <c r="C65" s="6" t="s">
        <v>25</v>
      </c>
      <c r="D65" s="7" t="s">
        <v>26</v>
      </c>
      <c r="E65" s="7" t="s">
        <v>27</v>
      </c>
      <c r="F65" s="7" t="s">
        <v>28</v>
      </c>
      <c r="G65" s="7" t="s">
        <v>29</v>
      </c>
      <c r="H65" s="7" t="s">
        <v>26</v>
      </c>
      <c r="I65" s="7" t="s">
        <v>30</v>
      </c>
      <c r="J65" s="7" t="s">
        <v>28</v>
      </c>
      <c r="K65" s="7" t="s">
        <v>26</v>
      </c>
      <c r="L65" s="7" t="s">
        <v>27</v>
      </c>
      <c r="M65" s="7" t="s">
        <v>28</v>
      </c>
      <c r="N65" s="7" t="s">
        <v>31</v>
      </c>
      <c r="O65" s="7" t="s">
        <v>32</v>
      </c>
      <c r="P65" s="7" t="s">
        <v>28</v>
      </c>
      <c r="Q65" s="7" t="s">
        <v>29</v>
      </c>
      <c r="R65" s="7" t="s">
        <v>31</v>
      </c>
      <c r="S65" s="7" t="s">
        <v>32</v>
      </c>
      <c r="T65" s="7" t="s">
        <v>26</v>
      </c>
      <c r="U65" s="7" t="s">
        <v>27</v>
      </c>
      <c r="V65" s="7" t="s">
        <v>26</v>
      </c>
      <c r="W65" s="7" t="s">
        <v>27</v>
      </c>
      <c r="X65" s="7" t="s">
        <v>28</v>
      </c>
      <c r="Y65" s="7" t="s">
        <v>29</v>
      </c>
      <c r="Z65" s="7" t="s">
        <v>26</v>
      </c>
      <c r="AA65" s="7" t="s">
        <v>27</v>
      </c>
      <c r="AB65" s="7" t="s">
        <v>55</v>
      </c>
      <c r="AC65" s="7" t="s">
        <v>30</v>
      </c>
      <c r="AD65" s="19"/>
      <c r="AE65" s="19"/>
      <c r="AF65" s="7" t="s">
        <v>56</v>
      </c>
      <c r="AG65" s="7" t="s">
        <v>57</v>
      </c>
    </row>
    <row r="66" spans="3:33" ht="18.5" x14ac:dyDescent="0.35">
      <c r="C66" s="8" t="s">
        <v>33</v>
      </c>
      <c r="D66" s="3">
        <f>D3</f>
        <v>166416</v>
      </c>
      <c r="E66" s="3">
        <f t="shared" ref="E66:AA66" si="8">E3</f>
        <v>124416</v>
      </c>
      <c r="F66" s="3">
        <f t="shared" si="8"/>
        <v>60720</v>
      </c>
      <c r="G66" s="3">
        <f t="shared" si="8"/>
        <v>38090</v>
      </c>
      <c r="H66" s="3">
        <f t="shared" si="8"/>
        <v>120096</v>
      </c>
      <c r="I66" s="3">
        <f t="shared" si="8"/>
        <v>0</v>
      </c>
      <c r="J66" s="3">
        <f t="shared" si="8"/>
        <v>194736</v>
      </c>
      <c r="K66" s="3">
        <f t="shared" si="8"/>
        <v>261552</v>
      </c>
      <c r="L66" s="3">
        <f t="shared" si="8"/>
        <v>164072</v>
      </c>
      <c r="M66" s="3">
        <f t="shared" si="8"/>
        <v>224640</v>
      </c>
      <c r="N66" s="3">
        <f t="shared" si="8"/>
        <v>200208</v>
      </c>
      <c r="O66" s="3">
        <f t="shared" si="8"/>
        <v>125590</v>
      </c>
      <c r="P66" s="3">
        <f t="shared" si="8"/>
        <v>247560</v>
      </c>
      <c r="Q66" s="3">
        <f t="shared" si="8"/>
        <v>155294.38800000001</v>
      </c>
      <c r="R66" s="3">
        <f t="shared" si="8"/>
        <v>123840</v>
      </c>
      <c r="S66" s="3">
        <f t="shared" si="8"/>
        <v>77684.831999999995</v>
      </c>
      <c r="T66" s="3">
        <f t="shared" si="8"/>
        <v>181104</v>
      </c>
      <c r="U66" s="3">
        <f t="shared" si="8"/>
        <v>113606.5392</v>
      </c>
      <c r="V66" s="3">
        <f t="shared" si="8"/>
        <v>139344</v>
      </c>
      <c r="W66" s="3">
        <f t="shared" si="8"/>
        <v>87410</v>
      </c>
      <c r="X66" s="3">
        <f t="shared" si="8"/>
        <v>155640</v>
      </c>
      <c r="Y66" s="3">
        <f t="shared" si="8"/>
        <v>97633</v>
      </c>
      <c r="Z66" s="3">
        <f t="shared" si="8"/>
        <v>173976</v>
      </c>
      <c r="AA66" s="3">
        <f t="shared" si="8"/>
        <v>109135</v>
      </c>
      <c r="AB66" s="19">
        <f>D66+F66+H66+K66+N66+P66+R66+T66+V66+X66+Z66</f>
        <v>1830456</v>
      </c>
      <c r="AC66" s="19">
        <f>E66+G66+I66+L66+O66+Q66+S66+U66+W66+Y66+AA66</f>
        <v>1092931.7592</v>
      </c>
      <c r="AD66" s="19"/>
      <c r="AE66" s="19"/>
    </row>
    <row r="67" spans="3:33" ht="18.5" x14ac:dyDescent="0.35">
      <c r="C67" s="6" t="s">
        <v>34</v>
      </c>
      <c r="D67" s="25">
        <f>D4</f>
        <v>2.4000000000000001E-5</v>
      </c>
      <c r="E67" s="3">
        <f t="shared" ref="E67:AA67" si="9">E4</f>
        <v>1.1E-4</v>
      </c>
      <c r="F67" s="3">
        <f t="shared" si="9"/>
        <v>3.1E-4</v>
      </c>
      <c r="G67" s="3">
        <f t="shared" si="9"/>
        <v>1.1000000000000001E-3</v>
      </c>
      <c r="H67" s="3">
        <f t="shared" si="9"/>
        <v>4.4000000000000002E-4</v>
      </c>
      <c r="I67" s="3">
        <f t="shared" si="9"/>
        <v>0</v>
      </c>
      <c r="J67" s="3">
        <f t="shared" si="9"/>
        <v>2.9999999999999997E-4</v>
      </c>
      <c r="K67" s="3">
        <f t="shared" si="9"/>
        <v>1E-4</v>
      </c>
      <c r="L67" s="3">
        <f t="shared" si="9"/>
        <v>1.2E-4</v>
      </c>
      <c r="M67" s="3">
        <f t="shared" si="9"/>
        <v>1.1E-4</v>
      </c>
      <c r="N67" s="3">
        <f t="shared" si="9"/>
        <v>9.5000000000000005E-5</v>
      </c>
      <c r="O67" s="3">
        <f t="shared" si="9"/>
        <v>6.3999999999999997E-5</v>
      </c>
      <c r="P67" s="3">
        <f t="shared" si="9"/>
        <v>8.5000000000000006E-5</v>
      </c>
      <c r="Q67" s="3">
        <f t="shared" si="9"/>
        <v>2.1000000000000001E-4</v>
      </c>
      <c r="R67" s="3">
        <f t="shared" si="9"/>
        <v>1.8000000000000001E-4</v>
      </c>
      <c r="S67" s="3">
        <f t="shared" si="9"/>
        <v>5.6999999999999998E-4</v>
      </c>
      <c r="T67" s="3">
        <f t="shared" si="9"/>
        <v>1.1E-4</v>
      </c>
      <c r="U67" s="3">
        <f t="shared" si="9"/>
        <v>6.2000000000000003E-5</v>
      </c>
      <c r="V67" s="3">
        <f t="shared" si="9"/>
        <v>1.7000000000000001E-4</v>
      </c>
      <c r="W67" s="3">
        <f t="shared" si="9"/>
        <v>3.6999999999999999E-4</v>
      </c>
      <c r="X67" s="3">
        <f t="shared" si="9"/>
        <v>7.2999999999999996E-4</v>
      </c>
      <c r="Y67" s="3">
        <f t="shared" si="9"/>
        <v>6.2E-4</v>
      </c>
      <c r="Z67" s="3">
        <f t="shared" si="9"/>
        <v>3.3E-4</v>
      </c>
      <c r="AA67" s="3">
        <f t="shared" si="9"/>
        <v>2.5000000000000001E-4</v>
      </c>
      <c r="AB67" s="19"/>
      <c r="AC67" s="19"/>
      <c r="AD67" s="19"/>
      <c r="AE67" s="19"/>
    </row>
    <row r="68" spans="3:33" ht="18.5" x14ac:dyDescent="0.35">
      <c r="C68" s="18" t="s">
        <v>37</v>
      </c>
      <c r="D68" s="19">
        <f t="shared" ref="D68:D82" si="10">D5+D20+D35</f>
        <v>0</v>
      </c>
      <c r="E68" s="19">
        <f t="shared" ref="E68:AA79" si="11">E5+E20+E35</f>
        <v>5</v>
      </c>
      <c r="F68" s="19">
        <f t="shared" si="11"/>
        <v>10</v>
      </c>
      <c r="G68" s="19">
        <f t="shared" si="11"/>
        <v>6</v>
      </c>
      <c r="H68" s="19">
        <f t="shared" si="11"/>
        <v>24</v>
      </c>
      <c r="I68" s="19">
        <f t="shared" si="11"/>
        <v>0</v>
      </c>
      <c r="J68" s="19">
        <f t="shared" si="11"/>
        <v>3</v>
      </c>
      <c r="K68" s="19">
        <f t="shared" si="11"/>
        <v>8</v>
      </c>
      <c r="L68" s="19">
        <f t="shared" si="11"/>
        <v>0</v>
      </c>
      <c r="M68" s="19">
        <f t="shared" si="11"/>
        <v>2</v>
      </c>
      <c r="N68" s="19">
        <f t="shared" si="11"/>
        <v>3</v>
      </c>
      <c r="O68" s="19">
        <f t="shared" si="11"/>
        <v>2</v>
      </c>
      <c r="P68" s="19">
        <f t="shared" si="11"/>
        <v>5</v>
      </c>
      <c r="Q68" s="19">
        <f t="shared" si="11"/>
        <v>3</v>
      </c>
      <c r="R68" s="19">
        <f t="shared" si="11"/>
        <v>8</v>
      </c>
      <c r="S68" s="19">
        <f t="shared" si="11"/>
        <v>15</v>
      </c>
      <c r="T68" s="19">
        <f t="shared" si="11"/>
        <v>9</v>
      </c>
      <c r="U68" s="19">
        <f t="shared" si="11"/>
        <v>0</v>
      </c>
      <c r="V68" s="19">
        <f t="shared" si="11"/>
        <v>1</v>
      </c>
      <c r="W68" s="19">
        <f t="shared" si="11"/>
        <v>4</v>
      </c>
      <c r="X68" s="19">
        <f t="shared" si="11"/>
        <v>41</v>
      </c>
      <c r="Y68" s="19">
        <f t="shared" si="11"/>
        <v>22</v>
      </c>
      <c r="Z68" s="19">
        <f t="shared" si="11"/>
        <v>6</v>
      </c>
      <c r="AA68" s="19">
        <f t="shared" si="11"/>
        <v>7</v>
      </c>
      <c r="AB68" s="19">
        <f>D68+F68+H68+K68+N68+P68+R68+T68+V68+X68+Z68</f>
        <v>115</v>
      </c>
      <c r="AC68" s="19">
        <f>E68+G68+I68+L68+O68+Q68+S68+U68+W68+Y68+AA68</f>
        <v>64</v>
      </c>
      <c r="AD68" s="19">
        <f>(AB68/$AB$66)*1000000</f>
        <v>62.825875082493106</v>
      </c>
      <c r="AE68" s="19">
        <f>(AC68/$AC$66)*1000000</f>
        <v>58.558093367921231</v>
      </c>
      <c r="AF68" s="32">
        <f>AD68*2</f>
        <v>125.65175016498621</v>
      </c>
      <c r="AG68" s="32">
        <f>AE68*2</f>
        <v>117.11618673584246</v>
      </c>
    </row>
    <row r="69" spans="3:33" ht="18.5" x14ac:dyDescent="0.35">
      <c r="C69" s="18" t="s">
        <v>35</v>
      </c>
      <c r="D69" s="19">
        <f t="shared" si="10"/>
        <v>3</v>
      </c>
      <c r="E69" s="19">
        <f t="shared" ref="E69:S69" si="12">E6+E21+E36</f>
        <v>8</v>
      </c>
      <c r="F69" s="19">
        <f t="shared" si="12"/>
        <v>4</v>
      </c>
      <c r="G69" s="19">
        <f t="shared" si="12"/>
        <v>5</v>
      </c>
      <c r="H69" s="19">
        <f t="shared" si="12"/>
        <v>10</v>
      </c>
      <c r="I69" s="19">
        <f t="shared" si="12"/>
        <v>0</v>
      </c>
      <c r="J69" s="19">
        <f t="shared" si="12"/>
        <v>33</v>
      </c>
      <c r="K69" s="19">
        <f t="shared" si="12"/>
        <v>12</v>
      </c>
      <c r="L69" s="19">
        <f t="shared" si="12"/>
        <v>10</v>
      </c>
      <c r="M69" s="19">
        <f t="shared" si="12"/>
        <v>23</v>
      </c>
      <c r="N69" s="19">
        <f t="shared" si="12"/>
        <v>13</v>
      </c>
      <c r="O69" s="19">
        <f t="shared" si="12"/>
        <v>4</v>
      </c>
      <c r="P69" s="19">
        <f t="shared" si="12"/>
        <v>11</v>
      </c>
      <c r="Q69" s="19">
        <f t="shared" si="12"/>
        <v>25</v>
      </c>
      <c r="R69" s="19">
        <f t="shared" si="12"/>
        <v>5</v>
      </c>
      <c r="S69" s="19">
        <f t="shared" si="12"/>
        <v>12</v>
      </c>
      <c r="T69" s="19">
        <f t="shared" si="11"/>
        <v>1</v>
      </c>
      <c r="U69" s="19">
        <f t="shared" si="11"/>
        <v>6</v>
      </c>
      <c r="V69" s="19">
        <f t="shared" si="11"/>
        <v>17</v>
      </c>
      <c r="W69" s="19">
        <f t="shared" si="11"/>
        <v>2</v>
      </c>
      <c r="X69" s="19">
        <f t="shared" si="11"/>
        <v>27</v>
      </c>
      <c r="Y69" s="19">
        <f t="shared" si="11"/>
        <v>16</v>
      </c>
      <c r="Z69" s="19">
        <f t="shared" si="11"/>
        <v>7</v>
      </c>
      <c r="AA69" s="19">
        <f t="shared" si="11"/>
        <v>6</v>
      </c>
      <c r="AB69" s="19">
        <f t="shared" ref="AB69:AB82" si="13">D69+F69+H69+K69+N69+P69+R69+T69+V69+X69+Z69</f>
        <v>110</v>
      </c>
      <c r="AC69" s="19">
        <f t="shared" ref="AC69:AC83" si="14">E69+G69+I69+L69+O69+Q69+S69+U69+W69+Y69+AA69</f>
        <v>94</v>
      </c>
      <c r="AD69" s="19">
        <f t="shared" ref="AD69:AD82" si="15">(AB69/$AB$66)*1000000</f>
        <v>60.094315296297758</v>
      </c>
      <c r="AE69" s="19">
        <f t="shared" ref="AE69:AE82" si="16">(AC69/$AC$66)*1000000</f>
        <v>86.007199634134295</v>
      </c>
      <c r="AF69" s="32">
        <f t="shared" ref="AF69:AF82" si="17">AD69*2</f>
        <v>120.18863059259552</v>
      </c>
      <c r="AG69" s="32">
        <f t="shared" ref="AG69:AG82" si="18">AE69*2</f>
        <v>172.01439926826859</v>
      </c>
    </row>
    <row r="70" spans="3:33" ht="18.5" x14ac:dyDescent="0.35">
      <c r="C70" s="18" t="s">
        <v>38</v>
      </c>
      <c r="D70" s="19">
        <f t="shared" si="10"/>
        <v>0</v>
      </c>
      <c r="E70" s="19">
        <f t="shared" si="11"/>
        <v>0</v>
      </c>
      <c r="F70" s="19">
        <f t="shared" si="11"/>
        <v>3</v>
      </c>
      <c r="G70" s="19">
        <f t="shared" si="11"/>
        <v>30</v>
      </c>
      <c r="H70" s="19">
        <f t="shared" si="11"/>
        <v>11</v>
      </c>
      <c r="I70" s="19">
        <f t="shared" si="11"/>
        <v>0</v>
      </c>
      <c r="J70" s="19">
        <f t="shared" si="11"/>
        <v>11</v>
      </c>
      <c r="K70" s="19">
        <f t="shared" si="11"/>
        <v>4</v>
      </c>
      <c r="L70" s="19">
        <f t="shared" si="11"/>
        <v>3</v>
      </c>
      <c r="M70" s="19">
        <f t="shared" si="11"/>
        <v>0</v>
      </c>
      <c r="N70" s="19">
        <f t="shared" si="11"/>
        <v>3</v>
      </c>
      <c r="O70" s="19">
        <f t="shared" si="11"/>
        <v>1</v>
      </c>
      <c r="P70" s="19">
        <f t="shared" si="11"/>
        <v>3</v>
      </c>
      <c r="Q70" s="19">
        <f t="shared" si="11"/>
        <v>1</v>
      </c>
      <c r="R70" s="19">
        <f t="shared" si="11"/>
        <v>9</v>
      </c>
      <c r="S70" s="19">
        <f t="shared" si="11"/>
        <v>14</v>
      </c>
      <c r="T70" s="19">
        <f t="shared" si="11"/>
        <v>9</v>
      </c>
      <c r="U70" s="19">
        <f t="shared" si="11"/>
        <v>1</v>
      </c>
      <c r="V70" s="19">
        <f t="shared" si="11"/>
        <v>4</v>
      </c>
      <c r="W70" s="19">
        <f t="shared" si="11"/>
        <v>25</v>
      </c>
      <c r="X70" s="19">
        <f t="shared" si="11"/>
        <v>27</v>
      </c>
      <c r="Y70" s="19">
        <f t="shared" si="11"/>
        <v>17</v>
      </c>
      <c r="Z70" s="19">
        <f t="shared" si="11"/>
        <v>6</v>
      </c>
      <c r="AA70" s="19">
        <f t="shared" si="11"/>
        <v>10</v>
      </c>
      <c r="AB70" s="19">
        <f t="shared" si="13"/>
        <v>79</v>
      </c>
      <c r="AC70" s="19">
        <f t="shared" si="14"/>
        <v>102</v>
      </c>
      <c r="AD70" s="19">
        <f t="shared" si="15"/>
        <v>43.158644621886566</v>
      </c>
      <c r="AE70" s="19">
        <f t="shared" si="16"/>
        <v>93.326961305124456</v>
      </c>
      <c r="AF70" s="32">
        <f t="shared" si="17"/>
        <v>86.317289243773132</v>
      </c>
      <c r="AG70" s="32">
        <f t="shared" si="18"/>
        <v>186.65392261024891</v>
      </c>
    </row>
    <row r="71" spans="3:33" ht="18.5" x14ac:dyDescent="0.35">
      <c r="C71" s="18" t="s">
        <v>36</v>
      </c>
      <c r="D71" s="19">
        <f t="shared" si="10"/>
        <v>1</v>
      </c>
      <c r="E71" s="19">
        <f t="shared" si="11"/>
        <v>1</v>
      </c>
      <c r="F71" s="19">
        <f t="shared" si="11"/>
        <v>0</v>
      </c>
      <c r="G71" s="19">
        <f t="shared" si="11"/>
        <v>1</v>
      </c>
      <c r="H71" s="19">
        <f t="shared" si="11"/>
        <v>0</v>
      </c>
      <c r="I71" s="19">
        <f t="shared" si="11"/>
        <v>0</v>
      </c>
      <c r="J71" s="19">
        <f t="shared" si="11"/>
        <v>5</v>
      </c>
      <c r="K71" s="19">
        <f t="shared" si="11"/>
        <v>2</v>
      </c>
      <c r="L71" s="19">
        <f t="shared" si="11"/>
        <v>1</v>
      </c>
      <c r="M71" s="19">
        <f t="shared" si="11"/>
        <v>0</v>
      </c>
      <c r="N71" s="19">
        <f t="shared" si="11"/>
        <v>0</v>
      </c>
      <c r="O71" s="19">
        <f t="shared" si="11"/>
        <v>0</v>
      </c>
      <c r="P71" s="19">
        <f t="shared" si="11"/>
        <v>1</v>
      </c>
      <c r="Q71" s="19">
        <f t="shared" si="11"/>
        <v>0</v>
      </c>
      <c r="R71" s="19">
        <f t="shared" si="11"/>
        <v>0</v>
      </c>
      <c r="S71" s="19">
        <f t="shared" si="11"/>
        <v>1</v>
      </c>
      <c r="T71" s="19">
        <f t="shared" si="11"/>
        <v>0</v>
      </c>
      <c r="U71" s="19">
        <f t="shared" si="11"/>
        <v>0</v>
      </c>
      <c r="V71" s="19">
        <f t="shared" si="11"/>
        <v>1</v>
      </c>
      <c r="W71" s="19">
        <f t="shared" si="11"/>
        <v>1</v>
      </c>
      <c r="X71" s="19">
        <f t="shared" si="11"/>
        <v>13</v>
      </c>
      <c r="Y71" s="19">
        <f t="shared" si="11"/>
        <v>2</v>
      </c>
      <c r="Z71" s="19">
        <f t="shared" si="11"/>
        <v>37</v>
      </c>
      <c r="AA71" s="19">
        <f t="shared" si="11"/>
        <v>3</v>
      </c>
      <c r="AB71" s="19">
        <f t="shared" si="13"/>
        <v>55</v>
      </c>
      <c r="AC71" s="19">
        <f t="shared" si="14"/>
        <v>10</v>
      </c>
      <c r="AD71" s="19">
        <f t="shared" si="15"/>
        <v>30.047157648148879</v>
      </c>
      <c r="AE71" s="19">
        <f t="shared" si="16"/>
        <v>9.1497020887376923</v>
      </c>
      <c r="AF71" s="32">
        <f t="shared" si="17"/>
        <v>60.094315296297758</v>
      </c>
      <c r="AG71" s="32">
        <f t="shared" si="18"/>
        <v>18.299404177475385</v>
      </c>
    </row>
    <row r="72" spans="3:33" ht="18.5" x14ac:dyDescent="0.35">
      <c r="C72" s="18" t="s">
        <v>44</v>
      </c>
      <c r="D72" s="19">
        <f t="shared" si="10"/>
        <v>0</v>
      </c>
      <c r="E72" s="19">
        <f t="shared" si="11"/>
        <v>0</v>
      </c>
      <c r="F72" s="19">
        <f t="shared" si="11"/>
        <v>0</v>
      </c>
      <c r="G72" s="19">
        <f t="shared" si="11"/>
        <v>0</v>
      </c>
      <c r="H72" s="19">
        <f t="shared" si="11"/>
        <v>0</v>
      </c>
      <c r="I72" s="19">
        <f t="shared" si="11"/>
        <v>0</v>
      </c>
      <c r="J72" s="19">
        <f t="shared" si="11"/>
        <v>2</v>
      </c>
      <c r="K72" s="19">
        <f t="shared" si="11"/>
        <v>1</v>
      </c>
      <c r="L72" s="19">
        <f t="shared" si="11"/>
        <v>2</v>
      </c>
      <c r="M72" s="19">
        <f t="shared" si="11"/>
        <v>0</v>
      </c>
      <c r="N72" s="19">
        <f t="shared" si="11"/>
        <v>0</v>
      </c>
      <c r="O72" s="19">
        <f t="shared" si="11"/>
        <v>1</v>
      </c>
      <c r="P72" s="19">
        <f t="shared" si="11"/>
        <v>1</v>
      </c>
      <c r="Q72" s="19">
        <f t="shared" si="11"/>
        <v>2</v>
      </c>
      <c r="R72" s="19">
        <f t="shared" si="11"/>
        <v>0</v>
      </c>
      <c r="S72" s="19">
        <f t="shared" si="11"/>
        <v>1</v>
      </c>
      <c r="T72" s="19">
        <f t="shared" si="11"/>
        <v>0</v>
      </c>
      <c r="U72" s="19">
        <f t="shared" si="11"/>
        <v>0</v>
      </c>
      <c r="V72" s="19">
        <f t="shared" si="11"/>
        <v>0</v>
      </c>
      <c r="W72" s="19">
        <f t="shared" si="11"/>
        <v>0</v>
      </c>
      <c r="X72" s="19">
        <f t="shared" si="11"/>
        <v>5</v>
      </c>
      <c r="Y72" s="19">
        <f t="shared" si="11"/>
        <v>4</v>
      </c>
      <c r="Z72" s="19">
        <f t="shared" si="11"/>
        <v>2</v>
      </c>
      <c r="AA72" s="19">
        <f t="shared" si="11"/>
        <v>1</v>
      </c>
      <c r="AB72" s="19">
        <f t="shared" si="13"/>
        <v>9</v>
      </c>
      <c r="AC72" s="19">
        <f t="shared" si="14"/>
        <v>11</v>
      </c>
      <c r="AD72" s="19">
        <f t="shared" si="15"/>
        <v>4.916807615151634</v>
      </c>
      <c r="AE72" s="19">
        <f t="shared" si="16"/>
        <v>10.064672297611461</v>
      </c>
      <c r="AF72" s="32">
        <f t="shared" si="17"/>
        <v>9.833615230303268</v>
      </c>
      <c r="AG72" s="32">
        <f t="shared" si="18"/>
        <v>20.129344595222921</v>
      </c>
    </row>
    <row r="73" spans="3:33" ht="18.5" x14ac:dyDescent="0.35">
      <c r="C73" s="18" t="s">
        <v>39</v>
      </c>
      <c r="D73" s="19">
        <f t="shared" si="10"/>
        <v>0</v>
      </c>
      <c r="E73" s="19">
        <f t="shared" si="11"/>
        <v>0</v>
      </c>
      <c r="F73" s="19">
        <f t="shared" si="11"/>
        <v>0</v>
      </c>
      <c r="G73" s="19">
        <f t="shared" si="11"/>
        <v>0</v>
      </c>
      <c r="H73" s="19">
        <f t="shared" si="11"/>
        <v>5</v>
      </c>
      <c r="I73" s="19">
        <f t="shared" si="11"/>
        <v>0</v>
      </c>
      <c r="J73" s="19">
        <f t="shared" si="11"/>
        <v>1</v>
      </c>
      <c r="K73" s="19">
        <f t="shared" si="11"/>
        <v>0</v>
      </c>
      <c r="L73" s="19">
        <f t="shared" si="11"/>
        <v>1</v>
      </c>
      <c r="M73" s="19">
        <f t="shared" si="11"/>
        <v>0</v>
      </c>
      <c r="N73" s="19">
        <f t="shared" si="11"/>
        <v>0</v>
      </c>
      <c r="O73" s="19">
        <f t="shared" si="11"/>
        <v>0</v>
      </c>
      <c r="P73" s="19">
        <f t="shared" si="11"/>
        <v>0</v>
      </c>
      <c r="Q73" s="19">
        <f t="shared" si="11"/>
        <v>0</v>
      </c>
      <c r="R73" s="19">
        <f t="shared" si="11"/>
        <v>0</v>
      </c>
      <c r="S73" s="19">
        <f t="shared" si="11"/>
        <v>0</v>
      </c>
      <c r="T73" s="19">
        <f t="shared" si="11"/>
        <v>0</v>
      </c>
      <c r="U73" s="19">
        <f t="shared" si="11"/>
        <v>0</v>
      </c>
      <c r="V73" s="19">
        <f t="shared" si="11"/>
        <v>0</v>
      </c>
      <c r="W73" s="19">
        <f t="shared" si="11"/>
        <v>0</v>
      </c>
      <c r="X73" s="19">
        <f t="shared" si="11"/>
        <v>0</v>
      </c>
      <c r="Y73" s="19">
        <f t="shared" si="11"/>
        <v>0</v>
      </c>
      <c r="Z73" s="19">
        <f t="shared" si="11"/>
        <v>0</v>
      </c>
      <c r="AA73" s="19">
        <f t="shared" si="11"/>
        <v>0</v>
      </c>
      <c r="AB73" s="19">
        <f t="shared" si="13"/>
        <v>5</v>
      </c>
      <c r="AC73" s="19">
        <f t="shared" si="14"/>
        <v>1</v>
      </c>
      <c r="AD73" s="19">
        <f t="shared" si="15"/>
        <v>2.7315597861953522</v>
      </c>
      <c r="AE73" s="19">
        <f t="shared" si="16"/>
        <v>0.91497020887376923</v>
      </c>
      <c r="AF73" s="32">
        <f t="shared" si="17"/>
        <v>5.4631195723907044</v>
      </c>
      <c r="AG73" s="32">
        <f t="shared" si="18"/>
        <v>1.8299404177475385</v>
      </c>
    </row>
    <row r="74" spans="3:33" ht="18.5" x14ac:dyDescent="0.35">
      <c r="C74" s="18" t="s">
        <v>41</v>
      </c>
      <c r="D74" s="19">
        <f t="shared" si="10"/>
        <v>0</v>
      </c>
      <c r="E74" s="19">
        <f t="shared" si="11"/>
        <v>0</v>
      </c>
      <c r="F74" s="19">
        <f t="shared" si="11"/>
        <v>2</v>
      </c>
      <c r="G74" s="19">
        <f t="shared" si="11"/>
        <v>0</v>
      </c>
      <c r="H74" s="19">
        <f t="shared" si="11"/>
        <v>0</v>
      </c>
      <c r="I74" s="19">
        <f t="shared" si="11"/>
        <v>0</v>
      </c>
      <c r="J74" s="19">
        <f t="shared" si="11"/>
        <v>0</v>
      </c>
      <c r="K74" s="19">
        <f t="shared" si="11"/>
        <v>0</v>
      </c>
      <c r="L74" s="19">
        <f t="shared" si="11"/>
        <v>0</v>
      </c>
      <c r="M74" s="19">
        <f t="shared" si="11"/>
        <v>0</v>
      </c>
      <c r="N74" s="19">
        <f t="shared" si="11"/>
        <v>0</v>
      </c>
      <c r="O74" s="19">
        <f t="shared" si="11"/>
        <v>0</v>
      </c>
      <c r="P74" s="19">
        <f t="shared" si="11"/>
        <v>0</v>
      </c>
      <c r="Q74" s="19">
        <f t="shared" si="11"/>
        <v>0</v>
      </c>
      <c r="R74" s="19">
        <f t="shared" si="11"/>
        <v>0</v>
      </c>
      <c r="S74" s="19">
        <f t="shared" si="11"/>
        <v>0</v>
      </c>
      <c r="T74" s="19">
        <f t="shared" si="11"/>
        <v>0</v>
      </c>
      <c r="U74" s="19">
        <f t="shared" si="11"/>
        <v>0</v>
      </c>
      <c r="V74" s="19">
        <f t="shared" si="11"/>
        <v>0</v>
      </c>
      <c r="W74" s="19">
        <f t="shared" si="11"/>
        <v>0</v>
      </c>
      <c r="X74" s="19">
        <f t="shared" si="11"/>
        <v>0</v>
      </c>
      <c r="Y74" s="19">
        <f t="shared" si="11"/>
        <v>0</v>
      </c>
      <c r="Z74" s="19">
        <f t="shared" si="11"/>
        <v>0</v>
      </c>
      <c r="AA74" s="19">
        <f t="shared" si="11"/>
        <v>0</v>
      </c>
      <c r="AB74" s="19">
        <f t="shared" si="13"/>
        <v>2</v>
      </c>
      <c r="AC74" s="19">
        <f t="shared" si="14"/>
        <v>0</v>
      </c>
      <c r="AD74" s="19">
        <f t="shared" si="15"/>
        <v>1.0926239144781411</v>
      </c>
      <c r="AE74" s="19">
        <f t="shared" si="16"/>
        <v>0</v>
      </c>
      <c r="AF74" s="32">
        <f t="shared" si="17"/>
        <v>2.1852478289562822</v>
      </c>
      <c r="AG74" s="32">
        <f t="shared" si="18"/>
        <v>0</v>
      </c>
    </row>
    <row r="75" spans="3:33" ht="18.5" x14ac:dyDescent="0.35">
      <c r="C75" s="18" t="s">
        <v>42</v>
      </c>
      <c r="D75" s="19">
        <f t="shared" si="10"/>
        <v>0</v>
      </c>
      <c r="E75" s="19">
        <f t="shared" si="11"/>
        <v>0</v>
      </c>
      <c r="F75" s="19">
        <f t="shared" si="11"/>
        <v>0</v>
      </c>
      <c r="G75" s="19">
        <f t="shared" si="11"/>
        <v>0</v>
      </c>
      <c r="H75" s="19">
        <f t="shared" si="11"/>
        <v>3</v>
      </c>
      <c r="I75" s="19">
        <f t="shared" si="11"/>
        <v>0</v>
      </c>
      <c r="J75" s="19">
        <f t="shared" si="11"/>
        <v>0</v>
      </c>
      <c r="K75" s="19">
        <f t="shared" si="11"/>
        <v>0</v>
      </c>
      <c r="L75" s="19">
        <f t="shared" si="11"/>
        <v>0</v>
      </c>
      <c r="M75" s="19">
        <f t="shared" si="11"/>
        <v>0</v>
      </c>
      <c r="N75" s="19">
        <f t="shared" si="11"/>
        <v>0</v>
      </c>
      <c r="O75" s="19">
        <f t="shared" si="11"/>
        <v>0</v>
      </c>
      <c r="P75" s="19">
        <f t="shared" si="11"/>
        <v>0</v>
      </c>
      <c r="Q75" s="19">
        <f t="shared" si="11"/>
        <v>0</v>
      </c>
      <c r="R75" s="19">
        <f t="shared" si="11"/>
        <v>0</v>
      </c>
      <c r="S75" s="19">
        <f t="shared" si="11"/>
        <v>0</v>
      </c>
      <c r="T75" s="19">
        <f t="shared" si="11"/>
        <v>0</v>
      </c>
      <c r="U75" s="19">
        <f t="shared" si="11"/>
        <v>0</v>
      </c>
      <c r="V75" s="19">
        <f t="shared" si="11"/>
        <v>0</v>
      </c>
      <c r="W75" s="19">
        <f t="shared" si="11"/>
        <v>0</v>
      </c>
      <c r="X75" s="19">
        <f t="shared" si="11"/>
        <v>0</v>
      </c>
      <c r="Y75" s="19">
        <f t="shared" si="11"/>
        <v>0</v>
      </c>
      <c r="Z75" s="19">
        <f t="shared" si="11"/>
        <v>0</v>
      </c>
      <c r="AA75" s="19">
        <f t="shared" si="11"/>
        <v>0</v>
      </c>
      <c r="AB75" s="19">
        <f t="shared" si="13"/>
        <v>3</v>
      </c>
      <c r="AC75" s="19">
        <f t="shared" si="14"/>
        <v>0</v>
      </c>
      <c r="AD75" s="19">
        <f t="shared" si="15"/>
        <v>1.6389358717172116</v>
      </c>
      <c r="AE75" s="19">
        <f t="shared" si="16"/>
        <v>0</v>
      </c>
      <c r="AF75" s="32">
        <f t="shared" si="17"/>
        <v>3.2778717434344231</v>
      </c>
      <c r="AG75" s="32">
        <f t="shared" si="18"/>
        <v>0</v>
      </c>
    </row>
    <row r="76" spans="3:33" ht="18.5" x14ac:dyDescent="0.35">
      <c r="C76" s="18" t="s">
        <v>47</v>
      </c>
      <c r="D76" s="19">
        <f t="shared" si="10"/>
        <v>0</v>
      </c>
      <c r="E76" s="19">
        <f t="shared" si="11"/>
        <v>0</v>
      </c>
      <c r="F76" s="19">
        <f t="shared" si="11"/>
        <v>0</v>
      </c>
      <c r="G76" s="19">
        <f t="shared" si="11"/>
        <v>0</v>
      </c>
      <c r="H76" s="19">
        <f t="shared" si="11"/>
        <v>0</v>
      </c>
      <c r="I76" s="19">
        <f t="shared" si="11"/>
        <v>0</v>
      </c>
      <c r="J76" s="19">
        <f t="shared" si="11"/>
        <v>0</v>
      </c>
      <c r="K76" s="19">
        <f t="shared" si="11"/>
        <v>0</v>
      </c>
      <c r="L76" s="19">
        <f t="shared" si="11"/>
        <v>0</v>
      </c>
      <c r="M76" s="19">
        <f t="shared" si="11"/>
        <v>0</v>
      </c>
      <c r="N76" s="19">
        <f t="shared" si="11"/>
        <v>0</v>
      </c>
      <c r="O76" s="19">
        <f t="shared" si="11"/>
        <v>0</v>
      </c>
      <c r="P76" s="19">
        <f t="shared" si="11"/>
        <v>0</v>
      </c>
      <c r="Q76" s="19">
        <f t="shared" si="11"/>
        <v>1</v>
      </c>
      <c r="R76" s="19">
        <f t="shared" si="11"/>
        <v>0</v>
      </c>
      <c r="S76" s="19">
        <f t="shared" si="11"/>
        <v>0</v>
      </c>
      <c r="T76" s="19">
        <f t="shared" si="11"/>
        <v>1</v>
      </c>
      <c r="U76" s="19">
        <f t="shared" si="11"/>
        <v>0</v>
      </c>
      <c r="V76" s="19">
        <f t="shared" si="11"/>
        <v>0</v>
      </c>
      <c r="W76" s="19">
        <f t="shared" si="11"/>
        <v>0</v>
      </c>
      <c r="X76" s="19">
        <f t="shared" si="11"/>
        <v>0</v>
      </c>
      <c r="Y76" s="19">
        <f t="shared" si="11"/>
        <v>0</v>
      </c>
      <c r="Z76" s="19">
        <f t="shared" si="11"/>
        <v>0</v>
      </c>
      <c r="AA76" s="19">
        <f t="shared" si="11"/>
        <v>0</v>
      </c>
      <c r="AB76" s="19">
        <f t="shared" si="13"/>
        <v>1</v>
      </c>
      <c r="AC76" s="19">
        <f t="shared" si="14"/>
        <v>1</v>
      </c>
      <c r="AD76" s="19">
        <f t="shared" si="15"/>
        <v>0.54631195723907056</v>
      </c>
      <c r="AE76" s="19">
        <f t="shared" si="16"/>
        <v>0.91497020887376923</v>
      </c>
      <c r="AF76" s="32">
        <f t="shared" si="17"/>
        <v>1.0926239144781411</v>
      </c>
      <c r="AG76" s="32">
        <f t="shared" si="18"/>
        <v>1.8299404177475385</v>
      </c>
    </row>
    <row r="77" spans="3:33" ht="18.5" x14ac:dyDescent="0.35">
      <c r="C77" s="18" t="s">
        <v>40</v>
      </c>
      <c r="D77" s="19">
        <f t="shared" si="10"/>
        <v>0</v>
      </c>
      <c r="E77" s="19">
        <f t="shared" si="11"/>
        <v>0</v>
      </c>
      <c r="F77" s="19">
        <f t="shared" si="11"/>
        <v>0</v>
      </c>
      <c r="G77" s="19">
        <f t="shared" si="11"/>
        <v>1</v>
      </c>
      <c r="H77" s="19">
        <f t="shared" si="11"/>
        <v>0</v>
      </c>
      <c r="I77" s="19">
        <f t="shared" si="11"/>
        <v>0</v>
      </c>
      <c r="J77" s="19">
        <f t="shared" si="11"/>
        <v>1</v>
      </c>
      <c r="K77" s="19">
        <f t="shared" si="11"/>
        <v>0</v>
      </c>
      <c r="L77" s="19">
        <f t="shared" si="11"/>
        <v>0</v>
      </c>
      <c r="M77" s="19">
        <f t="shared" si="11"/>
        <v>0</v>
      </c>
      <c r="N77" s="19">
        <f t="shared" si="11"/>
        <v>0</v>
      </c>
      <c r="O77" s="19">
        <f t="shared" si="11"/>
        <v>0</v>
      </c>
      <c r="P77" s="19">
        <f t="shared" si="11"/>
        <v>0</v>
      </c>
      <c r="Q77" s="19">
        <f t="shared" si="11"/>
        <v>0</v>
      </c>
      <c r="R77" s="19">
        <f t="shared" si="11"/>
        <v>0</v>
      </c>
      <c r="S77" s="19">
        <f t="shared" si="11"/>
        <v>0</v>
      </c>
      <c r="T77" s="19">
        <f t="shared" si="11"/>
        <v>0</v>
      </c>
      <c r="U77" s="19">
        <f t="shared" si="11"/>
        <v>0</v>
      </c>
      <c r="V77" s="19">
        <f t="shared" si="11"/>
        <v>0</v>
      </c>
      <c r="W77" s="19">
        <f t="shared" si="11"/>
        <v>0</v>
      </c>
      <c r="X77" s="19">
        <f t="shared" si="11"/>
        <v>0</v>
      </c>
      <c r="Y77" s="19">
        <f t="shared" si="11"/>
        <v>0</v>
      </c>
      <c r="Z77" s="19">
        <f t="shared" si="11"/>
        <v>0</v>
      </c>
      <c r="AA77" s="19">
        <f t="shared" si="11"/>
        <v>0</v>
      </c>
      <c r="AB77" s="19">
        <f t="shared" si="13"/>
        <v>0</v>
      </c>
      <c r="AC77" s="19">
        <f t="shared" si="14"/>
        <v>1</v>
      </c>
      <c r="AD77" s="19">
        <f t="shared" si="15"/>
        <v>0</v>
      </c>
      <c r="AE77" s="19">
        <f t="shared" si="16"/>
        <v>0.91497020887376923</v>
      </c>
      <c r="AF77" s="32">
        <f t="shared" si="17"/>
        <v>0</v>
      </c>
      <c r="AG77" s="32">
        <f t="shared" si="18"/>
        <v>1.8299404177475385</v>
      </c>
    </row>
    <row r="78" spans="3:33" ht="18.5" x14ac:dyDescent="0.35">
      <c r="C78" s="18" t="s">
        <v>48</v>
      </c>
      <c r="D78" s="19">
        <f t="shared" si="10"/>
        <v>0</v>
      </c>
      <c r="E78" s="19">
        <f t="shared" si="11"/>
        <v>0</v>
      </c>
      <c r="F78" s="19">
        <f t="shared" si="11"/>
        <v>0</v>
      </c>
      <c r="G78" s="19">
        <f t="shared" si="11"/>
        <v>0</v>
      </c>
      <c r="H78" s="19">
        <f t="shared" si="11"/>
        <v>0</v>
      </c>
      <c r="I78" s="19">
        <f t="shared" si="11"/>
        <v>0</v>
      </c>
      <c r="J78" s="19">
        <f t="shared" si="11"/>
        <v>0</v>
      </c>
      <c r="K78" s="19">
        <f t="shared" si="11"/>
        <v>0</v>
      </c>
      <c r="L78" s="19">
        <f t="shared" si="11"/>
        <v>0</v>
      </c>
      <c r="M78" s="19">
        <f t="shared" si="11"/>
        <v>0</v>
      </c>
      <c r="N78" s="19">
        <f t="shared" si="11"/>
        <v>0</v>
      </c>
      <c r="O78" s="19">
        <f t="shared" si="11"/>
        <v>0</v>
      </c>
      <c r="P78" s="19">
        <f t="shared" si="11"/>
        <v>0</v>
      </c>
      <c r="Q78" s="19">
        <f t="shared" si="11"/>
        <v>0</v>
      </c>
      <c r="R78" s="19">
        <f t="shared" si="11"/>
        <v>0</v>
      </c>
      <c r="S78" s="19">
        <f t="shared" si="11"/>
        <v>1</v>
      </c>
      <c r="T78" s="19">
        <f t="shared" si="11"/>
        <v>0</v>
      </c>
      <c r="U78" s="19">
        <f t="shared" si="11"/>
        <v>0</v>
      </c>
      <c r="V78" s="19">
        <f t="shared" si="11"/>
        <v>0</v>
      </c>
      <c r="W78" s="19">
        <f t="shared" si="11"/>
        <v>0</v>
      </c>
      <c r="X78" s="19">
        <f t="shared" si="11"/>
        <v>0</v>
      </c>
      <c r="Y78" s="19">
        <f t="shared" si="11"/>
        <v>0</v>
      </c>
      <c r="Z78" s="19">
        <f t="shared" si="11"/>
        <v>0</v>
      </c>
      <c r="AA78" s="19">
        <f t="shared" si="11"/>
        <v>0</v>
      </c>
      <c r="AB78" s="19">
        <f t="shared" si="13"/>
        <v>0</v>
      </c>
      <c r="AC78" s="19">
        <f t="shared" si="14"/>
        <v>1</v>
      </c>
      <c r="AD78" s="19">
        <f t="shared" si="15"/>
        <v>0</v>
      </c>
      <c r="AE78" s="19">
        <f t="shared" si="16"/>
        <v>0.91497020887376923</v>
      </c>
      <c r="AF78" s="32">
        <f t="shared" si="17"/>
        <v>0</v>
      </c>
      <c r="AG78" s="32">
        <f t="shared" si="18"/>
        <v>1.8299404177475385</v>
      </c>
    </row>
    <row r="79" spans="3:33" ht="18.5" x14ac:dyDescent="0.35">
      <c r="C79" s="18" t="s">
        <v>49</v>
      </c>
      <c r="D79" s="19">
        <f t="shared" si="10"/>
        <v>0</v>
      </c>
      <c r="E79" s="19">
        <f t="shared" si="11"/>
        <v>0</v>
      </c>
      <c r="F79" s="19">
        <f t="shared" si="11"/>
        <v>0</v>
      </c>
      <c r="G79" s="19">
        <f t="shared" si="11"/>
        <v>0</v>
      </c>
      <c r="H79" s="19">
        <f t="shared" si="11"/>
        <v>0</v>
      </c>
      <c r="I79" s="19">
        <f t="shared" si="11"/>
        <v>0</v>
      </c>
      <c r="J79" s="19">
        <f t="shared" si="11"/>
        <v>0</v>
      </c>
      <c r="K79" s="19">
        <f t="shared" si="11"/>
        <v>0</v>
      </c>
      <c r="L79" s="19">
        <f t="shared" si="11"/>
        <v>1</v>
      </c>
      <c r="M79" s="19">
        <f t="shared" si="11"/>
        <v>0</v>
      </c>
      <c r="N79" s="19">
        <f t="shared" si="11"/>
        <v>0</v>
      </c>
      <c r="O79" s="19">
        <f t="shared" si="11"/>
        <v>0</v>
      </c>
      <c r="P79" s="19">
        <f t="shared" si="11"/>
        <v>0</v>
      </c>
      <c r="Q79" s="19">
        <f t="shared" si="11"/>
        <v>0</v>
      </c>
      <c r="R79" s="19">
        <f t="shared" si="11"/>
        <v>0</v>
      </c>
      <c r="S79" s="19">
        <f t="shared" si="11"/>
        <v>0</v>
      </c>
      <c r="T79" s="19">
        <f t="shared" si="11"/>
        <v>0</v>
      </c>
      <c r="U79" s="19">
        <f t="shared" si="11"/>
        <v>0</v>
      </c>
      <c r="V79" s="19">
        <f t="shared" ref="E79:AA82" si="19">V16+V31+V46</f>
        <v>0</v>
      </c>
      <c r="W79" s="19">
        <f t="shared" si="19"/>
        <v>0</v>
      </c>
      <c r="X79" s="19">
        <f t="shared" si="19"/>
        <v>0</v>
      </c>
      <c r="Y79" s="19">
        <f t="shared" si="19"/>
        <v>0</v>
      </c>
      <c r="Z79" s="19">
        <f t="shared" si="19"/>
        <v>0</v>
      </c>
      <c r="AA79" s="19">
        <f t="shared" si="19"/>
        <v>0</v>
      </c>
      <c r="AB79" s="19">
        <f t="shared" si="13"/>
        <v>0</v>
      </c>
      <c r="AC79" s="19">
        <f t="shared" si="14"/>
        <v>1</v>
      </c>
      <c r="AD79" s="19">
        <f t="shared" si="15"/>
        <v>0</v>
      </c>
      <c r="AE79" s="19">
        <f t="shared" si="16"/>
        <v>0.91497020887376923</v>
      </c>
      <c r="AF79" s="32">
        <f t="shared" si="17"/>
        <v>0</v>
      </c>
      <c r="AG79" s="32">
        <f t="shared" si="18"/>
        <v>1.8299404177475385</v>
      </c>
    </row>
    <row r="80" spans="3:33" ht="18.5" x14ac:dyDescent="0.35">
      <c r="C80" s="18" t="s">
        <v>43</v>
      </c>
      <c r="D80" s="19">
        <f t="shared" si="10"/>
        <v>0</v>
      </c>
      <c r="E80" s="19">
        <f t="shared" si="19"/>
        <v>0</v>
      </c>
      <c r="F80" s="19">
        <f t="shared" si="19"/>
        <v>0</v>
      </c>
      <c r="G80" s="19">
        <f t="shared" si="19"/>
        <v>0</v>
      </c>
      <c r="H80" s="19">
        <f t="shared" si="19"/>
        <v>0</v>
      </c>
      <c r="I80" s="19">
        <f t="shared" si="19"/>
        <v>0</v>
      </c>
      <c r="J80" s="19">
        <f t="shared" si="19"/>
        <v>0</v>
      </c>
      <c r="K80" s="19">
        <f t="shared" si="19"/>
        <v>0</v>
      </c>
      <c r="L80" s="19">
        <f t="shared" si="19"/>
        <v>1</v>
      </c>
      <c r="M80" s="19">
        <f t="shared" si="19"/>
        <v>0</v>
      </c>
      <c r="N80" s="19">
        <f t="shared" si="19"/>
        <v>0</v>
      </c>
      <c r="O80" s="19">
        <f t="shared" si="19"/>
        <v>0</v>
      </c>
      <c r="P80" s="19">
        <f t="shared" si="19"/>
        <v>0</v>
      </c>
      <c r="Q80" s="19">
        <f t="shared" si="19"/>
        <v>0</v>
      </c>
      <c r="R80" s="19">
        <f t="shared" si="19"/>
        <v>0</v>
      </c>
      <c r="S80" s="19">
        <f t="shared" si="19"/>
        <v>0</v>
      </c>
      <c r="T80" s="19">
        <f t="shared" si="19"/>
        <v>0</v>
      </c>
      <c r="U80" s="19">
        <f t="shared" si="19"/>
        <v>0</v>
      </c>
      <c r="V80" s="19">
        <f t="shared" si="19"/>
        <v>0</v>
      </c>
      <c r="W80" s="19">
        <f t="shared" si="19"/>
        <v>0</v>
      </c>
      <c r="X80" s="19">
        <f t="shared" si="19"/>
        <v>0</v>
      </c>
      <c r="Y80" s="19">
        <f t="shared" si="19"/>
        <v>0</v>
      </c>
      <c r="Z80" s="19">
        <f t="shared" si="19"/>
        <v>0</v>
      </c>
      <c r="AA80" s="19">
        <f t="shared" si="19"/>
        <v>0</v>
      </c>
      <c r="AB80" s="19">
        <f t="shared" si="13"/>
        <v>0</v>
      </c>
      <c r="AC80" s="19">
        <f t="shared" si="14"/>
        <v>1</v>
      </c>
      <c r="AD80" s="19">
        <f t="shared" si="15"/>
        <v>0</v>
      </c>
      <c r="AE80" s="19">
        <f t="shared" si="16"/>
        <v>0.91497020887376923</v>
      </c>
      <c r="AF80" s="32">
        <f t="shared" si="17"/>
        <v>0</v>
      </c>
      <c r="AG80" s="32">
        <f t="shared" si="18"/>
        <v>1.8299404177475385</v>
      </c>
    </row>
    <row r="81" spans="3:33" ht="18.5" x14ac:dyDescent="0.35">
      <c r="C81" s="18" t="s">
        <v>46</v>
      </c>
      <c r="D81" s="19">
        <f t="shared" si="10"/>
        <v>0</v>
      </c>
      <c r="E81" s="19">
        <f t="shared" si="19"/>
        <v>0</v>
      </c>
      <c r="F81" s="19">
        <f t="shared" si="19"/>
        <v>0</v>
      </c>
      <c r="G81" s="19">
        <f t="shared" si="19"/>
        <v>0</v>
      </c>
      <c r="H81" s="19">
        <f t="shared" si="19"/>
        <v>0</v>
      </c>
      <c r="I81" s="19">
        <f t="shared" si="19"/>
        <v>0</v>
      </c>
      <c r="J81" s="19">
        <f t="shared" si="19"/>
        <v>0</v>
      </c>
      <c r="K81" s="19">
        <f t="shared" si="19"/>
        <v>0</v>
      </c>
      <c r="L81" s="19">
        <f t="shared" si="19"/>
        <v>1</v>
      </c>
      <c r="M81" s="19">
        <f t="shared" si="19"/>
        <v>0</v>
      </c>
      <c r="N81" s="19">
        <f t="shared" si="19"/>
        <v>0</v>
      </c>
      <c r="O81" s="19">
        <f t="shared" si="19"/>
        <v>0</v>
      </c>
      <c r="P81" s="19">
        <f t="shared" si="19"/>
        <v>0</v>
      </c>
      <c r="Q81" s="19">
        <f t="shared" si="19"/>
        <v>0</v>
      </c>
      <c r="R81" s="19">
        <f t="shared" si="19"/>
        <v>0</v>
      </c>
      <c r="S81" s="19">
        <f t="shared" si="19"/>
        <v>0</v>
      </c>
      <c r="T81" s="19">
        <f t="shared" si="19"/>
        <v>0</v>
      </c>
      <c r="U81" s="19">
        <f t="shared" si="19"/>
        <v>0</v>
      </c>
      <c r="V81" s="19">
        <f t="shared" si="19"/>
        <v>0</v>
      </c>
      <c r="W81" s="19">
        <f t="shared" si="19"/>
        <v>0</v>
      </c>
      <c r="X81" s="19">
        <f t="shared" si="19"/>
        <v>0</v>
      </c>
      <c r="Y81" s="19">
        <f t="shared" si="19"/>
        <v>0</v>
      </c>
      <c r="Z81" s="19">
        <f t="shared" si="19"/>
        <v>0</v>
      </c>
      <c r="AA81" s="19">
        <f t="shared" si="19"/>
        <v>0</v>
      </c>
      <c r="AB81" s="19">
        <f t="shared" si="13"/>
        <v>0</v>
      </c>
      <c r="AC81" s="19">
        <f t="shared" si="14"/>
        <v>1</v>
      </c>
      <c r="AD81" s="19">
        <f t="shared" si="15"/>
        <v>0</v>
      </c>
      <c r="AE81" s="19">
        <f t="shared" si="16"/>
        <v>0.91497020887376923</v>
      </c>
      <c r="AF81" s="32">
        <f t="shared" si="17"/>
        <v>0</v>
      </c>
      <c r="AG81" s="32">
        <f t="shared" si="18"/>
        <v>1.8299404177475385</v>
      </c>
    </row>
    <row r="82" spans="3:33" ht="18.5" x14ac:dyDescent="0.35">
      <c r="C82" s="18" t="s">
        <v>45</v>
      </c>
      <c r="D82" s="19">
        <f t="shared" si="10"/>
        <v>0</v>
      </c>
      <c r="E82" s="19">
        <f t="shared" si="19"/>
        <v>0</v>
      </c>
      <c r="F82" s="19">
        <f t="shared" si="19"/>
        <v>0</v>
      </c>
      <c r="G82" s="19">
        <f t="shared" si="19"/>
        <v>0</v>
      </c>
      <c r="H82" s="19">
        <f t="shared" si="19"/>
        <v>0</v>
      </c>
      <c r="I82" s="19">
        <f t="shared" si="19"/>
        <v>0</v>
      </c>
      <c r="J82" s="19">
        <f t="shared" si="19"/>
        <v>2</v>
      </c>
      <c r="K82" s="19">
        <f t="shared" si="19"/>
        <v>0</v>
      </c>
      <c r="L82" s="19">
        <f t="shared" si="19"/>
        <v>0</v>
      </c>
      <c r="M82" s="19">
        <f t="shared" si="19"/>
        <v>0</v>
      </c>
      <c r="N82" s="19">
        <f t="shared" si="19"/>
        <v>0</v>
      </c>
      <c r="O82" s="19">
        <f t="shared" si="19"/>
        <v>0</v>
      </c>
      <c r="P82" s="19">
        <f t="shared" si="19"/>
        <v>0</v>
      </c>
      <c r="Q82" s="19">
        <f t="shared" si="19"/>
        <v>0</v>
      </c>
      <c r="R82" s="19">
        <f t="shared" si="19"/>
        <v>0</v>
      </c>
      <c r="S82" s="19">
        <f t="shared" si="19"/>
        <v>0</v>
      </c>
      <c r="T82" s="19">
        <f t="shared" si="19"/>
        <v>0</v>
      </c>
      <c r="U82" s="19">
        <f t="shared" si="19"/>
        <v>0</v>
      </c>
      <c r="V82" s="19">
        <f t="shared" si="19"/>
        <v>0</v>
      </c>
      <c r="W82" s="19">
        <f t="shared" si="19"/>
        <v>0</v>
      </c>
      <c r="X82" s="19">
        <f t="shared" si="19"/>
        <v>0</v>
      </c>
      <c r="Y82" s="19">
        <f t="shared" si="19"/>
        <v>0</v>
      </c>
      <c r="Z82" s="19">
        <f t="shared" si="19"/>
        <v>0</v>
      </c>
      <c r="AA82" s="19">
        <f t="shared" si="19"/>
        <v>0</v>
      </c>
      <c r="AB82" s="19">
        <f t="shared" si="13"/>
        <v>0</v>
      </c>
      <c r="AC82" s="19">
        <f t="shared" si="14"/>
        <v>0</v>
      </c>
      <c r="AD82" s="19">
        <f t="shared" si="15"/>
        <v>0</v>
      </c>
      <c r="AE82" s="19">
        <f t="shared" si="16"/>
        <v>0</v>
      </c>
      <c r="AF82" s="32">
        <f t="shared" si="17"/>
        <v>0</v>
      </c>
      <c r="AG82" s="32">
        <f t="shared" si="18"/>
        <v>0</v>
      </c>
    </row>
    <row r="83" spans="3:33" ht="18.5" x14ac:dyDescent="0.35">
      <c r="C83" s="18" t="s">
        <v>53</v>
      </c>
      <c r="D83" s="19">
        <f>SUM(D68:D82)</f>
        <v>4</v>
      </c>
      <c r="E83" s="19">
        <f t="shared" ref="E83:AA83" si="20">SUM(E68:E82)</f>
        <v>14</v>
      </c>
      <c r="F83" s="19">
        <f t="shared" si="20"/>
        <v>19</v>
      </c>
      <c r="G83" s="19">
        <f t="shared" si="20"/>
        <v>43</v>
      </c>
      <c r="H83" s="19">
        <f t="shared" si="20"/>
        <v>53</v>
      </c>
      <c r="I83" s="19">
        <f t="shared" si="20"/>
        <v>0</v>
      </c>
      <c r="J83" s="19">
        <f t="shared" si="20"/>
        <v>58</v>
      </c>
      <c r="K83" s="19">
        <f t="shared" si="20"/>
        <v>27</v>
      </c>
      <c r="L83" s="19">
        <f t="shared" si="20"/>
        <v>20</v>
      </c>
      <c r="M83" s="19">
        <f t="shared" si="20"/>
        <v>25</v>
      </c>
      <c r="N83" s="19">
        <f t="shared" si="20"/>
        <v>19</v>
      </c>
      <c r="O83" s="19">
        <f t="shared" si="20"/>
        <v>8</v>
      </c>
      <c r="P83" s="19">
        <f t="shared" si="20"/>
        <v>21</v>
      </c>
      <c r="Q83" s="19">
        <f t="shared" si="20"/>
        <v>32</v>
      </c>
      <c r="R83" s="19">
        <f t="shared" si="20"/>
        <v>22</v>
      </c>
      <c r="S83" s="19">
        <f t="shared" si="20"/>
        <v>44</v>
      </c>
      <c r="T83" s="19">
        <f t="shared" si="20"/>
        <v>20</v>
      </c>
      <c r="U83" s="19">
        <f t="shared" si="20"/>
        <v>7</v>
      </c>
      <c r="V83" s="19">
        <f t="shared" si="20"/>
        <v>23</v>
      </c>
      <c r="W83" s="19">
        <f t="shared" si="20"/>
        <v>32</v>
      </c>
      <c r="X83" s="19">
        <f t="shared" si="20"/>
        <v>113</v>
      </c>
      <c r="Y83" s="19">
        <f t="shared" si="20"/>
        <v>61</v>
      </c>
      <c r="Z83" s="19">
        <f t="shared" si="20"/>
        <v>58</v>
      </c>
      <c r="AA83" s="19">
        <f t="shared" si="20"/>
        <v>27</v>
      </c>
      <c r="AB83" s="19">
        <f>D83+F83+H83+K83+N83+P83+R83+T83+V83+X83+Z83</f>
        <v>379</v>
      </c>
      <c r="AC83" s="19">
        <f t="shared" si="14"/>
        <v>288</v>
      </c>
      <c r="AD83" s="23">
        <f>(AB83/$AB$66)*1000000</f>
        <v>207.05223179360772</v>
      </c>
      <c r="AE83" s="23">
        <f>(AC83/$AC$66)*1000000</f>
        <v>263.51142015564551</v>
      </c>
      <c r="AF83">
        <f>AD83*2</f>
        <v>414.10446358721543</v>
      </c>
      <c r="AG83">
        <f>AE83*2</f>
        <v>527.02284031129102</v>
      </c>
    </row>
    <row r="84" spans="3:33" ht="18.5" x14ac:dyDescent="0.35">
      <c r="C84" s="21"/>
    </row>
    <row r="85" spans="3:33" ht="18.5" x14ac:dyDescent="0.35">
      <c r="C85" s="21"/>
    </row>
    <row r="86" spans="3:33" ht="18.5" x14ac:dyDescent="0.35">
      <c r="C86" s="4" t="s">
        <v>0</v>
      </c>
      <c r="D86" s="24" t="s">
        <v>1</v>
      </c>
      <c r="E86" s="24" t="s">
        <v>2</v>
      </c>
      <c r="F86" s="24" t="s">
        <v>3</v>
      </c>
      <c r="G86" s="24" t="s">
        <v>4</v>
      </c>
      <c r="H86" s="24" t="s">
        <v>5</v>
      </c>
      <c r="I86" s="24" t="s">
        <v>6</v>
      </c>
      <c r="J86" s="5" t="s">
        <v>7</v>
      </c>
      <c r="K86" s="24" t="s">
        <v>8</v>
      </c>
      <c r="L86" s="24" t="s">
        <v>9</v>
      </c>
      <c r="M86" s="5" t="s">
        <v>10</v>
      </c>
      <c r="N86" s="24" t="s">
        <v>11</v>
      </c>
      <c r="O86" s="24" t="s">
        <v>12</v>
      </c>
      <c r="P86" s="24" t="s">
        <v>13</v>
      </c>
      <c r="Q86" s="24" t="s">
        <v>14</v>
      </c>
      <c r="R86" s="24" t="s">
        <v>15</v>
      </c>
      <c r="S86" s="24" t="s">
        <v>16</v>
      </c>
      <c r="T86" s="24" t="s">
        <v>17</v>
      </c>
      <c r="U86" s="24" t="s">
        <v>18</v>
      </c>
      <c r="V86" s="24" t="s">
        <v>19</v>
      </c>
      <c r="W86" s="24" t="s">
        <v>20</v>
      </c>
      <c r="X86" s="24" t="s">
        <v>21</v>
      </c>
      <c r="Y86" s="24" t="s">
        <v>22</v>
      </c>
      <c r="Z86" s="24" t="s">
        <v>23</v>
      </c>
      <c r="AA86" s="24" t="s">
        <v>24</v>
      </c>
      <c r="AB86" s="19"/>
      <c r="AC86" s="19"/>
      <c r="AD86" s="19"/>
      <c r="AE86" s="19"/>
    </row>
    <row r="87" spans="3:33" ht="18.5" x14ac:dyDescent="0.35">
      <c r="C87" s="6" t="s">
        <v>25</v>
      </c>
      <c r="D87" s="7" t="s">
        <v>26</v>
      </c>
      <c r="E87" s="7" t="s">
        <v>27</v>
      </c>
      <c r="F87" s="7" t="s">
        <v>28</v>
      </c>
      <c r="G87" s="7" t="s">
        <v>29</v>
      </c>
      <c r="H87" s="7" t="s">
        <v>26</v>
      </c>
      <c r="I87" s="7" t="s">
        <v>30</v>
      </c>
      <c r="J87" s="7" t="s">
        <v>28</v>
      </c>
      <c r="K87" s="7" t="s">
        <v>26</v>
      </c>
      <c r="L87" s="7" t="s">
        <v>27</v>
      </c>
      <c r="M87" s="7" t="s">
        <v>28</v>
      </c>
      <c r="N87" s="7" t="s">
        <v>31</v>
      </c>
      <c r="O87" s="7" t="s">
        <v>32</v>
      </c>
      <c r="P87" s="7" t="s">
        <v>28</v>
      </c>
      <c r="Q87" s="7" t="s">
        <v>29</v>
      </c>
      <c r="R87" s="7" t="s">
        <v>31</v>
      </c>
      <c r="S87" s="7" t="s">
        <v>32</v>
      </c>
      <c r="T87" s="7" t="s">
        <v>26</v>
      </c>
      <c r="U87" s="7" t="s">
        <v>27</v>
      </c>
      <c r="V87" s="7" t="s">
        <v>26</v>
      </c>
      <c r="W87" s="7" t="s">
        <v>27</v>
      </c>
      <c r="X87" s="7" t="s">
        <v>28</v>
      </c>
      <c r="Y87" s="7" t="s">
        <v>29</v>
      </c>
      <c r="Z87" s="7" t="s">
        <v>26</v>
      </c>
      <c r="AA87" s="7" t="s">
        <v>27</v>
      </c>
      <c r="AB87" s="7"/>
      <c r="AC87" s="7"/>
      <c r="AD87" s="19"/>
      <c r="AE87" s="19"/>
    </row>
    <row r="88" spans="3:33" ht="18.5" x14ac:dyDescent="0.35">
      <c r="C88" s="8" t="s">
        <v>33</v>
      </c>
      <c r="D88" s="3">
        <f>D66</f>
        <v>166416</v>
      </c>
      <c r="E88" s="3">
        <f t="shared" ref="E88:AA88" si="21">E66</f>
        <v>124416</v>
      </c>
      <c r="F88" s="3">
        <f t="shared" si="21"/>
        <v>60720</v>
      </c>
      <c r="G88" s="3">
        <f t="shared" si="21"/>
        <v>38090</v>
      </c>
      <c r="H88" s="3">
        <f t="shared" si="21"/>
        <v>120096</v>
      </c>
      <c r="I88" s="3">
        <f t="shared" si="21"/>
        <v>0</v>
      </c>
      <c r="J88" s="3">
        <f t="shared" si="21"/>
        <v>194736</v>
      </c>
      <c r="K88" s="3">
        <f t="shared" si="21"/>
        <v>261552</v>
      </c>
      <c r="L88" s="3">
        <f t="shared" si="21"/>
        <v>164072</v>
      </c>
      <c r="M88" s="3">
        <f t="shared" si="21"/>
        <v>224640</v>
      </c>
      <c r="N88" s="3">
        <f t="shared" si="21"/>
        <v>200208</v>
      </c>
      <c r="O88" s="3">
        <f t="shared" si="21"/>
        <v>125590</v>
      </c>
      <c r="P88" s="3">
        <f t="shared" si="21"/>
        <v>247560</v>
      </c>
      <c r="Q88" s="3">
        <f t="shared" si="21"/>
        <v>155294.38800000001</v>
      </c>
      <c r="R88" s="3">
        <f t="shared" si="21"/>
        <v>123840</v>
      </c>
      <c r="S88" s="3">
        <f t="shared" si="21"/>
        <v>77684.831999999995</v>
      </c>
      <c r="T88" s="3">
        <f t="shared" si="21"/>
        <v>181104</v>
      </c>
      <c r="U88" s="3">
        <f t="shared" si="21"/>
        <v>113606.5392</v>
      </c>
      <c r="V88" s="3">
        <f t="shared" si="21"/>
        <v>139344</v>
      </c>
      <c r="W88" s="3">
        <f t="shared" si="21"/>
        <v>87410</v>
      </c>
      <c r="X88" s="3">
        <f t="shared" si="21"/>
        <v>155640</v>
      </c>
      <c r="Y88" s="3">
        <f t="shared" si="21"/>
        <v>97633</v>
      </c>
      <c r="Z88" s="3">
        <f t="shared" si="21"/>
        <v>173976</v>
      </c>
      <c r="AA88" s="3">
        <f t="shared" si="21"/>
        <v>109135</v>
      </c>
      <c r="AB88" s="19"/>
      <c r="AC88" s="19"/>
      <c r="AD88" s="19"/>
      <c r="AE88" s="19"/>
    </row>
    <row r="89" spans="3:33" ht="18.5" x14ac:dyDescent="0.35">
      <c r="C89" s="6" t="s">
        <v>34</v>
      </c>
      <c r="D89" s="3">
        <f>D67</f>
        <v>2.4000000000000001E-5</v>
      </c>
      <c r="E89" s="3">
        <f t="shared" ref="E89:AA89" si="22">E67</f>
        <v>1.1E-4</v>
      </c>
      <c r="F89" s="3">
        <f t="shared" si="22"/>
        <v>3.1E-4</v>
      </c>
      <c r="G89" s="3">
        <f t="shared" si="22"/>
        <v>1.1000000000000001E-3</v>
      </c>
      <c r="H89" s="3">
        <f t="shared" si="22"/>
        <v>4.4000000000000002E-4</v>
      </c>
      <c r="I89" s="3">
        <f t="shared" si="22"/>
        <v>0</v>
      </c>
      <c r="J89" s="3">
        <f t="shared" si="22"/>
        <v>2.9999999999999997E-4</v>
      </c>
      <c r="K89" s="3">
        <f t="shared" si="22"/>
        <v>1E-4</v>
      </c>
      <c r="L89" s="3">
        <f t="shared" si="22"/>
        <v>1.2E-4</v>
      </c>
      <c r="M89" s="3">
        <f t="shared" si="22"/>
        <v>1.1E-4</v>
      </c>
      <c r="N89" s="3">
        <f t="shared" si="22"/>
        <v>9.5000000000000005E-5</v>
      </c>
      <c r="O89" s="3">
        <f t="shared" si="22"/>
        <v>6.3999999999999997E-5</v>
      </c>
      <c r="P89" s="3">
        <f t="shared" si="22"/>
        <v>8.5000000000000006E-5</v>
      </c>
      <c r="Q89" s="3">
        <f t="shared" si="22"/>
        <v>2.1000000000000001E-4</v>
      </c>
      <c r="R89" s="3">
        <f t="shared" si="22"/>
        <v>1.8000000000000001E-4</v>
      </c>
      <c r="S89" s="3">
        <f t="shared" si="22"/>
        <v>5.6999999999999998E-4</v>
      </c>
      <c r="T89" s="3">
        <f t="shared" si="22"/>
        <v>1.1E-4</v>
      </c>
      <c r="U89" s="3">
        <f t="shared" si="22"/>
        <v>6.2000000000000003E-5</v>
      </c>
      <c r="V89" s="3">
        <f t="shared" si="22"/>
        <v>1.7000000000000001E-4</v>
      </c>
      <c r="W89" s="3">
        <f t="shared" si="22"/>
        <v>3.6999999999999999E-4</v>
      </c>
      <c r="X89" s="3">
        <f t="shared" si="22"/>
        <v>7.2999999999999996E-4</v>
      </c>
      <c r="Y89" s="3">
        <f t="shared" si="22"/>
        <v>6.2E-4</v>
      </c>
      <c r="Z89" s="3">
        <f t="shared" si="22"/>
        <v>3.3E-4</v>
      </c>
      <c r="AA89" s="3">
        <f t="shared" si="22"/>
        <v>2.5000000000000001E-4</v>
      </c>
      <c r="AB89" s="19"/>
      <c r="AC89" s="19"/>
      <c r="AD89" s="19"/>
      <c r="AE89" s="19"/>
    </row>
    <row r="90" spans="3:33" ht="18.5" x14ac:dyDescent="0.35">
      <c r="C90" s="18" t="s">
        <v>37</v>
      </c>
      <c r="D90" s="19">
        <f t="shared" ref="D90:D105" si="23">(D68/D$88)*1000000</f>
        <v>0</v>
      </c>
      <c r="E90" s="19">
        <f t="shared" ref="E90:AA102" si="24">(E68/E$88)*1000000</f>
        <v>40.187757201646093</v>
      </c>
      <c r="F90" s="19">
        <f t="shared" si="24"/>
        <v>164.69038208168644</v>
      </c>
      <c r="G90" s="19">
        <f>(G68/G$88)*1000000</f>
        <v>157.52165922814387</v>
      </c>
      <c r="H90" s="19">
        <f t="shared" si="24"/>
        <v>199.84012789768184</v>
      </c>
      <c r="I90" s="19" t="e">
        <f t="shared" si="24"/>
        <v>#DIV/0!</v>
      </c>
      <c r="J90" s="19">
        <f t="shared" si="24"/>
        <v>15.405472023662805</v>
      </c>
      <c r="K90" s="19">
        <f t="shared" si="24"/>
        <v>30.586651985073711</v>
      </c>
      <c r="L90" s="19">
        <f t="shared" si="24"/>
        <v>0</v>
      </c>
      <c r="M90" s="19">
        <f t="shared" si="24"/>
        <v>8.9031339031339023</v>
      </c>
      <c r="N90" s="19">
        <f t="shared" si="24"/>
        <v>14.984416207144569</v>
      </c>
      <c r="O90" s="19">
        <f t="shared" si="24"/>
        <v>15.924834779839159</v>
      </c>
      <c r="P90" s="19">
        <f t="shared" si="24"/>
        <v>20.197123929552433</v>
      </c>
      <c r="Q90" s="19">
        <f t="shared" si="24"/>
        <v>19.31814818704202</v>
      </c>
      <c r="R90" s="19">
        <f t="shared" si="24"/>
        <v>64.599483204134359</v>
      </c>
      <c r="S90" s="19">
        <f t="shared" si="24"/>
        <v>193.08788619121944</v>
      </c>
      <c r="T90" s="19">
        <f t="shared" si="24"/>
        <v>49.695202756427243</v>
      </c>
      <c r="U90" s="19">
        <f t="shared" si="24"/>
        <v>0</v>
      </c>
      <c r="V90" s="19">
        <f t="shared" si="24"/>
        <v>7.1764840969112411</v>
      </c>
      <c r="W90" s="19">
        <f t="shared" si="24"/>
        <v>45.761354536094267</v>
      </c>
      <c r="X90" s="19">
        <f t="shared" si="24"/>
        <v>263.42842456951939</v>
      </c>
      <c r="Y90" s="19">
        <f t="shared" si="24"/>
        <v>225.33364743478128</v>
      </c>
      <c r="Z90" s="19">
        <f t="shared" si="24"/>
        <v>34.487515519381979</v>
      </c>
      <c r="AA90" s="19">
        <f t="shared" si="24"/>
        <v>64.140743116323819</v>
      </c>
      <c r="AB90" s="19"/>
      <c r="AC90" s="19"/>
      <c r="AD90" s="19"/>
      <c r="AE90" s="19"/>
    </row>
    <row r="91" spans="3:33" ht="18.5" x14ac:dyDescent="0.35">
      <c r="C91" s="18" t="s">
        <v>35</v>
      </c>
      <c r="D91" s="19">
        <f t="shared" si="23"/>
        <v>18.027112777617535</v>
      </c>
      <c r="E91" s="19">
        <f>(E69/E$88)*1000000</f>
        <v>64.300411522633752</v>
      </c>
      <c r="F91" s="19">
        <f>(F69/F$88)*1000000</f>
        <v>65.876152832674563</v>
      </c>
      <c r="G91" s="19">
        <f>(G69/G$88)*1000000</f>
        <v>131.26804935678658</v>
      </c>
      <c r="H91" s="19">
        <f t="shared" ref="H91:S91" si="25">(H69/H$88)*1000000</f>
        <v>83.266719957367442</v>
      </c>
      <c r="I91" s="19" t="e">
        <f t="shared" si="25"/>
        <v>#DIV/0!</v>
      </c>
      <c r="J91" s="19">
        <f t="shared" si="25"/>
        <v>169.46019226029085</v>
      </c>
      <c r="K91" s="19">
        <f t="shared" si="25"/>
        <v>45.879977977610572</v>
      </c>
      <c r="L91" s="19">
        <f t="shared" si="25"/>
        <v>60.948851723633531</v>
      </c>
      <c r="M91" s="19">
        <f t="shared" si="25"/>
        <v>102.38603988603988</v>
      </c>
      <c r="N91" s="19">
        <f t="shared" si="25"/>
        <v>64.932470230959794</v>
      </c>
      <c r="O91" s="19">
        <f t="shared" si="25"/>
        <v>31.849669559678318</v>
      </c>
      <c r="P91" s="19">
        <f t="shared" si="25"/>
        <v>44.433672645015349</v>
      </c>
      <c r="Q91" s="19">
        <f t="shared" si="25"/>
        <v>160.98456822535016</v>
      </c>
      <c r="R91" s="19">
        <f t="shared" si="25"/>
        <v>40.374677002583979</v>
      </c>
      <c r="S91" s="19">
        <f t="shared" si="25"/>
        <v>154.47030895297553</v>
      </c>
      <c r="T91" s="19">
        <f t="shared" si="24"/>
        <v>5.5216891951585829</v>
      </c>
      <c r="U91" s="19">
        <f t="shared" si="24"/>
        <v>52.813861264070617</v>
      </c>
      <c r="V91" s="19">
        <f t="shared" si="24"/>
        <v>122.0002296474911</v>
      </c>
      <c r="W91" s="19">
        <f t="shared" si="24"/>
        <v>22.880677268047133</v>
      </c>
      <c r="X91" s="19">
        <f t="shared" si="24"/>
        <v>173.47725520431766</v>
      </c>
      <c r="Y91" s="19">
        <f t="shared" si="24"/>
        <v>163.87901631620457</v>
      </c>
      <c r="Z91" s="19">
        <f t="shared" si="24"/>
        <v>40.235434772612308</v>
      </c>
      <c r="AA91" s="19">
        <f t="shared" si="24"/>
        <v>54.977779813991845</v>
      </c>
      <c r="AB91" s="19"/>
      <c r="AC91" s="19"/>
      <c r="AD91" s="19"/>
      <c r="AE91" s="19"/>
    </row>
    <row r="92" spans="3:33" ht="18.5" x14ac:dyDescent="0.35">
      <c r="C92" s="18" t="s">
        <v>38</v>
      </c>
      <c r="D92" s="19">
        <f t="shared" si="23"/>
        <v>0</v>
      </c>
      <c r="E92" s="19">
        <f t="shared" si="24"/>
        <v>0</v>
      </c>
      <c r="F92" s="19">
        <f t="shared" si="24"/>
        <v>49.40711462450593</v>
      </c>
      <c r="G92" s="19">
        <f t="shared" si="24"/>
        <v>787.60829614071929</v>
      </c>
      <c r="H92" s="19">
        <f t="shared" si="24"/>
        <v>91.593391953104188</v>
      </c>
      <c r="I92" s="19" t="e">
        <f t="shared" si="24"/>
        <v>#DIV/0!</v>
      </c>
      <c r="J92" s="19">
        <f t="shared" si="24"/>
        <v>56.48673075343028</v>
      </c>
      <c r="K92" s="19">
        <f t="shared" si="24"/>
        <v>15.293325992536856</v>
      </c>
      <c r="L92" s="19">
        <f t="shared" si="24"/>
        <v>18.284655517090059</v>
      </c>
      <c r="M92" s="19">
        <f t="shared" si="24"/>
        <v>0</v>
      </c>
      <c r="N92" s="19">
        <f t="shared" si="24"/>
        <v>14.984416207144569</v>
      </c>
      <c r="O92" s="19">
        <f t="shared" si="24"/>
        <v>7.9624173899195796</v>
      </c>
      <c r="P92" s="19">
        <f t="shared" si="24"/>
        <v>12.11827435773146</v>
      </c>
      <c r="Q92" s="19">
        <f t="shared" si="24"/>
        <v>6.4393827290140067</v>
      </c>
      <c r="R92" s="19">
        <f t="shared" si="24"/>
        <v>72.674418604651166</v>
      </c>
      <c r="S92" s="19">
        <f t="shared" si="24"/>
        <v>180.21536044513812</v>
      </c>
      <c r="T92" s="19">
        <f t="shared" si="24"/>
        <v>49.695202756427243</v>
      </c>
      <c r="U92" s="19">
        <f t="shared" si="24"/>
        <v>8.802310210678435</v>
      </c>
      <c r="V92" s="19">
        <f t="shared" si="24"/>
        <v>28.705936387644964</v>
      </c>
      <c r="W92" s="19">
        <f t="shared" si="24"/>
        <v>286.00846585058918</v>
      </c>
      <c r="X92" s="19">
        <f t="shared" si="24"/>
        <v>173.47725520431766</v>
      </c>
      <c r="Y92" s="19">
        <f t="shared" si="24"/>
        <v>174.12145483596734</v>
      </c>
      <c r="Z92" s="19">
        <f t="shared" si="24"/>
        <v>34.487515519381979</v>
      </c>
      <c r="AA92" s="19">
        <f t="shared" si="24"/>
        <v>91.629633023319741</v>
      </c>
      <c r="AB92" s="19"/>
      <c r="AC92" s="19"/>
      <c r="AD92" s="19"/>
      <c r="AE92" s="19"/>
    </row>
    <row r="93" spans="3:33" ht="18.5" x14ac:dyDescent="0.35">
      <c r="C93" s="18" t="s">
        <v>36</v>
      </c>
      <c r="D93" s="19">
        <f t="shared" si="23"/>
        <v>6.0090375925391788</v>
      </c>
      <c r="E93" s="19">
        <f t="shared" ref="E93:AA93" si="26">(E71/E$88)*1000000</f>
        <v>8.037551440329219</v>
      </c>
      <c r="F93" s="19">
        <f t="shared" si="26"/>
        <v>0</v>
      </c>
      <c r="G93" s="19">
        <f t="shared" si="26"/>
        <v>26.253609871357312</v>
      </c>
      <c r="H93" s="19">
        <f t="shared" si="26"/>
        <v>0</v>
      </c>
      <c r="I93" s="19" t="e">
        <f t="shared" si="26"/>
        <v>#DIV/0!</v>
      </c>
      <c r="J93" s="19">
        <f t="shared" si="26"/>
        <v>25.675786706104674</v>
      </c>
      <c r="K93" s="19">
        <f t="shared" si="26"/>
        <v>7.6466629962684278</v>
      </c>
      <c r="L93" s="19">
        <f t="shared" si="26"/>
        <v>6.0948851723633526</v>
      </c>
      <c r="M93" s="19">
        <f t="shared" si="26"/>
        <v>0</v>
      </c>
      <c r="N93" s="19">
        <f t="shared" si="26"/>
        <v>0</v>
      </c>
      <c r="O93" s="19">
        <f t="shared" si="26"/>
        <v>0</v>
      </c>
      <c r="P93" s="19">
        <f t="shared" si="26"/>
        <v>4.0394247859104864</v>
      </c>
      <c r="Q93" s="19">
        <f t="shared" si="26"/>
        <v>0</v>
      </c>
      <c r="R93" s="19">
        <f t="shared" si="26"/>
        <v>0</v>
      </c>
      <c r="S93" s="19">
        <f t="shared" si="26"/>
        <v>12.872525746081294</v>
      </c>
      <c r="T93" s="19">
        <f t="shared" si="26"/>
        <v>0</v>
      </c>
      <c r="U93" s="19">
        <f t="shared" si="26"/>
        <v>0</v>
      </c>
      <c r="V93" s="19">
        <f t="shared" si="26"/>
        <v>7.1764840969112411</v>
      </c>
      <c r="W93" s="19">
        <f t="shared" si="26"/>
        <v>11.440338634023567</v>
      </c>
      <c r="X93" s="19">
        <f t="shared" si="26"/>
        <v>83.526085839115908</v>
      </c>
      <c r="Y93" s="19">
        <f t="shared" si="26"/>
        <v>20.484877039525571</v>
      </c>
      <c r="Z93" s="19">
        <f t="shared" si="26"/>
        <v>212.67301236952224</v>
      </c>
      <c r="AA93" s="19">
        <f t="shared" si="26"/>
        <v>27.488889906995922</v>
      </c>
      <c r="AB93" s="19"/>
      <c r="AC93" s="19"/>
      <c r="AD93" s="19"/>
      <c r="AE93" s="19"/>
    </row>
    <row r="94" spans="3:33" ht="18.5" x14ac:dyDescent="0.35">
      <c r="C94" s="18" t="s">
        <v>44</v>
      </c>
      <c r="D94" s="19">
        <f t="shared" si="23"/>
        <v>0</v>
      </c>
      <c r="E94" s="19">
        <f t="shared" si="24"/>
        <v>0</v>
      </c>
      <c r="F94" s="19">
        <f t="shared" si="24"/>
        <v>0</v>
      </c>
      <c r="G94" s="19">
        <f t="shared" si="24"/>
        <v>0</v>
      </c>
      <c r="H94" s="19">
        <f t="shared" si="24"/>
        <v>0</v>
      </c>
      <c r="I94" s="19" t="e">
        <f t="shared" si="24"/>
        <v>#DIV/0!</v>
      </c>
      <c r="J94" s="19">
        <f t="shared" si="24"/>
        <v>10.270314682441869</v>
      </c>
      <c r="K94" s="19">
        <f t="shared" si="24"/>
        <v>3.8233314981342139</v>
      </c>
      <c r="L94" s="19">
        <f t="shared" si="24"/>
        <v>12.189770344726705</v>
      </c>
      <c r="M94" s="19">
        <f t="shared" si="24"/>
        <v>0</v>
      </c>
      <c r="N94" s="19">
        <f t="shared" si="24"/>
        <v>0</v>
      </c>
      <c r="O94" s="19">
        <f t="shared" si="24"/>
        <v>7.9624173899195796</v>
      </c>
      <c r="P94" s="19">
        <f t="shared" si="24"/>
        <v>4.0394247859104864</v>
      </c>
      <c r="Q94" s="19">
        <f t="shared" si="24"/>
        <v>12.878765458028013</v>
      </c>
      <c r="R94" s="19">
        <f t="shared" si="24"/>
        <v>0</v>
      </c>
      <c r="S94" s="19">
        <f t="shared" si="24"/>
        <v>12.872525746081294</v>
      </c>
      <c r="T94" s="19">
        <f t="shared" si="24"/>
        <v>0</v>
      </c>
      <c r="U94" s="19">
        <f t="shared" si="24"/>
        <v>0</v>
      </c>
      <c r="V94" s="19">
        <f t="shared" si="24"/>
        <v>0</v>
      </c>
      <c r="W94" s="19">
        <f t="shared" si="24"/>
        <v>0</v>
      </c>
      <c r="X94" s="19">
        <f t="shared" si="24"/>
        <v>32.125417630429197</v>
      </c>
      <c r="Y94" s="19">
        <f t="shared" si="24"/>
        <v>40.969754079051143</v>
      </c>
      <c r="Z94" s="19">
        <f t="shared" si="24"/>
        <v>11.495838506460663</v>
      </c>
      <c r="AA94" s="19">
        <f t="shared" si="24"/>
        <v>9.1629633023319741</v>
      </c>
      <c r="AB94" s="19"/>
      <c r="AC94" s="19"/>
      <c r="AD94" s="19"/>
      <c r="AE94" s="19"/>
    </row>
    <row r="95" spans="3:33" ht="18.5" x14ac:dyDescent="0.35">
      <c r="C95" s="18" t="s">
        <v>39</v>
      </c>
      <c r="D95" s="19">
        <f t="shared" si="23"/>
        <v>0</v>
      </c>
      <c r="E95" s="19">
        <f t="shared" si="24"/>
        <v>0</v>
      </c>
      <c r="F95" s="19">
        <f t="shared" si="24"/>
        <v>0</v>
      </c>
      <c r="G95" s="19">
        <f t="shared" si="24"/>
        <v>0</v>
      </c>
      <c r="H95" s="19">
        <f t="shared" si="24"/>
        <v>41.633359978683721</v>
      </c>
      <c r="I95" s="19" t="e">
        <f t="shared" si="24"/>
        <v>#DIV/0!</v>
      </c>
      <c r="J95" s="19">
        <f t="shared" si="24"/>
        <v>5.1351573412209346</v>
      </c>
      <c r="K95" s="19">
        <f t="shared" si="24"/>
        <v>0</v>
      </c>
      <c r="L95" s="19">
        <f t="shared" si="24"/>
        <v>6.0948851723633526</v>
      </c>
      <c r="M95" s="19">
        <f t="shared" si="24"/>
        <v>0</v>
      </c>
      <c r="N95" s="19">
        <f t="shared" si="24"/>
        <v>0</v>
      </c>
      <c r="O95" s="19">
        <f t="shared" si="24"/>
        <v>0</v>
      </c>
      <c r="P95" s="19">
        <f t="shared" si="24"/>
        <v>0</v>
      </c>
      <c r="Q95" s="19">
        <f t="shared" si="24"/>
        <v>0</v>
      </c>
      <c r="R95" s="19">
        <f t="shared" si="24"/>
        <v>0</v>
      </c>
      <c r="S95" s="19">
        <f t="shared" si="24"/>
        <v>0</v>
      </c>
      <c r="T95" s="19">
        <f t="shared" si="24"/>
        <v>0</v>
      </c>
      <c r="U95" s="19">
        <f t="shared" si="24"/>
        <v>0</v>
      </c>
      <c r="V95" s="19">
        <f t="shared" si="24"/>
        <v>0</v>
      </c>
      <c r="W95" s="19">
        <f t="shared" si="24"/>
        <v>0</v>
      </c>
      <c r="X95" s="19">
        <f t="shared" si="24"/>
        <v>0</v>
      </c>
      <c r="Y95" s="19">
        <f t="shared" si="24"/>
        <v>0</v>
      </c>
      <c r="Z95" s="19">
        <f t="shared" si="24"/>
        <v>0</v>
      </c>
      <c r="AA95" s="19">
        <f t="shared" si="24"/>
        <v>0</v>
      </c>
      <c r="AB95" s="19"/>
      <c r="AC95" s="19"/>
      <c r="AD95" s="19"/>
      <c r="AE95" s="19"/>
    </row>
    <row r="96" spans="3:33" ht="18.5" x14ac:dyDescent="0.35">
      <c r="C96" s="18" t="s">
        <v>41</v>
      </c>
      <c r="D96" s="19">
        <f t="shared" si="23"/>
        <v>0</v>
      </c>
      <c r="E96" s="19">
        <f t="shared" si="24"/>
        <v>0</v>
      </c>
      <c r="F96" s="19">
        <f t="shared" si="24"/>
        <v>32.938076416337282</v>
      </c>
      <c r="G96" s="19">
        <f t="shared" si="24"/>
        <v>0</v>
      </c>
      <c r="H96" s="19">
        <f t="shared" si="24"/>
        <v>0</v>
      </c>
      <c r="I96" s="19" t="e">
        <f t="shared" si="24"/>
        <v>#DIV/0!</v>
      </c>
      <c r="J96" s="19">
        <f t="shared" si="24"/>
        <v>0</v>
      </c>
      <c r="K96" s="19">
        <f t="shared" si="24"/>
        <v>0</v>
      </c>
      <c r="L96" s="19">
        <f t="shared" si="24"/>
        <v>0</v>
      </c>
      <c r="M96" s="19">
        <f t="shared" si="24"/>
        <v>0</v>
      </c>
      <c r="N96" s="19">
        <f t="shared" si="24"/>
        <v>0</v>
      </c>
      <c r="O96" s="19">
        <f t="shared" si="24"/>
        <v>0</v>
      </c>
      <c r="P96" s="19">
        <f t="shared" si="24"/>
        <v>0</v>
      </c>
      <c r="Q96" s="19">
        <f t="shared" si="24"/>
        <v>0</v>
      </c>
      <c r="R96" s="19">
        <f t="shared" si="24"/>
        <v>0</v>
      </c>
      <c r="S96" s="19">
        <f t="shared" si="24"/>
        <v>0</v>
      </c>
      <c r="T96" s="19">
        <f t="shared" si="24"/>
        <v>0</v>
      </c>
      <c r="U96" s="19">
        <f t="shared" si="24"/>
        <v>0</v>
      </c>
      <c r="V96" s="19">
        <f t="shared" si="24"/>
        <v>0</v>
      </c>
      <c r="W96" s="19">
        <f t="shared" si="24"/>
        <v>0</v>
      </c>
      <c r="X96" s="19">
        <f t="shared" si="24"/>
        <v>0</v>
      </c>
      <c r="Y96" s="19">
        <f t="shared" si="24"/>
        <v>0</v>
      </c>
      <c r="Z96" s="19">
        <f t="shared" si="24"/>
        <v>0</v>
      </c>
      <c r="AA96" s="19">
        <f t="shared" si="24"/>
        <v>0</v>
      </c>
      <c r="AB96" s="19"/>
      <c r="AC96" s="19"/>
      <c r="AD96" s="19"/>
      <c r="AE96" s="19"/>
    </row>
    <row r="97" spans="3:31" ht="18.5" x14ac:dyDescent="0.35">
      <c r="C97" s="18" t="s">
        <v>42</v>
      </c>
      <c r="D97" s="19">
        <f t="shared" si="23"/>
        <v>0</v>
      </c>
      <c r="E97" s="19">
        <f t="shared" si="24"/>
        <v>0</v>
      </c>
      <c r="F97" s="19">
        <f t="shared" si="24"/>
        <v>0</v>
      </c>
      <c r="G97" s="19">
        <f t="shared" si="24"/>
        <v>0</v>
      </c>
      <c r="H97" s="19">
        <f t="shared" si="24"/>
        <v>24.98001598721023</v>
      </c>
      <c r="I97" s="19" t="e">
        <f t="shared" si="24"/>
        <v>#DIV/0!</v>
      </c>
      <c r="J97" s="19">
        <f t="shared" si="24"/>
        <v>0</v>
      </c>
      <c r="K97" s="19">
        <f t="shared" si="24"/>
        <v>0</v>
      </c>
      <c r="L97" s="19">
        <f t="shared" si="24"/>
        <v>0</v>
      </c>
      <c r="M97" s="19">
        <f t="shared" si="24"/>
        <v>0</v>
      </c>
      <c r="N97" s="19">
        <f t="shared" si="24"/>
        <v>0</v>
      </c>
      <c r="O97" s="19">
        <f t="shared" si="24"/>
        <v>0</v>
      </c>
      <c r="P97" s="19">
        <f t="shared" si="24"/>
        <v>0</v>
      </c>
      <c r="Q97" s="19">
        <f t="shared" si="24"/>
        <v>0</v>
      </c>
      <c r="R97" s="19">
        <f t="shared" si="24"/>
        <v>0</v>
      </c>
      <c r="S97" s="19">
        <f t="shared" si="24"/>
        <v>0</v>
      </c>
      <c r="T97" s="19">
        <f t="shared" si="24"/>
        <v>0</v>
      </c>
      <c r="U97" s="19">
        <f t="shared" si="24"/>
        <v>0</v>
      </c>
      <c r="V97" s="19">
        <f t="shared" si="24"/>
        <v>0</v>
      </c>
      <c r="W97" s="19">
        <f t="shared" si="24"/>
        <v>0</v>
      </c>
      <c r="X97" s="19">
        <f t="shared" si="24"/>
        <v>0</v>
      </c>
      <c r="Y97" s="19">
        <f t="shared" si="24"/>
        <v>0</v>
      </c>
      <c r="Z97" s="19">
        <f t="shared" si="24"/>
        <v>0</v>
      </c>
      <c r="AA97" s="19">
        <f t="shared" si="24"/>
        <v>0</v>
      </c>
      <c r="AB97" s="19"/>
      <c r="AC97" s="19"/>
      <c r="AD97" s="19"/>
      <c r="AE97" s="19"/>
    </row>
    <row r="98" spans="3:31" ht="18.5" x14ac:dyDescent="0.35">
      <c r="C98" s="18" t="s">
        <v>47</v>
      </c>
      <c r="D98" s="19">
        <f t="shared" si="23"/>
        <v>0</v>
      </c>
      <c r="E98" s="19">
        <f t="shared" si="24"/>
        <v>0</v>
      </c>
      <c r="F98" s="19">
        <f t="shared" si="24"/>
        <v>0</v>
      </c>
      <c r="G98" s="19">
        <f t="shared" si="24"/>
        <v>0</v>
      </c>
      <c r="H98" s="19">
        <f t="shared" si="24"/>
        <v>0</v>
      </c>
      <c r="I98" s="19" t="e">
        <f t="shared" si="24"/>
        <v>#DIV/0!</v>
      </c>
      <c r="J98" s="19">
        <f t="shared" si="24"/>
        <v>0</v>
      </c>
      <c r="K98" s="19">
        <f t="shared" si="24"/>
        <v>0</v>
      </c>
      <c r="L98" s="19">
        <f t="shared" si="24"/>
        <v>0</v>
      </c>
      <c r="M98" s="19">
        <f t="shared" si="24"/>
        <v>0</v>
      </c>
      <c r="N98" s="19">
        <f t="shared" si="24"/>
        <v>0</v>
      </c>
      <c r="O98" s="19">
        <f t="shared" si="24"/>
        <v>0</v>
      </c>
      <c r="P98" s="19">
        <f t="shared" si="24"/>
        <v>0</v>
      </c>
      <c r="Q98" s="19">
        <f t="shared" si="24"/>
        <v>6.4393827290140067</v>
      </c>
      <c r="R98" s="19">
        <f t="shared" si="24"/>
        <v>0</v>
      </c>
      <c r="S98" s="19">
        <f t="shared" si="24"/>
        <v>0</v>
      </c>
      <c r="T98" s="19">
        <f t="shared" si="24"/>
        <v>5.5216891951585829</v>
      </c>
      <c r="U98" s="19">
        <f t="shared" si="24"/>
        <v>0</v>
      </c>
      <c r="V98" s="19">
        <f t="shared" si="24"/>
        <v>0</v>
      </c>
      <c r="W98" s="19">
        <f t="shared" si="24"/>
        <v>0</v>
      </c>
      <c r="X98" s="19">
        <f t="shared" si="24"/>
        <v>0</v>
      </c>
      <c r="Y98" s="19">
        <f t="shared" si="24"/>
        <v>0</v>
      </c>
      <c r="Z98" s="19">
        <f t="shared" si="24"/>
        <v>0</v>
      </c>
      <c r="AA98" s="19">
        <f t="shared" si="24"/>
        <v>0</v>
      </c>
      <c r="AB98" s="19"/>
      <c r="AC98" s="19"/>
      <c r="AD98" s="19"/>
      <c r="AE98" s="19"/>
    </row>
    <row r="99" spans="3:31" ht="18.5" x14ac:dyDescent="0.35">
      <c r="C99" s="18" t="s">
        <v>40</v>
      </c>
      <c r="D99" s="19">
        <f t="shared" si="23"/>
        <v>0</v>
      </c>
      <c r="E99" s="19">
        <f t="shared" si="24"/>
        <v>0</v>
      </c>
      <c r="F99" s="19">
        <f t="shared" si="24"/>
        <v>0</v>
      </c>
      <c r="G99" s="19">
        <f t="shared" si="24"/>
        <v>26.253609871357312</v>
      </c>
      <c r="H99" s="19">
        <f t="shared" si="24"/>
        <v>0</v>
      </c>
      <c r="I99" s="19" t="e">
        <f t="shared" si="24"/>
        <v>#DIV/0!</v>
      </c>
      <c r="J99" s="19">
        <f t="shared" si="24"/>
        <v>5.1351573412209346</v>
      </c>
      <c r="K99" s="19">
        <f t="shared" si="24"/>
        <v>0</v>
      </c>
      <c r="L99" s="19">
        <f t="shared" si="24"/>
        <v>0</v>
      </c>
      <c r="M99" s="19">
        <f t="shared" si="24"/>
        <v>0</v>
      </c>
      <c r="N99" s="19">
        <f t="shared" si="24"/>
        <v>0</v>
      </c>
      <c r="O99" s="19">
        <f t="shared" si="24"/>
        <v>0</v>
      </c>
      <c r="P99" s="19">
        <f t="shared" si="24"/>
        <v>0</v>
      </c>
      <c r="Q99" s="19">
        <f t="shared" si="24"/>
        <v>0</v>
      </c>
      <c r="R99" s="19">
        <f t="shared" si="24"/>
        <v>0</v>
      </c>
      <c r="S99" s="19">
        <f t="shared" si="24"/>
        <v>0</v>
      </c>
      <c r="T99" s="19">
        <f t="shared" si="24"/>
        <v>0</v>
      </c>
      <c r="U99" s="19">
        <f t="shared" si="24"/>
        <v>0</v>
      </c>
      <c r="V99" s="19">
        <f t="shared" si="24"/>
        <v>0</v>
      </c>
      <c r="W99" s="19">
        <f t="shared" si="24"/>
        <v>0</v>
      </c>
      <c r="X99" s="19">
        <f t="shared" si="24"/>
        <v>0</v>
      </c>
      <c r="Y99" s="19">
        <f t="shared" si="24"/>
        <v>0</v>
      </c>
      <c r="Z99" s="19">
        <f t="shared" si="24"/>
        <v>0</v>
      </c>
      <c r="AA99" s="19">
        <f t="shared" si="24"/>
        <v>0</v>
      </c>
      <c r="AB99" s="19"/>
      <c r="AC99" s="19"/>
      <c r="AD99" s="19"/>
      <c r="AE99" s="19"/>
    </row>
    <row r="100" spans="3:31" ht="18.5" x14ac:dyDescent="0.35">
      <c r="C100" s="18" t="s">
        <v>48</v>
      </c>
      <c r="D100" s="19">
        <f t="shared" si="23"/>
        <v>0</v>
      </c>
      <c r="E100" s="19">
        <f t="shared" si="24"/>
        <v>0</v>
      </c>
      <c r="F100" s="19">
        <f t="shared" si="24"/>
        <v>0</v>
      </c>
      <c r="G100" s="19">
        <f t="shared" si="24"/>
        <v>0</v>
      </c>
      <c r="H100" s="19">
        <f t="shared" si="24"/>
        <v>0</v>
      </c>
      <c r="I100" s="19" t="e">
        <f t="shared" si="24"/>
        <v>#DIV/0!</v>
      </c>
      <c r="J100" s="19">
        <f t="shared" si="24"/>
        <v>0</v>
      </c>
      <c r="K100" s="19">
        <f t="shared" si="24"/>
        <v>0</v>
      </c>
      <c r="L100" s="19">
        <f t="shared" si="24"/>
        <v>0</v>
      </c>
      <c r="M100" s="19">
        <f t="shared" si="24"/>
        <v>0</v>
      </c>
      <c r="N100" s="19">
        <f t="shared" si="24"/>
        <v>0</v>
      </c>
      <c r="O100" s="19">
        <f t="shared" si="24"/>
        <v>0</v>
      </c>
      <c r="P100" s="19">
        <f t="shared" si="24"/>
        <v>0</v>
      </c>
      <c r="Q100" s="19">
        <f t="shared" si="24"/>
        <v>0</v>
      </c>
      <c r="R100" s="19">
        <f t="shared" si="24"/>
        <v>0</v>
      </c>
      <c r="S100" s="19">
        <f t="shared" si="24"/>
        <v>12.872525746081294</v>
      </c>
      <c r="T100" s="19">
        <f t="shared" si="24"/>
        <v>0</v>
      </c>
      <c r="U100" s="19">
        <f t="shared" si="24"/>
        <v>0</v>
      </c>
      <c r="V100" s="19">
        <f t="shared" si="24"/>
        <v>0</v>
      </c>
      <c r="W100" s="19">
        <f t="shared" si="24"/>
        <v>0</v>
      </c>
      <c r="X100" s="19">
        <f t="shared" si="24"/>
        <v>0</v>
      </c>
      <c r="Y100" s="19">
        <f t="shared" si="24"/>
        <v>0</v>
      </c>
      <c r="Z100" s="19">
        <f t="shared" si="24"/>
        <v>0</v>
      </c>
      <c r="AA100" s="19">
        <f t="shared" si="24"/>
        <v>0</v>
      </c>
      <c r="AB100" s="19"/>
      <c r="AC100" s="19"/>
      <c r="AD100" s="19"/>
      <c r="AE100" s="19"/>
    </row>
    <row r="101" spans="3:31" ht="18.5" x14ac:dyDescent="0.35">
      <c r="C101" s="18" t="s">
        <v>49</v>
      </c>
      <c r="D101" s="19">
        <f t="shared" si="23"/>
        <v>0</v>
      </c>
      <c r="E101" s="19">
        <f t="shared" si="24"/>
        <v>0</v>
      </c>
      <c r="F101" s="19">
        <f t="shared" si="24"/>
        <v>0</v>
      </c>
      <c r="G101" s="19">
        <f t="shared" si="24"/>
        <v>0</v>
      </c>
      <c r="H101" s="19">
        <f t="shared" si="24"/>
        <v>0</v>
      </c>
      <c r="I101" s="19" t="e">
        <f t="shared" si="24"/>
        <v>#DIV/0!</v>
      </c>
      <c r="J101" s="19">
        <f t="shared" si="24"/>
        <v>0</v>
      </c>
      <c r="K101" s="19">
        <f t="shared" si="24"/>
        <v>0</v>
      </c>
      <c r="L101" s="19">
        <f t="shared" si="24"/>
        <v>6.0948851723633526</v>
      </c>
      <c r="M101" s="19">
        <f t="shared" si="24"/>
        <v>0</v>
      </c>
      <c r="N101" s="19">
        <f t="shared" si="24"/>
        <v>0</v>
      </c>
      <c r="O101" s="19">
        <f t="shared" si="24"/>
        <v>0</v>
      </c>
      <c r="P101" s="19">
        <f t="shared" si="24"/>
        <v>0</v>
      </c>
      <c r="Q101" s="19">
        <f t="shared" si="24"/>
        <v>0</v>
      </c>
      <c r="R101" s="19">
        <f t="shared" si="24"/>
        <v>0</v>
      </c>
      <c r="S101" s="19">
        <f t="shared" si="24"/>
        <v>0</v>
      </c>
      <c r="T101" s="19">
        <f t="shared" si="24"/>
        <v>0</v>
      </c>
      <c r="U101" s="19">
        <f t="shared" si="24"/>
        <v>0</v>
      </c>
      <c r="V101" s="19">
        <f t="shared" si="24"/>
        <v>0</v>
      </c>
      <c r="W101" s="19">
        <f t="shared" si="24"/>
        <v>0</v>
      </c>
      <c r="X101" s="19">
        <f t="shared" si="24"/>
        <v>0</v>
      </c>
      <c r="Y101" s="19">
        <f t="shared" si="24"/>
        <v>0</v>
      </c>
      <c r="Z101" s="19">
        <f t="shared" si="24"/>
        <v>0</v>
      </c>
      <c r="AA101" s="19">
        <f t="shared" si="24"/>
        <v>0</v>
      </c>
      <c r="AB101" s="19"/>
      <c r="AC101" s="19"/>
      <c r="AD101" s="19"/>
      <c r="AE101" s="19"/>
    </row>
    <row r="102" spans="3:31" ht="18.5" x14ac:dyDescent="0.35">
      <c r="C102" s="18" t="s">
        <v>43</v>
      </c>
      <c r="D102" s="19">
        <f t="shared" si="23"/>
        <v>0</v>
      </c>
      <c r="E102" s="19">
        <f t="shared" si="24"/>
        <v>0</v>
      </c>
      <c r="F102" s="19">
        <f t="shared" si="24"/>
        <v>0</v>
      </c>
      <c r="G102" s="19">
        <f t="shared" si="24"/>
        <v>0</v>
      </c>
      <c r="H102" s="19">
        <f t="shared" si="24"/>
        <v>0</v>
      </c>
      <c r="I102" s="19" t="e">
        <f t="shared" si="24"/>
        <v>#DIV/0!</v>
      </c>
      <c r="J102" s="19">
        <f t="shared" si="24"/>
        <v>0</v>
      </c>
      <c r="K102" s="19">
        <f t="shared" si="24"/>
        <v>0</v>
      </c>
      <c r="L102" s="19">
        <f t="shared" si="24"/>
        <v>6.0948851723633526</v>
      </c>
      <c r="M102" s="19">
        <f t="shared" si="24"/>
        <v>0</v>
      </c>
      <c r="N102" s="19">
        <f t="shared" si="24"/>
        <v>0</v>
      </c>
      <c r="O102" s="19">
        <f t="shared" si="24"/>
        <v>0</v>
      </c>
      <c r="P102" s="19">
        <f t="shared" si="24"/>
        <v>0</v>
      </c>
      <c r="Q102" s="19">
        <f t="shared" si="24"/>
        <v>0</v>
      </c>
      <c r="R102" s="19">
        <f t="shared" si="24"/>
        <v>0</v>
      </c>
      <c r="S102" s="19">
        <f t="shared" si="24"/>
        <v>0</v>
      </c>
      <c r="T102" s="19">
        <f t="shared" si="24"/>
        <v>0</v>
      </c>
      <c r="U102" s="19">
        <f t="shared" si="24"/>
        <v>0</v>
      </c>
      <c r="V102" s="19">
        <f t="shared" ref="E102:AA104" si="27">(V80/V$88)*1000000</f>
        <v>0</v>
      </c>
      <c r="W102" s="19">
        <f t="shared" si="27"/>
        <v>0</v>
      </c>
      <c r="X102" s="19">
        <f t="shared" si="27"/>
        <v>0</v>
      </c>
      <c r="Y102" s="19">
        <f t="shared" si="27"/>
        <v>0</v>
      </c>
      <c r="Z102" s="19">
        <f t="shared" si="27"/>
        <v>0</v>
      </c>
      <c r="AA102" s="19">
        <f t="shared" si="27"/>
        <v>0</v>
      </c>
      <c r="AB102" s="19"/>
      <c r="AC102" s="19"/>
      <c r="AD102" s="19"/>
      <c r="AE102" s="19"/>
    </row>
    <row r="103" spans="3:31" ht="18.5" x14ac:dyDescent="0.35">
      <c r="C103" s="18" t="s">
        <v>46</v>
      </c>
      <c r="D103" s="19">
        <f t="shared" si="23"/>
        <v>0</v>
      </c>
      <c r="E103" s="19">
        <f t="shared" si="27"/>
        <v>0</v>
      </c>
      <c r="F103" s="19">
        <f t="shared" si="27"/>
        <v>0</v>
      </c>
      <c r="G103" s="19">
        <f t="shared" si="27"/>
        <v>0</v>
      </c>
      <c r="H103" s="19">
        <f t="shared" si="27"/>
        <v>0</v>
      </c>
      <c r="I103" s="19" t="e">
        <f t="shared" si="27"/>
        <v>#DIV/0!</v>
      </c>
      <c r="J103" s="19">
        <f t="shared" si="27"/>
        <v>0</v>
      </c>
      <c r="K103" s="19">
        <f t="shared" si="27"/>
        <v>0</v>
      </c>
      <c r="L103" s="19">
        <f>(L81/L$88)*1000000</f>
        <v>6.0948851723633526</v>
      </c>
      <c r="M103" s="19">
        <f t="shared" si="27"/>
        <v>0</v>
      </c>
      <c r="N103" s="19">
        <f t="shared" si="27"/>
        <v>0</v>
      </c>
      <c r="O103" s="19">
        <f t="shared" si="27"/>
        <v>0</v>
      </c>
      <c r="P103" s="19">
        <f t="shared" si="27"/>
        <v>0</v>
      </c>
      <c r="Q103" s="19">
        <f t="shared" si="27"/>
        <v>0</v>
      </c>
      <c r="R103" s="19">
        <f t="shared" si="27"/>
        <v>0</v>
      </c>
      <c r="S103" s="19">
        <f t="shared" si="27"/>
        <v>0</v>
      </c>
      <c r="T103" s="19">
        <f t="shared" si="27"/>
        <v>0</v>
      </c>
      <c r="U103" s="19">
        <f t="shared" si="27"/>
        <v>0</v>
      </c>
      <c r="V103" s="19">
        <f t="shared" si="27"/>
        <v>0</v>
      </c>
      <c r="W103" s="19">
        <f t="shared" si="27"/>
        <v>0</v>
      </c>
      <c r="X103" s="19">
        <f t="shared" si="27"/>
        <v>0</v>
      </c>
      <c r="Y103" s="19">
        <f t="shared" si="27"/>
        <v>0</v>
      </c>
      <c r="Z103" s="19">
        <f t="shared" si="27"/>
        <v>0</v>
      </c>
      <c r="AA103" s="19">
        <f t="shared" si="27"/>
        <v>0</v>
      </c>
      <c r="AB103" s="19"/>
      <c r="AC103" s="19"/>
      <c r="AD103" s="19"/>
      <c r="AE103" s="19"/>
    </row>
    <row r="104" spans="3:31" ht="18.5" x14ac:dyDescent="0.35">
      <c r="C104" s="18" t="s">
        <v>45</v>
      </c>
      <c r="D104" s="19">
        <f t="shared" si="23"/>
        <v>0</v>
      </c>
      <c r="E104" s="19">
        <f>(E82/E$88)*1000000</f>
        <v>0</v>
      </c>
      <c r="F104" s="19">
        <f t="shared" si="27"/>
        <v>0</v>
      </c>
      <c r="G104" s="19">
        <f t="shared" si="27"/>
        <v>0</v>
      </c>
      <c r="H104" s="19">
        <f t="shared" si="27"/>
        <v>0</v>
      </c>
      <c r="I104" s="19" t="e">
        <f t="shared" si="27"/>
        <v>#DIV/0!</v>
      </c>
      <c r="J104" s="19">
        <f t="shared" si="27"/>
        <v>10.270314682441869</v>
      </c>
      <c r="K104" s="19">
        <f t="shared" si="27"/>
        <v>0</v>
      </c>
      <c r="L104" s="19">
        <f t="shared" si="27"/>
        <v>0</v>
      </c>
      <c r="M104" s="19">
        <f t="shared" si="27"/>
        <v>0</v>
      </c>
      <c r="N104" s="19">
        <f t="shared" si="27"/>
        <v>0</v>
      </c>
      <c r="O104" s="19">
        <f t="shared" si="27"/>
        <v>0</v>
      </c>
      <c r="P104" s="19">
        <f t="shared" si="27"/>
        <v>0</v>
      </c>
      <c r="Q104" s="19">
        <f t="shared" si="27"/>
        <v>0</v>
      </c>
      <c r="R104" s="19">
        <f t="shared" si="27"/>
        <v>0</v>
      </c>
      <c r="S104" s="19">
        <f t="shared" si="27"/>
        <v>0</v>
      </c>
      <c r="T104" s="19">
        <f t="shared" si="27"/>
        <v>0</v>
      </c>
      <c r="U104" s="19">
        <f t="shared" si="27"/>
        <v>0</v>
      </c>
      <c r="V104" s="19">
        <f t="shared" si="27"/>
        <v>0</v>
      </c>
      <c r="W104" s="19">
        <f t="shared" si="27"/>
        <v>0</v>
      </c>
      <c r="X104" s="19">
        <f t="shared" si="27"/>
        <v>0</v>
      </c>
      <c r="Y104" s="19">
        <f t="shared" si="27"/>
        <v>0</v>
      </c>
      <c r="Z104" s="19">
        <f t="shared" si="27"/>
        <v>0</v>
      </c>
      <c r="AA104" s="19">
        <f t="shared" si="27"/>
        <v>0</v>
      </c>
      <c r="AB104" s="19"/>
      <c r="AC104" s="19"/>
      <c r="AD104" s="19"/>
      <c r="AE104" s="19"/>
    </row>
    <row r="105" spans="3:31" ht="18.5" x14ac:dyDescent="0.35">
      <c r="C105" s="18" t="s">
        <v>53</v>
      </c>
      <c r="D105" s="19">
        <f t="shared" si="23"/>
        <v>24.036150370156715</v>
      </c>
      <c r="E105" s="19">
        <f t="shared" ref="E105:AA105" si="28">(E83/E$88)*1000000</f>
        <v>112.52572016460906</v>
      </c>
      <c r="F105" s="19">
        <f>(F83/F$88)*1000000</f>
        <v>312.91172595520425</v>
      </c>
      <c r="G105" s="19">
        <f t="shared" si="28"/>
        <v>1128.9052244683644</v>
      </c>
      <c r="H105" s="19">
        <f t="shared" si="28"/>
        <v>441.31361577404743</v>
      </c>
      <c r="I105" s="19" t="e">
        <f t="shared" si="28"/>
        <v>#DIV/0!</v>
      </c>
      <c r="J105" s="19">
        <f t="shared" si="28"/>
        <v>297.83912579081425</v>
      </c>
      <c r="K105" s="19">
        <f t="shared" si="28"/>
        <v>103.22995044962379</v>
      </c>
      <c r="L105" s="19">
        <f>(L83/L$88)*1000000</f>
        <v>121.89770344726706</v>
      </c>
      <c r="M105" s="19">
        <f t="shared" si="28"/>
        <v>111.28917378917379</v>
      </c>
      <c r="N105" s="19">
        <f t="shared" si="28"/>
        <v>94.901302645248947</v>
      </c>
      <c r="O105" s="19">
        <f t="shared" si="28"/>
        <v>63.699339119356637</v>
      </c>
      <c r="P105" s="19">
        <f t="shared" si="28"/>
        <v>84.827920504120215</v>
      </c>
      <c r="Q105" s="19">
        <f t="shared" si="28"/>
        <v>206.06024732844821</v>
      </c>
      <c r="R105" s="19">
        <f t="shared" si="28"/>
        <v>177.6485788113695</v>
      </c>
      <c r="S105" s="19">
        <f t="shared" si="28"/>
        <v>566.39113282757705</v>
      </c>
      <c r="T105" s="19">
        <f t="shared" si="28"/>
        <v>110.43378390317166</v>
      </c>
      <c r="U105" s="19">
        <f t="shared" si="28"/>
        <v>61.616171474749045</v>
      </c>
      <c r="V105" s="19">
        <f t="shared" si="28"/>
        <v>165.05913422895856</v>
      </c>
      <c r="W105" s="19">
        <f t="shared" si="28"/>
        <v>366.09083628875413</v>
      </c>
      <c r="X105" s="19">
        <f t="shared" si="28"/>
        <v>726.03443844769981</v>
      </c>
      <c r="Y105" s="19">
        <f t="shared" si="28"/>
        <v>624.78874970552988</v>
      </c>
      <c r="Z105" s="19">
        <f t="shared" si="28"/>
        <v>333.37931668735916</v>
      </c>
      <c r="AA105" s="19">
        <f t="shared" si="28"/>
        <v>247.4000091629633</v>
      </c>
      <c r="AB105" s="19"/>
      <c r="AC105" s="19"/>
      <c r="AD105" s="19"/>
      <c r="AE105" s="19"/>
    </row>
    <row r="106" spans="3:31" ht="18.5" x14ac:dyDescent="0.35">
      <c r="C106" s="8"/>
      <c r="D106" s="19">
        <f>SUM(D90:D104)</f>
        <v>24.036150370156715</v>
      </c>
      <c r="E106" s="19">
        <f t="shared" ref="E106:AA106" si="29">SUM(E90:E104)</f>
        <v>112.52572016460907</v>
      </c>
      <c r="F106" s="19">
        <f>SUM(F90:F104)</f>
        <v>312.91172595520425</v>
      </c>
      <c r="G106" s="19">
        <f t="shared" si="29"/>
        <v>1128.9052244683646</v>
      </c>
      <c r="H106" s="19">
        <f t="shared" si="29"/>
        <v>441.31361577404738</v>
      </c>
      <c r="I106" s="19" t="e">
        <f t="shared" si="29"/>
        <v>#DIV/0!</v>
      </c>
      <c r="J106" s="19">
        <f t="shared" si="29"/>
        <v>297.83912579081425</v>
      </c>
      <c r="K106" s="19">
        <f t="shared" si="29"/>
        <v>103.22995044962377</v>
      </c>
      <c r="L106" s="19">
        <f t="shared" si="29"/>
        <v>121.89770344726703</v>
      </c>
      <c r="M106" s="19">
        <f t="shared" si="29"/>
        <v>111.28917378917379</v>
      </c>
      <c r="N106" s="19">
        <f t="shared" si="29"/>
        <v>94.901302645248933</v>
      </c>
      <c r="O106" s="19">
        <f t="shared" si="29"/>
        <v>63.699339119356637</v>
      </c>
      <c r="P106" s="19">
        <f t="shared" si="29"/>
        <v>84.827920504120215</v>
      </c>
      <c r="Q106" s="19">
        <f t="shared" si="29"/>
        <v>206.06024732844818</v>
      </c>
      <c r="R106" s="19">
        <f t="shared" si="29"/>
        <v>177.6485788113695</v>
      </c>
      <c r="S106" s="19">
        <f t="shared" si="29"/>
        <v>566.39113282757694</v>
      </c>
      <c r="T106" s="19">
        <f t="shared" si="29"/>
        <v>110.43378390317164</v>
      </c>
      <c r="U106" s="19">
        <f t="shared" si="29"/>
        <v>61.616171474749052</v>
      </c>
      <c r="V106" s="19">
        <f t="shared" si="29"/>
        <v>165.05913422895856</v>
      </c>
      <c r="W106" s="19">
        <f t="shared" si="29"/>
        <v>366.09083628875413</v>
      </c>
      <c r="X106" s="19">
        <f t="shared" si="29"/>
        <v>726.03443844769981</v>
      </c>
      <c r="Y106" s="19">
        <f t="shared" si="29"/>
        <v>624.78874970552988</v>
      </c>
      <c r="Z106" s="19">
        <f t="shared" si="29"/>
        <v>333.37931668735916</v>
      </c>
      <c r="AA106" s="19">
        <f t="shared" si="29"/>
        <v>247.4000091629633</v>
      </c>
      <c r="AB106" s="22"/>
      <c r="AC106" s="22"/>
    </row>
    <row r="107" spans="3:31" ht="18.5" x14ac:dyDescent="0.35">
      <c r="C107" s="21"/>
    </row>
    <row r="108" spans="3:31" ht="18.5" x14ac:dyDescent="0.35">
      <c r="C108" s="21"/>
    </row>
    <row r="109" spans="3:31" ht="18.5" x14ac:dyDescent="0.35">
      <c r="C109" s="4" t="s">
        <v>0</v>
      </c>
      <c r="D109" s="24" t="s">
        <v>1</v>
      </c>
      <c r="E109" s="24" t="s">
        <v>2</v>
      </c>
      <c r="F109" s="24" t="s">
        <v>3</v>
      </c>
      <c r="G109" s="24" t="s">
        <v>4</v>
      </c>
      <c r="H109" s="24" t="s">
        <v>5</v>
      </c>
      <c r="I109" s="24" t="s">
        <v>6</v>
      </c>
      <c r="J109" s="5" t="s">
        <v>7</v>
      </c>
      <c r="K109" s="24" t="s">
        <v>8</v>
      </c>
      <c r="L109" s="24" t="s">
        <v>9</v>
      </c>
      <c r="M109" s="5" t="s">
        <v>10</v>
      </c>
      <c r="N109" s="24" t="s">
        <v>11</v>
      </c>
      <c r="O109" s="24" t="s">
        <v>12</v>
      </c>
      <c r="P109" s="24" t="s">
        <v>13</v>
      </c>
      <c r="Q109" s="24" t="s">
        <v>14</v>
      </c>
      <c r="R109" s="24" t="s">
        <v>15</v>
      </c>
      <c r="S109" s="24" t="s">
        <v>16</v>
      </c>
      <c r="T109" s="24" t="s">
        <v>17</v>
      </c>
      <c r="U109" s="24" t="s">
        <v>18</v>
      </c>
      <c r="V109" s="24" t="s">
        <v>19</v>
      </c>
      <c r="W109" s="24" t="s">
        <v>20</v>
      </c>
      <c r="X109" s="24" t="s">
        <v>21</v>
      </c>
      <c r="Y109" s="24" t="s">
        <v>22</v>
      </c>
      <c r="Z109" s="24" t="s">
        <v>23</v>
      </c>
      <c r="AA109" s="24" t="s">
        <v>24</v>
      </c>
    </row>
    <row r="110" spans="3:31" ht="18.5" x14ac:dyDescent="0.35">
      <c r="C110" s="6" t="s">
        <v>25</v>
      </c>
      <c r="D110" s="7" t="s">
        <v>26</v>
      </c>
      <c r="E110" s="7" t="s">
        <v>27</v>
      </c>
      <c r="F110" s="7" t="s">
        <v>28</v>
      </c>
      <c r="G110" s="7" t="s">
        <v>29</v>
      </c>
      <c r="H110" s="7" t="s">
        <v>26</v>
      </c>
      <c r="I110" s="7" t="s">
        <v>30</v>
      </c>
      <c r="J110" s="7" t="s">
        <v>28</v>
      </c>
      <c r="K110" s="7" t="s">
        <v>26</v>
      </c>
      <c r="L110" s="7" t="s">
        <v>27</v>
      </c>
      <c r="M110" s="7" t="s">
        <v>28</v>
      </c>
      <c r="N110" s="7" t="s">
        <v>31</v>
      </c>
      <c r="O110" s="7" t="s">
        <v>32</v>
      </c>
      <c r="P110" s="7" t="s">
        <v>28</v>
      </c>
      <c r="Q110" s="7" t="s">
        <v>29</v>
      </c>
      <c r="R110" s="7" t="s">
        <v>31</v>
      </c>
      <c r="S110" s="7" t="s">
        <v>32</v>
      </c>
      <c r="T110" s="7" t="s">
        <v>26</v>
      </c>
      <c r="U110" s="7" t="s">
        <v>27</v>
      </c>
      <c r="V110" s="7" t="s">
        <v>26</v>
      </c>
      <c r="W110" s="7" t="s">
        <v>27</v>
      </c>
      <c r="X110" s="7" t="s">
        <v>28</v>
      </c>
      <c r="Y110" s="7" t="s">
        <v>29</v>
      </c>
      <c r="Z110" s="7" t="s">
        <v>26</v>
      </c>
      <c r="AA110" s="7" t="s">
        <v>27</v>
      </c>
    </row>
    <row r="111" spans="3:31" ht="18.5" x14ac:dyDescent="0.35">
      <c r="C111" s="18" t="s">
        <v>37</v>
      </c>
      <c r="D111">
        <f t="shared" ref="D111:D126" si="30">D90*2</f>
        <v>0</v>
      </c>
      <c r="E111">
        <f t="shared" ref="E111:AA122" si="31">E90*2</f>
        <v>80.375514403292186</v>
      </c>
      <c r="F111">
        <f t="shared" si="31"/>
        <v>329.38076416337287</v>
      </c>
      <c r="G111">
        <f>G90*2</f>
        <v>315.04331845628775</v>
      </c>
      <c r="H111">
        <f t="shared" si="31"/>
        <v>399.68025579536368</v>
      </c>
      <c r="I111" t="e">
        <f t="shared" si="31"/>
        <v>#DIV/0!</v>
      </c>
      <c r="J111">
        <f t="shared" si="31"/>
        <v>30.810944047325609</v>
      </c>
      <c r="K111">
        <f t="shared" si="31"/>
        <v>61.173303970147423</v>
      </c>
      <c r="L111">
        <f t="shared" si="31"/>
        <v>0</v>
      </c>
      <c r="M111">
        <f t="shared" si="31"/>
        <v>17.806267806267805</v>
      </c>
      <c r="N111">
        <f t="shared" si="31"/>
        <v>29.968832414289139</v>
      </c>
      <c r="O111">
        <f t="shared" si="31"/>
        <v>31.849669559678318</v>
      </c>
      <c r="P111">
        <f t="shared" si="31"/>
        <v>40.394247859104865</v>
      </c>
      <c r="Q111">
        <f t="shared" si="31"/>
        <v>38.63629637408404</v>
      </c>
      <c r="R111">
        <f t="shared" si="31"/>
        <v>129.19896640826872</v>
      </c>
      <c r="S111">
        <f t="shared" si="31"/>
        <v>386.17577238243888</v>
      </c>
      <c r="T111">
        <f t="shared" si="31"/>
        <v>99.390405512854485</v>
      </c>
      <c r="U111">
        <f t="shared" si="31"/>
        <v>0</v>
      </c>
      <c r="V111">
        <f t="shared" si="31"/>
        <v>14.352968193822482</v>
      </c>
      <c r="W111">
        <f t="shared" si="31"/>
        <v>91.522709072188533</v>
      </c>
      <c r="X111">
        <f t="shared" si="31"/>
        <v>526.85684913903879</v>
      </c>
      <c r="Y111">
        <f t="shared" si="31"/>
        <v>450.66729486956257</v>
      </c>
      <c r="Z111">
        <f t="shared" si="31"/>
        <v>68.975031038763959</v>
      </c>
      <c r="AA111">
        <f t="shared" si="31"/>
        <v>128.28148623264764</v>
      </c>
    </row>
    <row r="112" spans="3:31" ht="18.5" x14ac:dyDescent="0.35">
      <c r="C112" s="18" t="s">
        <v>35</v>
      </c>
      <c r="D112">
        <f t="shared" si="30"/>
        <v>36.054225555235071</v>
      </c>
      <c r="E112">
        <f>E91*2</f>
        <v>128.6008230452675</v>
      </c>
      <c r="F112">
        <f>F91*2</f>
        <v>131.75230566534913</v>
      </c>
      <c r="G112">
        <f>G91*2</f>
        <v>262.53609871357315</v>
      </c>
      <c r="H112">
        <f t="shared" ref="H112:S112" si="32">H91*2</f>
        <v>166.53343991473488</v>
      </c>
      <c r="I112" t="e">
        <f t="shared" si="32"/>
        <v>#DIV/0!</v>
      </c>
      <c r="J112">
        <f t="shared" si="32"/>
        <v>338.92038452058171</v>
      </c>
      <c r="K112">
        <f t="shared" si="32"/>
        <v>91.759955955221145</v>
      </c>
      <c r="L112">
        <f t="shared" si="32"/>
        <v>121.89770344726706</v>
      </c>
      <c r="M112">
        <f t="shared" si="32"/>
        <v>204.77207977207976</v>
      </c>
      <c r="N112">
        <f t="shared" si="32"/>
        <v>129.86494046191959</v>
      </c>
      <c r="O112">
        <f t="shared" si="32"/>
        <v>63.699339119356637</v>
      </c>
      <c r="P112">
        <f t="shared" si="32"/>
        <v>88.867345290030698</v>
      </c>
      <c r="Q112">
        <f t="shared" si="32"/>
        <v>321.96913645070032</v>
      </c>
      <c r="R112">
        <f t="shared" si="32"/>
        <v>80.749354005167959</v>
      </c>
      <c r="S112">
        <f t="shared" si="32"/>
        <v>308.94061790595106</v>
      </c>
      <c r="T112">
        <f t="shared" si="31"/>
        <v>11.043378390317166</v>
      </c>
      <c r="U112">
        <f t="shared" si="31"/>
        <v>105.62772252814123</v>
      </c>
      <c r="V112">
        <f t="shared" si="31"/>
        <v>244.00045929498219</v>
      </c>
      <c r="W112">
        <f t="shared" si="31"/>
        <v>45.761354536094267</v>
      </c>
      <c r="X112">
        <f t="shared" si="31"/>
        <v>346.95451040863531</v>
      </c>
      <c r="Y112">
        <f t="shared" si="31"/>
        <v>327.75803263240914</v>
      </c>
      <c r="Z112">
        <f t="shared" si="31"/>
        <v>80.470869545224616</v>
      </c>
      <c r="AA112">
        <f t="shared" si="31"/>
        <v>109.95555962798369</v>
      </c>
    </row>
    <row r="113" spans="3:27" ht="18.5" x14ac:dyDescent="0.35">
      <c r="C113" s="18" t="s">
        <v>38</v>
      </c>
      <c r="D113">
        <f t="shared" si="30"/>
        <v>0</v>
      </c>
      <c r="E113">
        <f t="shared" si="31"/>
        <v>0</v>
      </c>
      <c r="F113">
        <f t="shared" si="31"/>
        <v>98.814229249011859</v>
      </c>
      <c r="G113">
        <f t="shared" si="31"/>
        <v>1575.2165922814386</v>
      </c>
      <c r="H113">
        <f t="shared" si="31"/>
        <v>183.18678390620838</v>
      </c>
      <c r="I113" t="e">
        <f t="shared" si="31"/>
        <v>#DIV/0!</v>
      </c>
      <c r="J113">
        <f t="shared" si="31"/>
        <v>112.97346150686056</v>
      </c>
      <c r="K113">
        <f t="shared" si="31"/>
        <v>30.586651985073711</v>
      </c>
      <c r="L113">
        <f t="shared" si="31"/>
        <v>36.569311034180117</v>
      </c>
      <c r="M113">
        <f t="shared" si="31"/>
        <v>0</v>
      </c>
      <c r="N113">
        <f t="shared" si="31"/>
        <v>29.968832414289139</v>
      </c>
      <c r="O113">
        <f t="shared" si="31"/>
        <v>15.924834779839159</v>
      </c>
      <c r="P113">
        <f t="shared" si="31"/>
        <v>24.23654871546292</v>
      </c>
      <c r="Q113">
        <f t="shared" si="31"/>
        <v>12.878765458028013</v>
      </c>
      <c r="R113">
        <f t="shared" si="31"/>
        <v>145.34883720930233</v>
      </c>
      <c r="S113">
        <f t="shared" si="31"/>
        <v>360.43072089027623</v>
      </c>
      <c r="T113">
        <f t="shared" si="31"/>
        <v>99.390405512854485</v>
      </c>
      <c r="U113">
        <f t="shared" si="31"/>
        <v>17.60462042135687</v>
      </c>
      <c r="V113">
        <f t="shared" si="31"/>
        <v>57.411872775289929</v>
      </c>
      <c r="W113">
        <f t="shared" si="31"/>
        <v>572.01693170117835</v>
      </c>
      <c r="X113">
        <f t="shared" si="31"/>
        <v>346.95451040863531</v>
      </c>
      <c r="Y113">
        <f t="shared" si="31"/>
        <v>348.24290967193468</v>
      </c>
      <c r="Z113">
        <f t="shared" si="31"/>
        <v>68.975031038763959</v>
      </c>
      <c r="AA113">
        <f t="shared" si="31"/>
        <v>183.25926604663948</v>
      </c>
    </row>
    <row r="114" spans="3:27" ht="18.5" x14ac:dyDescent="0.35">
      <c r="C114" s="18" t="s">
        <v>36</v>
      </c>
      <c r="D114">
        <f t="shared" si="30"/>
        <v>12.018075185078358</v>
      </c>
      <c r="E114">
        <f t="shared" si="31"/>
        <v>16.075102880658438</v>
      </c>
      <c r="F114">
        <f t="shared" si="31"/>
        <v>0</v>
      </c>
      <c r="G114">
        <f t="shared" si="31"/>
        <v>52.507219742714625</v>
      </c>
      <c r="H114">
        <f t="shared" si="31"/>
        <v>0</v>
      </c>
      <c r="I114" t="e">
        <f t="shared" si="31"/>
        <v>#DIV/0!</v>
      </c>
      <c r="J114">
        <f t="shared" si="31"/>
        <v>51.351573412209348</v>
      </c>
      <c r="K114">
        <f t="shared" si="31"/>
        <v>15.293325992536856</v>
      </c>
      <c r="L114">
        <f t="shared" si="31"/>
        <v>12.189770344726705</v>
      </c>
      <c r="M114">
        <f t="shared" si="31"/>
        <v>0</v>
      </c>
      <c r="N114">
        <f t="shared" si="31"/>
        <v>0</v>
      </c>
      <c r="O114">
        <f t="shared" si="31"/>
        <v>0</v>
      </c>
      <c r="P114">
        <f t="shared" si="31"/>
        <v>8.0788495718209727</v>
      </c>
      <c r="Q114">
        <f t="shared" si="31"/>
        <v>0</v>
      </c>
      <c r="R114">
        <f t="shared" si="31"/>
        <v>0</v>
      </c>
      <c r="S114">
        <f t="shared" si="31"/>
        <v>25.745051492162588</v>
      </c>
      <c r="T114">
        <f t="shared" si="31"/>
        <v>0</v>
      </c>
      <c r="U114">
        <f t="shared" si="31"/>
        <v>0</v>
      </c>
      <c r="V114">
        <f t="shared" si="31"/>
        <v>14.352968193822482</v>
      </c>
      <c r="W114">
        <f t="shared" si="31"/>
        <v>22.880677268047133</v>
      </c>
      <c r="X114">
        <f t="shared" si="31"/>
        <v>167.05217167823182</v>
      </c>
      <c r="Y114">
        <f t="shared" si="31"/>
        <v>40.969754079051143</v>
      </c>
      <c r="Z114">
        <f t="shared" si="31"/>
        <v>425.34602473904448</v>
      </c>
      <c r="AA114">
        <f t="shared" si="31"/>
        <v>54.977779813991845</v>
      </c>
    </row>
    <row r="115" spans="3:27" ht="18.5" x14ac:dyDescent="0.35">
      <c r="C115" s="18" t="s">
        <v>44</v>
      </c>
      <c r="D115">
        <f t="shared" si="30"/>
        <v>0</v>
      </c>
      <c r="E115">
        <f t="shared" si="31"/>
        <v>0</v>
      </c>
      <c r="F115">
        <f t="shared" si="31"/>
        <v>0</v>
      </c>
      <c r="G115">
        <f t="shared" si="31"/>
        <v>0</v>
      </c>
      <c r="H115">
        <f t="shared" si="31"/>
        <v>0</v>
      </c>
      <c r="I115" t="e">
        <f t="shared" si="31"/>
        <v>#DIV/0!</v>
      </c>
      <c r="J115">
        <f t="shared" si="31"/>
        <v>20.540629364883738</v>
      </c>
      <c r="K115">
        <f t="shared" si="31"/>
        <v>7.6466629962684278</v>
      </c>
      <c r="L115">
        <f t="shared" si="31"/>
        <v>24.37954068945341</v>
      </c>
      <c r="M115">
        <f t="shared" si="31"/>
        <v>0</v>
      </c>
      <c r="N115">
        <f t="shared" si="31"/>
        <v>0</v>
      </c>
      <c r="O115">
        <f t="shared" si="31"/>
        <v>15.924834779839159</v>
      </c>
      <c r="P115">
        <f t="shared" si="31"/>
        <v>8.0788495718209727</v>
      </c>
      <c r="Q115">
        <f t="shared" si="31"/>
        <v>25.757530916056027</v>
      </c>
      <c r="R115">
        <f t="shared" si="31"/>
        <v>0</v>
      </c>
      <c r="S115">
        <f t="shared" si="31"/>
        <v>25.745051492162588</v>
      </c>
      <c r="T115">
        <f t="shared" si="31"/>
        <v>0</v>
      </c>
      <c r="U115">
        <f t="shared" si="31"/>
        <v>0</v>
      </c>
      <c r="V115">
        <f t="shared" si="31"/>
        <v>0</v>
      </c>
      <c r="W115">
        <f t="shared" si="31"/>
        <v>0</v>
      </c>
      <c r="X115">
        <f t="shared" si="31"/>
        <v>64.250835260858395</v>
      </c>
      <c r="Y115">
        <f t="shared" si="31"/>
        <v>81.939508158102285</v>
      </c>
      <c r="Z115">
        <f t="shared" si="31"/>
        <v>22.991677012921325</v>
      </c>
      <c r="AA115">
        <f t="shared" si="31"/>
        <v>18.325926604663948</v>
      </c>
    </row>
    <row r="116" spans="3:27" ht="18.5" x14ac:dyDescent="0.35">
      <c r="C116" s="18" t="s">
        <v>39</v>
      </c>
      <c r="D116">
        <f t="shared" si="30"/>
        <v>0</v>
      </c>
      <c r="E116">
        <f t="shared" si="31"/>
        <v>0</v>
      </c>
      <c r="F116">
        <f t="shared" si="31"/>
        <v>0</v>
      </c>
      <c r="G116">
        <f t="shared" si="31"/>
        <v>0</v>
      </c>
      <c r="H116">
        <f t="shared" si="31"/>
        <v>83.266719957367442</v>
      </c>
      <c r="I116" t="e">
        <f t="shared" si="31"/>
        <v>#DIV/0!</v>
      </c>
      <c r="J116">
        <f t="shared" si="31"/>
        <v>10.270314682441869</v>
      </c>
      <c r="K116">
        <f t="shared" si="31"/>
        <v>0</v>
      </c>
      <c r="L116">
        <f t="shared" si="31"/>
        <v>12.189770344726705</v>
      </c>
      <c r="M116">
        <f t="shared" si="31"/>
        <v>0</v>
      </c>
      <c r="N116">
        <f t="shared" si="31"/>
        <v>0</v>
      </c>
      <c r="O116">
        <f t="shared" si="31"/>
        <v>0</v>
      </c>
      <c r="P116">
        <f t="shared" si="31"/>
        <v>0</v>
      </c>
      <c r="Q116">
        <f t="shared" si="31"/>
        <v>0</v>
      </c>
      <c r="R116">
        <f t="shared" si="31"/>
        <v>0</v>
      </c>
      <c r="S116">
        <f t="shared" si="31"/>
        <v>0</v>
      </c>
      <c r="T116">
        <f t="shared" si="31"/>
        <v>0</v>
      </c>
      <c r="U116">
        <f t="shared" si="31"/>
        <v>0</v>
      </c>
      <c r="V116">
        <f t="shared" si="31"/>
        <v>0</v>
      </c>
      <c r="W116">
        <f t="shared" si="31"/>
        <v>0</v>
      </c>
      <c r="X116">
        <f t="shared" si="31"/>
        <v>0</v>
      </c>
      <c r="Y116">
        <f t="shared" si="31"/>
        <v>0</v>
      </c>
      <c r="Z116">
        <f t="shared" si="31"/>
        <v>0</v>
      </c>
      <c r="AA116">
        <f t="shared" si="31"/>
        <v>0</v>
      </c>
    </row>
    <row r="117" spans="3:27" ht="18.5" x14ac:dyDescent="0.35">
      <c r="C117" s="18" t="s">
        <v>41</v>
      </c>
      <c r="D117">
        <f t="shared" si="30"/>
        <v>0</v>
      </c>
      <c r="E117">
        <f t="shared" si="31"/>
        <v>0</v>
      </c>
      <c r="F117">
        <f t="shared" si="31"/>
        <v>65.876152832674563</v>
      </c>
      <c r="G117">
        <f t="shared" si="31"/>
        <v>0</v>
      </c>
      <c r="H117">
        <f t="shared" si="31"/>
        <v>0</v>
      </c>
      <c r="I117" t="e">
        <f t="shared" si="31"/>
        <v>#DIV/0!</v>
      </c>
      <c r="J117">
        <f t="shared" si="31"/>
        <v>0</v>
      </c>
      <c r="K117">
        <f t="shared" si="31"/>
        <v>0</v>
      </c>
      <c r="L117">
        <f t="shared" si="31"/>
        <v>0</v>
      </c>
      <c r="M117">
        <f t="shared" si="31"/>
        <v>0</v>
      </c>
      <c r="N117">
        <f t="shared" si="31"/>
        <v>0</v>
      </c>
      <c r="O117">
        <f t="shared" si="31"/>
        <v>0</v>
      </c>
      <c r="P117">
        <f t="shared" si="31"/>
        <v>0</v>
      </c>
      <c r="Q117">
        <f t="shared" si="31"/>
        <v>0</v>
      </c>
      <c r="R117">
        <f t="shared" si="31"/>
        <v>0</v>
      </c>
      <c r="S117">
        <f t="shared" si="31"/>
        <v>0</v>
      </c>
      <c r="T117">
        <f t="shared" si="31"/>
        <v>0</v>
      </c>
      <c r="U117">
        <f t="shared" si="31"/>
        <v>0</v>
      </c>
      <c r="V117">
        <f t="shared" si="31"/>
        <v>0</v>
      </c>
      <c r="W117">
        <f t="shared" si="31"/>
        <v>0</v>
      </c>
      <c r="X117">
        <f t="shared" si="31"/>
        <v>0</v>
      </c>
      <c r="Y117">
        <f t="shared" si="31"/>
        <v>0</v>
      </c>
      <c r="Z117">
        <f t="shared" si="31"/>
        <v>0</v>
      </c>
      <c r="AA117">
        <f t="shared" si="31"/>
        <v>0</v>
      </c>
    </row>
    <row r="118" spans="3:27" ht="18.5" x14ac:dyDescent="0.35">
      <c r="C118" s="18" t="s">
        <v>42</v>
      </c>
      <c r="D118">
        <f t="shared" si="30"/>
        <v>0</v>
      </c>
      <c r="E118">
        <f t="shared" si="31"/>
        <v>0</v>
      </c>
      <c r="F118">
        <f t="shared" si="31"/>
        <v>0</v>
      </c>
      <c r="G118">
        <f t="shared" si="31"/>
        <v>0</v>
      </c>
      <c r="H118">
        <f t="shared" si="31"/>
        <v>49.96003197442046</v>
      </c>
      <c r="I118" t="e">
        <f t="shared" si="31"/>
        <v>#DIV/0!</v>
      </c>
      <c r="J118">
        <f t="shared" si="31"/>
        <v>0</v>
      </c>
      <c r="K118">
        <f t="shared" si="31"/>
        <v>0</v>
      </c>
      <c r="L118">
        <f t="shared" si="31"/>
        <v>0</v>
      </c>
      <c r="M118">
        <f t="shared" si="31"/>
        <v>0</v>
      </c>
      <c r="N118">
        <f t="shared" si="31"/>
        <v>0</v>
      </c>
      <c r="O118">
        <f t="shared" si="31"/>
        <v>0</v>
      </c>
      <c r="P118">
        <f t="shared" si="31"/>
        <v>0</v>
      </c>
      <c r="Q118">
        <f t="shared" si="31"/>
        <v>0</v>
      </c>
      <c r="R118">
        <f t="shared" si="31"/>
        <v>0</v>
      </c>
      <c r="S118">
        <f t="shared" si="31"/>
        <v>0</v>
      </c>
      <c r="T118">
        <f t="shared" si="31"/>
        <v>0</v>
      </c>
      <c r="U118">
        <f t="shared" si="31"/>
        <v>0</v>
      </c>
      <c r="V118">
        <f t="shared" si="31"/>
        <v>0</v>
      </c>
      <c r="W118">
        <f t="shared" si="31"/>
        <v>0</v>
      </c>
      <c r="X118">
        <f t="shared" si="31"/>
        <v>0</v>
      </c>
      <c r="Y118">
        <f t="shared" si="31"/>
        <v>0</v>
      </c>
      <c r="Z118">
        <f t="shared" si="31"/>
        <v>0</v>
      </c>
      <c r="AA118">
        <f t="shared" si="31"/>
        <v>0</v>
      </c>
    </row>
    <row r="119" spans="3:27" ht="18.5" x14ac:dyDescent="0.35">
      <c r="C119" s="18" t="s">
        <v>47</v>
      </c>
      <c r="D119">
        <f t="shared" si="30"/>
        <v>0</v>
      </c>
      <c r="E119">
        <f t="shared" si="31"/>
        <v>0</v>
      </c>
      <c r="F119">
        <f t="shared" si="31"/>
        <v>0</v>
      </c>
      <c r="G119">
        <f t="shared" si="31"/>
        <v>0</v>
      </c>
      <c r="H119">
        <f t="shared" si="31"/>
        <v>0</v>
      </c>
      <c r="I119" t="e">
        <f t="shared" si="31"/>
        <v>#DIV/0!</v>
      </c>
      <c r="J119">
        <f t="shared" si="31"/>
        <v>0</v>
      </c>
      <c r="K119">
        <f t="shared" si="31"/>
        <v>0</v>
      </c>
      <c r="L119">
        <f t="shared" si="31"/>
        <v>0</v>
      </c>
      <c r="M119">
        <f t="shared" si="31"/>
        <v>0</v>
      </c>
      <c r="N119">
        <f t="shared" si="31"/>
        <v>0</v>
      </c>
      <c r="O119">
        <f t="shared" si="31"/>
        <v>0</v>
      </c>
      <c r="P119">
        <f t="shared" si="31"/>
        <v>0</v>
      </c>
      <c r="Q119">
        <f t="shared" si="31"/>
        <v>12.878765458028013</v>
      </c>
      <c r="R119">
        <f t="shared" si="31"/>
        <v>0</v>
      </c>
      <c r="S119">
        <f t="shared" si="31"/>
        <v>0</v>
      </c>
      <c r="T119">
        <f t="shared" si="31"/>
        <v>11.043378390317166</v>
      </c>
      <c r="U119">
        <f t="shared" si="31"/>
        <v>0</v>
      </c>
      <c r="V119">
        <f t="shared" si="31"/>
        <v>0</v>
      </c>
      <c r="W119">
        <f t="shared" si="31"/>
        <v>0</v>
      </c>
      <c r="X119">
        <f t="shared" si="31"/>
        <v>0</v>
      </c>
      <c r="Y119">
        <f t="shared" si="31"/>
        <v>0</v>
      </c>
      <c r="Z119">
        <f t="shared" si="31"/>
        <v>0</v>
      </c>
      <c r="AA119">
        <f t="shared" si="31"/>
        <v>0</v>
      </c>
    </row>
    <row r="120" spans="3:27" ht="18.5" x14ac:dyDescent="0.35">
      <c r="C120" s="18" t="s">
        <v>40</v>
      </c>
      <c r="D120">
        <f t="shared" si="30"/>
        <v>0</v>
      </c>
      <c r="E120">
        <f t="shared" si="31"/>
        <v>0</v>
      </c>
      <c r="F120">
        <f t="shared" si="31"/>
        <v>0</v>
      </c>
      <c r="G120">
        <f t="shared" si="31"/>
        <v>52.507219742714625</v>
      </c>
      <c r="H120">
        <f t="shared" si="31"/>
        <v>0</v>
      </c>
      <c r="I120" t="e">
        <f t="shared" si="31"/>
        <v>#DIV/0!</v>
      </c>
      <c r="J120">
        <f t="shared" si="31"/>
        <v>10.270314682441869</v>
      </c>
      <c r="K120">
        <f t="shared" si="31"/>
        <v>0</v>
      </c>
      <c r="L120">
        <f t="shared" si="31"/>
        <v>0</v>
      </c>
      <c r="M120">
        <f t="shared" si="31"/>
        <v>0</v>
      </c>
      <c r="N120">
        <f t="shared" si="31"/>
        <v>0</v>
      </c>
      <c r="O120">
        <f t="shared" si="31"/>
        <v>0</v>
      </c>
      <c r="P120">
        <f t="shared" si="31"/>
        <v>0</v>
      </c>
      <c r="Q120">
        <f t="shared" si="31"/>
        <v>0</v>
      </c>
      <c r="R120">
        <f t="shared" si="31"/>
        <v>0</v>
      </c>
      <c r="S120">
        <f t="shared" si="31"/>
        <v>0</v>
      </c>
      <c r="T120">
        <f t="shared" si="31"/>
        <v>0</v>
      </c>
      <c r="U120">
        <f t="shared" si="31"/>
        <v>0</v>
      </c>
      <c r="V120">
        <f t="shared" si="31"/>
        <v>0</v>
      </c>
      <c r="W120">
        <f t="shared" si="31"/>
        <v>0</v>
      </c>
      <c r="X120">
        <f t="shared" si="31"/>
        <v>0</v>
      </c>
      <c r="Y120">
        <f t="shared" si="31"/>
        <v>0</v>
      </c>
      <c r="Z120">
        <f t="shared" si="31"/>
        <v>0</v>
      </c>
      <c r="AA120">
        <f t="shared" si="31"/>
        <v>0</v>
      </c>
    </row>
    <row r="121" spans="3:27" ht="18.5" x14ac:dyDescent="0.35">
      <c r="C121" s="18" t="s">
        <v>48</v>
      </c>
      <c r="D121">
        <f t="shared" si="30"/>
        <v>0</v>
      </c>
      <c r="E121">
        <f t="shared" si="31"/>
        <v>0</v>
      </c>
      <c r="F121">
        <f t="shared" si="31"/>
        <v>0</v>
      </c>
      <c r="G121">
        <f t="shared" si="31"/>
        <v>0</v>
      </c>
      <c r="H121">
        <f t="shared" si="31"/>
        <v>0</v>
      </c>
      <c r="I121" t="e">
        <f t="shared" si="31"/>
        <v>#DIV/0!</v>
      </c>
      <c r="J121">
        <f t="shared" si="31"/>
        <v>0</v>
      </c>
      <c r="K121">
        <f t="shared" si="31"/>
        <v>0</v>
      </c>
      <c r="L121">
        <f t="shared" si="31"/>
        <v>0</v>
      </c>
      <c r="M121">
        <f t="shared" si="31"/>
        <v>0</v>
      </c>
      <c r="N121">
        <f t="shared" si="31"/>
        <v>0</v>
      </c>
      <c r="O121">
        <f t="shared" si="31"/>
        <v>0</v>
      </c>
      <c r="P121">
        <f t="shared" si="31"/>
        <v>0</v>
      </c>
      <c r="Q121">
        <f t="shared" si="31"/>
        <v>0</v>
      </c>
      <c r="R121">
        <f t="shared" si="31"/>
        <v>0</v>
      </c>
      <c r="S121">
        <f t="shared" si="31"/>
        <v>25.745051492162588</v>
      </c>
      <c r="T121">
        <f t="shared" si="31"/>
        <v>0</v>
      </c>
      <c r="U121">
        <f t="shared" si="31"/>
        <v>0</v>
      </c>
      <c r="V121">
        <f t="shared" si="31"/>
        <v>0</v>
      </c>
      <c r="W121">
        <f t="shared" si="31"/>
        <v>0</v>
      </c>
      <c r="X121">
        <f t="shared" si="31"/>
        <v>0</v>
      </c>
      <c r="Y121">
        <f t="shared" si="31"/>
        <v>0</v>
      </c>
      <c r="Z121">
        <f t="shared" si="31"/>
        <v>0</v>
      </c>
      <c r="AA121">
        <f t="shared" si="31"/>
        <v>0</v>
      </c>
    </row>
    <row r="122" spans="3:27" ht="18.5" x14ac:dyDescent="0.35">
      <c r="C122" s="18" t="s">
        <v>49</v>
      </c>
      <c r="D122">
        <f t="shared" si="30"/>
        <v>0</v>
      </c>
      <c r="E122">
        <f t="shared" si="31"/>
        <v>0</v>
      </c>
      <c r="F122">
        <f t="shared" si="31"/>
        <v>0</v>
      </c>
      <c r="G122">
        <f t="shared" si="31"/>
        <v>0</v>
      </c>
      <c r="H122">
        <f t="shared" si="31"/>
        <v>0</v>
      </c>
      <c r="I122" t="e">
        <f t="shared" si="31"/>
        <v>#DIV/0!</v>
      </c>
      <c r="J122">
        <f t="shared" si="31"/>
        <v>0</v>
      </c>
      <c r="K122">
        <f t="shared" si="31"/>
        <v>0</v>
      </c>
      <c r="L122">
        <f t="shared" si="31"/>
        <v>12.189770344726705</v>
      </c>
      <c r="M122">
        <f t="shared" si="31"/>
        <v>0</v>
      </c>
      <c r="N122">
        <f t="shared" si="31"/>
        <v>0</v>
      </c>
      <c r="O122">
        <f t="shared" si="31"/>
        <v>0</v>
      </c>
      <c r="P122">
        <f t="shared" si="31"/>
        <v>0</v>
      </c>
      <c r="Q122">
        <f t="shared" si="31"/>
        <v>0</v>
      </c>
      <c r="R122">
        <f t="shared" si="31"/>
        <v>0</v>
      </c>
      <c r="S122">
        <f t="shared" si="31"/>
        <v>0</v>
      </c>
      <c r="T122">
        <f t="shared" si="31"/>
        <v>0</v>
      </c>
      <c r="U122">
        <f t="shared" si="31"/>
        <v>0</v>
      </c>
      <c r="V122">
        <f t="shared" ref="E122:AA126" si="33">V101*2</f>
        <v>0</v>
      </c>
      <c r="W122">
        <f t="shared" si="33"/>
        <v>0</v>
      </c>
      <c r="X122">
        <f t="shared" si="33"/>
        <v>0</v>
      </c>
      <c r="Y122">
        <f t="shared" si="33"/>
        <v>0</v>
      </c>
      <c r="Z122">
        <f t="shared" si="33"/>
        <v>0</v>
      </c>
      <c r="AA122">
        <f t="shared" si="33"/>
        <v>0</v>
      </c>
    </row>
    <row r="123" spans="3:27" ht="18.5" x14ac:dyDescent="0.35">
      <c r="C123" s="18" t="s">
        <v>43</v>
      </c>
      <c r="D123">
        <f t="shared" si="30"/>
        <v>0</v>
      </c>
      <c r="E123">
        <f t="shared" si="33"/>
        <v>0</v>
      </c>
      <c r="F123">
        <f t="shared" si="33"/>
        <v>0</v>
      </c>
      <c r="G123">
        <f t="shared" si="33"/>
        <v>0</v>
      </c>
      <c r="H123">
        <f t="shared" si="33"/>
        <v>0</v>
      </c>
      <c r="I123" t="e">
        <f t="shared" si="33"/>
        <v>#DIV/0!</v>
      </c>
      <c r="J123">
        <f t="shared" si="33"/>
        <v>0</v>
      </c>
      <c r="K123">
        <f t="shared" si="33"/>
        <v>0</v>
      </c>
      <c r="L123">
        <f t="shared" si="33"/>
        <v>12.189770344726705</v>
      </c>
      <c r="M123">
        <f t="shared" si="33"/>
        <v>0</v>
      </c>
      <c r="N123">
        <f t="shared" si="33"/>
        <v>0</v>
      </c>
      <c r="O123">
        <f t="shared" si="33"/>
        <v>0</v>
      </c>
      <c r="P123">
        <f t="shared" si="33"/>
        <v>0</v>
      </c>
      <c r="Q123">
        <f t="shared" si="33"/>
        <v>0</v>
      </c>
      <c r="R123">
        <f t="shared" si="33"/>
        <v>0</v>
      </c>
      <c r="S123">
        <f t="shared" si="33"/>
        <v>0</v>
      </c>
      <c r="T123">
        <f t="shared" si="33"/>
        <v>0</v>
      </c>
      <c r="U123">
        <f t="shared" si="33"/>
        <v>0</v>
      </c>
      <c r="V123">
        <f t="shared" si="33"/>
        <v>0</v>
      </c>
      <c r="W123">
        <f t="shared" si="33"/>
        <v>0</v>
      </c>
      <c r="X123">
        <f t="shared" si="33"/>
        <v>0</v>
      </c>
      <c r="Y123">
        <f t="shared" si="33"/>
        <v>0</v>
      </c>
      <c r="Z123">
        <f t="shared" si="33"/>
        <v>0</v>
      </c>
      <c r="AA123">
        <f t="shared" si="33"/>
        <v>0</v>
      </c>
    </row>
    <row r="124" spans="3:27" ht="18.5" x14ac:dyDescent="0.35">
      <c r="C124" s="18" t="s">
        <v>46</v>
      </c>
      <c r="D124">
        <f t="shared" si="30"/>
        <v>0</v>
      </c>
      <c r="E124">
        <f t="shared" si="33"/>
        <v>0</v>
      </c>
      <c r="F124">
        <f t="shared" si="33"/>
        <v>0</v>
      </c>
      <c r="G124">
        <f t="shared" si="33"/>
        <v>0</v>
      </c>
      <c r="H124">
        <f t="shared" si="33"/>
        <v>0</v>
      </c>
      <c r="I124" t="e">
        <f t="shared" si="33"/>
        <v>#DIV/0!</v>
      </c>
      <c r="J124">
        <f t="shared" si="33"/>
        <v>0</v>
      </c>
      <c r="K124">
        <f t="shared" si="33"/>
        <v>0</v>
      </c>
      <c r="L124">
        <f t="shared" si="33"/>
        <v>12.189770344726705</v>
      </c>
      <c r="M124">
        <f t="shared" si="33"/>
        <v>0</v>
      </c>
      <c r="N124">
        <f t="shared" si="33"/>
        <v>0</v>
      </c>
      <c r="O124">
        <f t="shared" si="33"/>
        <v>0</v>
      </c>
      <c r="P124">
        <f t="shared" si="33"/>
        <v>0</v>
      </c>
      <c r="Q124">
        <f t="shared" si="33"/>
        <v>0</v>
      </c>
      <c r="R124">
        <f t="shared" si="33"/>
        <v>0</v>
      </c>
      <c r="S124">
        <f t="shared" si="33"/>
        <v>0</v>
      </c>
      <c r="T124">
        <f t="shared" si="33"/>
        <v>0</v>
      </c>
      <c r="U124">
        <f t="shared" si="33"/>
        <v>0</v>
      </c>
      <c r="V124">
        <f t="shared" si="33"/>
        <v>0</v>
      </c>
      <c r="W124">
        <f t="shared" si="33"/>
        <v>0</v>
      </c>
      <c r="X124">
        <f t="shared" si="33"/>
        <v>0</v>
      </c>
      <c r="Y124">
        <f t="shared" si="33"/>
        <v>0</v>
      </c>
      <c r="Z124">
        <f t="shared" si="33"/>
        <v>0</v>
      </c>
      <c r="AA124">
        <f t="shared" si="33"/>
        <v>0</v>
      </c>
    </row>
    <row r="125" spans="3:27" ht="18.5" x14ac:dyDescent="0.35">
      <c r="C125" s="18" t="s">
        <v>45</v>
      </c>
      <c r="D125">
        <f t="shared" si="30"/>
        <v>0</v>
      </c>
      <c r="E125">
        <f t="shared" si="33"/>
        <v>0</v>
      </c>
      <c r="F125">
        <f t="shared" si="33"/>
        <v>0</v>
      </c>
      <c r="G125">
        <f t="shared" si="33"/>
        <v>0</v>
      </c>
      <c r="H125">
        <f t="shared" si="33"/>
        <v>0</v>
      </c>
      <c r="I125" t="e">
        <f t="shared" si="33"/>
        <v>#DIV/0!</v>
      </c>
      <c r="J125">
        <f t="shared" si="33"/>
        <v>20.540629364883738</v>
      </c>
      <c r="K125">
        <f t="shared" si="33"/>
        <v>0</v>
      </c>
      <c r="L125">
        <f t="shared" si="33"/>
        <v>0</v>
      </c>
      <c r="M125">
        <f t="shared" si="33"/>
        <v>0</v>
      </c>
      <c r="N125">
        <f t="shared" si="33"/>
        <v>0</v>
      </c>
      <c r="O125">
        <f t="shared" si="33"/>
        <v>0</v>
      </c>
      <c r="P125">
        <f t="shared" si="33"/>
        <v>0</v>
      </c>
      <c r="Q125">
        <f t="shared" si="33"/>
        <v>0</v>
      </c>
      <c r="R125">
        <f t="shared" si="33"/>
        <v>0</v>
      </c>
      <c r="S125">
        <f t="shared" si="33"/>
        <v>0</v>
      </c>
      <c r="T125">
        <f t="shared" si="33"/>
        <v>0</v>
      </c>
      <c r="U125">
        <f t="shared" si="33"/>
        <v>0</v>
      </c>
      <c r="V125">
        <f t="shared" si="33"/>
        <v>0</v>
      </c>
      <c r="W125">
        <f t="shared" si="33"/>
        <v>0</v>
      </c>
      <c r="X125">
        <f t="shared" si="33"/>
        <v>0</v>
      </c>
      <c r="Y125">
        <f t="shared" si="33"/>
        <v>0</v>
      </c>
      <c r="Z125">
        <f t="shared" si="33"/>
        <v>0</v>
      </c>
      <c r="AA125">
        <f t="shared" si="33"/>
        <v>0</v>
      </c>
    </row>
    <row r="126" spans="3:27" ht="18.5" x14ac:dyDescent="0.35">
      <c r="C126" s="18" t="s">
        <v>53</v>
      </c>
      <c r="D126" s="29">
        <f t="shared" si="30"/>
        <v>48.07230074031343</v>
      </c>
      <c r="E126" s="29">
        <f t="shared" si="33"/>
        <v>225.05144032921811</v>
      </c>
      <c r="F126" s="29">
        <f t="shared" si="33"/>
        <v>625.82345191040849</v>
      </c>
      <c r="G126" s="29">
        <f>G105*2</f>
        <v>2257.8104489367288</v>
      </c>
      <c r="H126" s="29">
        <f t="shared" si="33"/>
        <v>882.62723154809487</v>
      </c>
      <c r="I126" s="29" t="e">
        <f t="shared" si="33"/>
        <v>#DIV/0!</v>
      </c>
      <c r="J126" s="29">
        <f t="shared" si="33"/>
        <v>595.6782515816285</v>
      </c>
      <c r="K126" s="29">
        <f t="shared" si="33"/>
        <v>206.45990089924757</v>
      </c>
      <c r="L126" s="29">
        <f t="shared" si="33"/>
        <v>243.79540689453412</v>
      </c>
      <c r="M126" s="29">
        <f t="shared" si="33"/>
        <v>222.57834757834758</v>
      </c>
      <c r="N126" s="29">
        <f t="shared" si="33"/>
        <v>189.80260529049789</v>
      </c>
      <c r="O126" s="29">
        <f t="shared" si="33"/>
        <v>127.39867823871327</v>
      </c>
      <c r="P126" s="29">
        <f t="shared" si="33"/>
        <v>169.65584100824043</v>
      </c>
      <c r="Q126" s="29">
        <f t="shared" si="33"/>
        <v>412.12049465689643</v>
      </c>
      <c r="R126" s="29">
        <f t="shared" si="33"/>
        <v>355.29715762273901</v>
      </c>
      <c r="S126" s="29">
        <f t="shared" si="33"/>
        <v>1132.7822656551541</v>
      </c>
      <c r="T126" s="29">
        <f t="shared" si="33"/>
        <v>220.86756780634332</v>
      </c>
      <c r="U126" s="29">
        <f t="shared" si="33"/>
        <v>123.23234294949809</v>
      </c>
      <c r="V126" s="29">
        <f t="shared" si="33"/>
        <v>330.11826845791711</v>
      </c>
      <c r="W126" s="29">
        <f t="shared" si="33"/>
        <v>732.18167257750827</v>
      </c>
      <c r="X126" s="29">
        <f t="shared" si="33"/>
        <v>1452.0688768953996</v>
      </c>
      <c r="Y126" s="29">
        <f t="shared" si="33"/>
        <v>1249.5774994110598</v>
      </c>
      <c r="Z126" s="29">
        <f t="shared" si="33"/>
        <v>666.75863337471833</v>
      </c>
      <c r="AA126" s="29">
        <f t="shared" si="33"/>
        <v>494.8000183259266</v>
      </c>
    </row>
    <row r="127" spans="3:27" ht="18.5" x14ac:dyDescent="0.35">
      <c r="C127" s="21"/>
    </row>
    <row r="128" spans="3:27" ht="18.5" x14ac:dyDescent="0.35">
      <c r="C128" s="21"/>
    </row>
    <row r="129" spans="2:23" ht="18.5" x14ac:dyDescent="0.35">
      <c r="C129" s="21"/>
    </row>
    <row r="130" spans="2:23" ht="18.5" x14ac:dyDescent="0.35">
      <c r="C130" s="21"/>
    </row>
    <row r="131" spans="2:23" ht="18.5" x14ac:dyDescent="0.35">
      <c r="C131" s="21" t="s">
        <v>86</v>
      </c>
      <c r="D131" t="s">
        <v>55</v>
      </c>
      <c r="G131" s="21" t="s">
        <v>86</v>
      </c>
      <c r="H131" t="s">
        <v>94</v>
      </c>
    </row>
    <row r="132" spans="2:23" ht="18.5" x14ac:dyDescent="0.35">
      <c r="C132" s="21"/>
      <c r="G132" s="21"/>
    </row>
    <row r="133" spans="2:23" ht="18.5" x14ac:dyDescent="0.35">
      <c r="B133">
        <v>1</v>
      </c>
      <c r="C133" s="28" t="s">
        <v>5</v>
      </c>
      <c r="D133" s="30">
        <f>H105</f>
        <v>441.31361577404743</v>
      </c>
      <c r="F133">
        <v>1</v>
      </c>
      <c r="G133" s="28" t="s">
        <v>5</v>
      </c>
      <c r="H133" t="e">
        <f>I105</f>
        <v>#DIV/0!</v>
      </c>
    </row>
    <row r="134" spans="2:23" ht="18.5" x14ac:dyDescent="0.35">
      <c r="B134">
        <v>2</v>
      </c>
      <c r="C134" s="28" t="s">
        <v>87</v>
      </c>
      <c r="D134" s="30">
        <f>D105</f>
        <v>24.036150370156715</v>
      </c>
      <c r="F134">
        <v>2</v>
      </c>
      <c r="G134" s="28" t="s">
        <v>87</v>
      </c>
      <c r="H134" s="30">
        <f>E105</f>
        <v>112.52572016460906</v>
      </c>
    </row>
    <row r="135" spans="2:23" ht="18.5" x14ac:dyDescent="0.35">
      <c r="B135">
        <v>3</v>
      </c>
      <c r="C135" s="28" t="s">
        <v>88</v>
      </c>
      <c r="D135" s="30">
        <f>N105</f>
        <v>94.901302645248947</v>
      </c>
      <c r="F135">
        <v>3</v>
      </c>
      <c r="G135" s="28" t="s">
        <v>88</v>
      </c>
      <c r="H135" s="30">
        <f>O105</f>
        <v>63.699339119356637</v>
      </c>
    </row>
    <row r="136" spans="2:23" ht="18.5" x14ac:dyDescent="0.35">
      <c r="B136">
        <v>4</v>
      </c>
      <c r="C136" s="28" t="s">
        <v>89</v>
      </c>
      <c r="D136" s="30">
        <f>P105</f>
        <v>84.827920504120215</v>
      </c>
      <c r="F136">
        <v>4</v>
      </c>
      <c r="G136" s="28" t="s">
        <v>89</v>
      </c>
      <c r="H136" s="30">
        <f>Q105</f>
        <v>206.06024732844821</v>
      </c>
    </row>
    <row r="137" spans="2:23" ht="18.5" x14ac:dyDescent="0.35">
      <c r="B137">
        <v>5</v>
      </c>
      <c r="C137" s="28" t="s">
        <v>23</v>
      </c>
      <c r="D137" s="30">
        <f>Z105</f>
        <v>333.37931668735916</v>
      </c>
      <c r="F137">
        <v>5</v>
      </c>
      <c r="G137" s="28" t="s">
        <v>23</v>
      </c>
      <c r="H137" s="30">
        <f>AA105</f>
        <v>247.4000091629633</v>
      </c>
    </row>
    <row r="138" spans="2:23" ht="18.5" x14ac:dyDescent="0.35">
      <c r="B138">
        <v>6</v>
      </c>
      <c r="C138" s="28" t="s">
        <v>90</v>
      </c>
      <c r="D138" s="30">
        <f>K105</f>
        <v>103.22995044962379</v>
      </c>
      <c r="F138">
        <v>6</v>
      </c>
      <c r="G138" s="28" t="s">
        <v>90</v>
      </c>
      <c r="H138" s="30">
        <f>L105</f>
        <v>121.89770344726706</v>
      </c>
    </row>
    <row r="139" spans="2:23" ht="18.5" x14ac:dyDescent="0.35">
      <c r="B139">
        <v>7</v>
      </c>
      <c r="C139" s="28" t="s">
        <v>91</v>
      </c>
      <c r="D139" s="30">
        <f>T105</f>
        <v>110.43378390317166</v>
      </c>
      <c r="F139">
        <v>7</v>
      </c>
      <c r="G139" s="28" t="s">
        <v>91</v>
      </c>
      <c r="H139" s="30">
        <f>U105</f>
        <v>61.616171474749045</v>
      </c>
    </row>
    <row r="140" spans="2:23" ht="18.5" x14ac:dyDescent="0.35">
      <c r="B140">
        <v>8</v>
      </c>
      <c r="C140" s="28" t="s">
        <v>92</v>
      </c>
      <c r="D140" s="30">
        <f>R105</f>
        <v>177.6485788113695</v>
      </c>
      <c r="F140">
        <v>8</v>
      </c>
      <c r="G140" s="28" t="s">
        <v>92</v>
      </c>
      <c r="H140" s="30">
        <f>S105</f>
        <v>566.39113282757705</v>
      </c>
    </row>
    <row r="141" spans="2:23" ht="18.5" x14ac:dyDescent="0.35">
      <c r="B141">
        <v>9</v>
      </c>
      <c r="C141" s="28" t="s">
        <v>21</v>
      </c>
      <c r="D141" s="30">
        <f>X105</f>
        <v>726.03443844769981</v>
      </c>
      <c r="F141">
        <v>9</v>
      </c>
      <c r="G141" s="28" t="s">
        <v>21</v>
      </c>
      <c r="H141" s="30">
        <f>Y105</f>
        <v>624.78874970552988</v>
      </c>
    </row>
    <row r="142" spans="2:23" ht="18.5" x14ac:dyDescent="0.35">
      <c r="B142">
        <v>10</v>
      </c>
      <c r="C142" s="28" t="s">
        <v>19</v>
      </c>
      <c r="D142" s="30">
        <f>V105</f>
        <v>165.05913422895856</v>
      </c>
      <c r="F142">
        <v>10</v>
      </c>
      <c r="G142" s="28" t="s">
        <v>19</v>
      </c>
      <c r="H142" s="30">
        <f>W105</f>
        <v>366.09083628875413</v>
      </c>
    </row>
    <row r="143" spans="2:23" ht="18.5" x14ac:dyDescent="0.35">
      <c r="B143">
        <v>11</v>
      </c>
      <c r="C143" s="28" t="s">
        <v>93</v>
      </c>
      <c r="D143" s="30">
        <f>F105</f>
        <v>312.91172595520425</v>
      </c>
      <c r="F143">
        <v>11</v>
      </c>
      <c r="G143" s="28" t="s">
        <v>93</v>
      </c>
      <c r="H143" s="30">
        <f>G105</f>
        <v>1128.9052244683644</v>
      </c>
      <c r="W143" s="28"/>
    </row>
    <row r="144" spans="2:23" ht="18.5" x14ac:dyDescent="0.35">
      <c r="C144" s="21"/>
    </row>
    <row r="145" spans="2:11" ht="18.5" x14ac:dyDescent="0.35">
      <c r="B145" s="19"/>
      <c r="C145" s="8" t="s">
        <v>86</v>
      </c>
      <c r="D145" s="19" t="s">
        <v>55</v>
      </c>
      <c r="E145" s="19"/>
      <c r="H145" t="s">
        <v>86</v>
      </c>
      <c r="I145" t="s">
        <v>94</v>
      </c>
    </row>
    <row r="147" spans="2:11" ht="18.5" x14ac:dyDescent="0.35">
      <c r="B147" s="19">
        <v>1</v>
      </c>
      <c r="C147" s="8" t="s">
        <v>5</v>
      </c>
      <c r="D147" s="31">
        <v>441.31361577404698</v>
      </c>
      <c r="E147" s="19">
        <v>4</v>
      </c>
      <c r="F147" s="30">
        <f>D147*2</f>
        <v>882.62723154809396</v>
      </c>
      <c r="G147" s="19">
        <v>1</v>
      </c>
      <c r="H147" s="19" t="s">
        <v>5</v>
      </c>
      <c r="I147" s="19">
        <v>0</v>
      </c>
      <c r="J147" s="23">
        <v>1</v>
      </c>
      <c r="K147" s="30">
        <f>I147*2</f>
        <v>0</v>
      </c>
    </row>
    <row r="148" spans="2:11" ht="18.5" x14ac:dyDescent="0.35">
      <c r="B148" s="19">
        <v>2</v>
      </c>
      <c r="C148" s="8" t="s">
        <v>87</v>
      </c>
      <c r="D148" s="31">
        <v>24.036150370156715</v>
      </c>
      <c r="E148" s="23">
        <v>1</v>
      </c>
      <c r="F148" s="30">
        <f t="shared" ref="F148:F157" si="34">D148*2</f>
        <v>48.07230074031343</v>
      </c>
      <c r="G148" s="19">
        <v>7</v>
      </c>
      <c r="H148" s="19" t="s">
        <v>91</v>
      </c>
      <c r="I148" s="31">
        <v>61.616171474749045</v>
      </c>
      <c r="J148" s="23">
        <v>1</v>
      </c>
      <c r="K148" s="30">
        <f t="shared" ref="K148:K156" si="35">I148*2</f>
        <v>123.23234294949809</v>
      </c>
    </row>
    <row r="149" spans="2:11" ht="18.5" x14ac:dyDescent="0.35">
      <c r="B149" s="19">
        <v>4</v>
      </c>
      <c r="C149" s="8" t="s">
        <v>89</v>
      </c>
      <c r="D149" s="31">
        <v>84.827920504120215</v>
      </c>
      <c r="E149" s="23">
        <v>1</v>
      </c>
      <c r="F149" s="30">
        <f t="shared" si="34"/>
        <v>169.65584100824043</v>
      </c>
      <c r="G149" s="19">
        <v>3</v>
      </c>
      <c r="H149" s="19" t="s">
        <v>88</v>
      </c>
      <c r="I149" s="31">
        <v>63.699339119356637</v>
      </c>
      <c r="J149" s="23">
        <v>1</v>
      </c>
      <c r="K149" s="30">
        <f t="shared" si="35"/>
        <v>127.39867823871327</v>
      </c>
    </row>
    <row r="150" spans="2:11" ht="18.5" x14ac:dyDescent="0.35">
      <c r="B150" s="19">
        <v>3</v>
      </c>
      <c r="C150" s="8" t="s">
        <v>88</v>
      </c>
      <c r="D150" s="31">
        <v>94.901302645248947</v>
      </c>
      <c r="E150" s="23">
        <v>1</v>
      </c>
      <c r="F150" s="30">
        <f t="shared" si="34"/>
        <v>189.80260529049789</v>
      </c>
      <c r="G150" s="19">
        <v>2</v>
      </c>
      <c r="H150" s="19" t="s">
        <v>87</v>
      </c>
      <c r="I150" s="31">
        <v>112.52572016460906</v>
      </c>
      <c r="J150" s="23">
        <v>2</v>
      </c>
      <c r="K150" s="30">
        <f t="shared" si="35"/>
        <v>225.05144032921811</v>
      </c>
    </row>
    <row r="151" spans="2:11" ht="18.5" x14ac:dyDescent="0.35">
      <c r="B151" s="19">
        <v>6</v>
      </c>
      <c r="C151" s="8" t="s">
        <v>90</v>
      </c>
      <c r="D151" s="31">
        <v>103.22995044962379</v>
      </c>
      <c r="E151" s="23">
        <v>2</v>
      </c>
      <c r="F151" s="30">
        <f t="shared" si="34"/>
        <v>206.45990089924757</v>
      </c>
      <c r="G151" s="19">
        <v>6</v>
      </c>
      <c r="H151" s="19" t="s">
        <v>90</v>
      </c>
      <c r="I151" s="31">
        <v>121.89770344726706</v>
      </c>
      <c r="J151" s="23">
        <v>2</v>
      </c>
      <c r="K151" s="30">
        <f t="shared" si="35"/>
        <v>243.79540689453412</v>
      </c>
    </row>
    <row r="152" spans="2:11" ht="18.5" x14ac:dyDescent="0.35">
      <c r="B152" s="19">
        <v>7</v>
      </c>
      <c r="C152" s="8" t="s">
        <v>91</v>
      </c>
      <c r="D152" s="31">
        <v>110.43378390317166</v>
      </c>
      <c r="E152" s="23">
        <v>2</v>
      </c>
      <c r="F152" s="30">
        <f t="shared" si="34"/>
        <v>220.86756780634332</v>
      </c>
      <c r="G152" s="19">
        <v>4</v>
      </c>
      <c r="H152" s="19" t="s">
        <v>89</v>
      </c>
      <c r="I152" s="31">
        <v>206.06024732844821</v>
      </c>
      <c r="J152" s="23">
        <v>3</v>
      </c>
      <c r="K152" s="30">
        <f t="shared" si="35"/>
        <v>412.12049465689643</v>
      </c>
    </row>
    <row r="153" spans="2:11" ht="18.5" x14ac:dyDescent="0.35">
      <c r="B153" s="19">
        <v>10</v>
      </c>
      <c r="C153" s="8" t="s">
        <v>19</v>
      </c>
      <c r="D153" s="31">
        <v>165.05913422895856</v>
      </c>
      <c r="E153" s="23">
        <v>2</v>
      </c>
      <c r="F153" s="30">
        <f t="shared" si="34"/>
        <v>330.11826845791711</v>
      </c>
      <c r="G153" s="19">
        <v>5</v>
      </c>
      <c r="H153" s="19" t="s">
        <v>23</v>
      </c>
      <c r="I153" s="31">
        <v>247.4000091629633</v>
      </c>
      <c r="J153" s="23">
        <v>3</v>
      </c>
      <c r="K153" s="30">
        <f t="shared" si="35"/>
        <v>494.8000183259266</v>
      </c>
    </row>
    <row r="154" spans="2:11" ht="18.5" x14ac:dyDescent="0.35">
      <c r="B154" s="19">
        <v>8</v>
      </c>
      <c r="C154" s="8" t="s">
        <v>92</v>
      </c>
      <c r="D154" s="31">
        <v>177.6485788113695</v>
      </c>
      <c r="E154" s="23">
        <v>2</v>
      </c>
      <c r="F154" s="30">
        <f t="shared" si="34"/>
        <v>355.29715762273901</v>
      </c>
      <c r="G154" s="19">
        <v>10</v>
      </c>
      <c r="H154" s="19" t="s">
        <v>19</v>
      </c>
      <c r="I154" s="31">
        <v>366.09083628875413</v>
      </c>
      <c r="J154" s="23">
        <v>3</v>
      </c>
      <c r="K154" s="30">
        <f t="shared" si="35"/>
        <v>732.18167257750827</v>
      </c>
    </row>
    <row r="155" spans="2:11" ht="18.5" x14ac:dyDescent="0.35">
      <c r="B155" s="19">
        <v>11</v>
      </c>
      <c r="C155" s="8" t="s">
        <v>93</v>
      </c>
      <c r="D155" s="31">
        <v>312.91172595520425</v>
      </c>
      <c r="E155" s="23">
        <v>3</v>
      </c>
      <c r="F155" s="30">
        <f t="shared" si="34"/>
        <v>625.82345191040849</v>
      </c>
      <c r="G155" s="19">
        <v>8</v>
      </c>
      <c r="H155" s="19" t="s">
        <v>92</v>
      </c>
      <c r="I155" s="31">
        <v>566.39113282757705</v>
      </c>
      <c r="J155" s="23">
        <v>4</v>
      </c>
      <c r="K155" s="30">
        <f t="shared" si="35"/>
        <v>1132.7822656551541</v>
      </c>
    </row>
    <row r="156" spans="2:11" ht="18.5" x14ac:dyDescent="0.35">
      <c r="B156" s="19">
        <v>5</v>
      </c>
      <c r="C156" s="8" t="s">
        <v>23</v>
      </c>
      <c r="D156" s="31">
        <v>333.37931668735916</v>
      </c>
      <c r="E156" s="23">
        <v>3</v>
      </c>
      <c r="F156" s="30">
        <f t="shared" si="34"/>
        <v>666.75863337471833</v>
      </c>
      <c r="G156" s="19">
        <v>9</v>
      </c>
      <c r="H156" s="19" t="s">
        <v>21</v>
      </c>
      <c r="I156" s="31">
        <v>624.78874970552988</v>
      </c>
      <c r="J156" s="23">
        <v>4</v>
      </c>
      <c r="K156" s="30">
        <f t="shared" si="35"/>
        <v>1249.5774994110598</v>
      </c>
    </row>
    <row r="157" spans="2:11" ht="18.5" x14ac:dyDescent="0.35">
      <c r="B157" s="19">
        <v>9</v>
      </c>
      <c r="C157" s="8" t="s">
        <v>21</v>
      </c>
      <c r="D157" s="31">
        <v>726.03443844769981</v>
      </c>
      <c r="E157" s="23">
        <v>4</v>
      </c>
      <c r="F157" s="30">
        <f t="shared" si="34"/>
        <v>1452.0688768953996</v>
      </c>
      <c r="G157" s="19">
        <v>11</v>
      </c>
      <c r="H157" s="19" t="s">
        <v>93</v>
      </c>
      <c r="I157" s="31">
        <v>1128.9052244683644</v>
      </c>
      <c r="J157" s="23">
        <v>5</v>
      </c>
      <c r="K157" s="30">
        <f>I157*2</f>
        <v>2257.8104489367288</v>
      </c>
    </row>
    <row r="158" spans="2:11" ht="18.5" x14ac:dyDescent="0.35">
      <c r="C158" s="21"/>
      <c r="D158" s="29"/>
      <c r="E158" s="29"/>
    </row>
    <row r="159" spans="2:11" ht="18.5" x14ac:dyDescent="0.35">
      <c r="B159" t="s">
        <v>95</v>
      </c>
      <c r="C159" s="21"/>
      <c r="E159" s="29"/>
      <c r="G159" t="s">
        <v>95</v>
      </c>
      <c r="H159" s="21"/>
      <c r="J159" s="29"/>
    </row>
    <row r="160" spans="2:11" ht="18.5" x14ac:dyDescent="0.35">
      <c r="B160">
        <v>1</v>
      </c>
      <c r="C160" s="21">
        <v>0</v>
      </c>
      <c r="D160" s="29">
        <v>200</v>
      </c>
      <c r="E160" s="30">
        <v>15</v>
      </c>
      <c r="G160">
        <v>1</v>
      </c>
      <c r="H160" s="21">
        <v>0</v>
      </c>
      <c r="I160" s="29">
        <v>200</v>
      </c>
      <c r="J160" s="30">
        <v>15</v>
      </c>
    </row>
    <row r="161" spans="2:10" ht="18.5" x14ac:dyDescent="0.35">
      <c r="B161">
        <v>2</v>
      </c>
      <c r="C161" s="21">
        <v>200</v>
      </c>
      <c r="D161" s="29">
        <v>400</v>
      </c>
      <c r="E161" s="30">
        <v>20</v>
      </c>
      <c r="G161">
        <v>2</v>
      </c>
      <c r="H161" s="21">
        <v>200</v>
      </c>
      <c r="I161" s="29">
        <v>400</v>
      </c>
      <c r="J161" s="30">
        <v>20</v>
      </c>
    </row>
    <row r="162" spans="2:10" ht="18.5" x14ac:dyDescent="0.35">
      <c r="B162">
        <v>3</v>
      </c>
      <c r="C162" s="21">
        <v>400</v>
      </c>
      <c r="D162" s="29">
        <v>800</v>
      </c>
      <c r="E162" s="30">
        <v>25</v>
      </c>
      <c r="G162">
        <v>3</v>
      </c>
      <c r="H162" s="21">
        <v>400</v>
      </c>
      <c r="I162" s="29">
        <v>800</v>
      </c>
      <c r="J162" s="30">
        <v>25</v>
      </c>
    </row>
    <row r="163" spans="2:10" ht="18.5" x14ac:dyDescent="0.35">
      <c r="B163">
        <v>4</v>
      </c>
      <c r="C163" s="21">
        <v>800</v>
      </c>
      <c r="D163" s="29">
        <v>1600</v>
      </c>
      <c r="E163" s="30">
        <v>30</v>
      </c>
      <c r="G163">
        <v>4</v>
      </c>
      <c r="H163" s="21">
        <v>800</v>
      </c>
      <c r="I163" s="29">
        <v>1600</v>
      </c>
      <c r="J163" s="30">
        <v>30</v>
      </c>
    </row>
    <row r="164" spans="2:10" ht="18.5" x14ac:dyDescent="0.35">
      <c r="B164">
        <v>5</v>
      </c>
      <c r="C164" s="21">
        <v>1600</v>
      </c>
      <c r="D164" s="29">
        <v>2400</v>
      </c>
      <c r="E164" s="30">
        <v>35</v>
      </c>
      <c r="G164">
        <v>5</v>
      </c>
      <c r="H164" s="21">
        <v>1600</v>
      </c>
      <c r="I164" s="29">
        <v>2400</v>
      </c>
      <c r="J164" s="30">
        <v>35</v>
      </c>
    </row>
    <row r="167" spans="2:10" ht="18.5" x14ac:dyDescent="0.35">
      <c r="C167" s="21"/>
    </row>
    <row r="168" spans="2:10" ht="18.5" x14ac:dyDescent="0.35">
      <c r="C168" s="21"/>
    </row>
    <row r="169" spans="2:10" ht="18.5" x14ac:dyDescent="0.35">
      <c r="C169" s="21"/>
    </row>
    <row r="170" spans="2:10" ht="18.5" x14ac:dyDescent="0.35">
      <c r="C170" s="21"/>
    </row>
    <row r="171" spans="2:10" ht="18.5" x14ac:dyDescent="0.35">
      <c r="C171" s="21"/>
    </row>
    <row r="172" spans="2:10" ht="18.5" x14ac:dyDescent="0.35">
      <c r="C172" s="21"/>
    </row>
    <row r="173" spans="2:10" ht="18.5" x14ac:dyDescent="0.35">
      <c r="C173" s="21"/>
    </row>
    <row r="174" spans="2:10" ht="18.5" x14ac:dyDescent="0.35">
      <c r="C174" s="21"/>
    </row>
    <row r="175" spans="2:10" ht="18.5" x14ac:dyDescent="0.35">
      <c r="C175" s="21"/>
    </row>
    <row r="176" spans="2:10" ht="18.5" x14ac:dyDescent="0.35">
      <c r="C176" s="21"/>
    </row>
    <row r="177" spans="3:3" ht="18.5" x14ac:dyDescent="0.35">
      <c r="C177" s="21"/>
    </row>
    <row r="178" spans="3:3" ht="18.5" x14ac:dyDescent="0.35">
      <c r="C178" s="21"/>
    </row>
    <row r="179" spans="3:3" ht="18.5" x14ac:dyDescent="0.35">
      <c r="C179" s="21"/>
    </row>
    <row r="180" spans="3:3" ht="18.5" x14ac:dyDescent="0.35">
      <c r="C180" s="21"/>
    </row>
    <row r="181" spans="3:3" ht="18.5" x14ac:dyDescent="0.35">
      <c r="C181" s="21"/>
    </row>
    <row r="182" spans="3:3" ht="18.5" x14ac:dyDescent="0.35">
      <c r="C182" s="21"/>
    </row>
    <row r="183" spans="3:3" ht="18.5" x14ac:dyDescent="0.35">
      <c r="C183" s="21"/>
    </row>
    <row r="184" spans="3:3" ht="18.5" x14ac:dyDescent="0.35">
      <c r="C184" s="21"/>
    </row>
    <row r="185" spans="3:3" ht="18.5" x14ac:dyDescent="0.35">
      <c r="C185" s="21"/>
    </row>
    <row r="186" spans="3:3" ht="18.5" x14ac:dyDescent="0.35">
      <c r="C186" s="21"/>
    </row>
    <row r="187" spans="3:3" ht="18.5" x14ac:dyDescent="0.35">
      <c r="C187" s="21"/>
    </row>
    <row r="188" spans="3:3" ht="18.5" x14ac:dyDescent="0.35">
      <c r="C188" s="21"/>
    </row>
    <row r="189" spans="3:3" ht="18.5" x14ac:dyDescent="0.35">
      <c r="C189" s="21"/>
    </row>
    <row r="190" spans="3:3" ht="18.5" x14ac:dyDescent="0.35">
      <c r="C190" s="21"/>
    </row>
    <row r="191" spans="3:3" ht="18.5" x14ac:dyDescent="0.35">
      <c r="C191" s="21"/>
    </row>
    <row r="192" spans="3:3" ht="18.5" x14ac:dyDescent="0.35">
      <c r="C192" s="21"/>
    </row>
    <row r="193" spans="3:3" ht="18.5" x14ac:dyDescent="0.35">
      <c r="C193" s="21"/>
    </row>
    <row r="194" spans="3:3" ht="18.5" x14ac:dyDescent="0.35">
      <c r="C194" s="21"/>
    </row>
    <row r="195" spans="3:3" ht="18.5" x14ac:dyDescent="0.35">
      <c r="C195" s="21"/>
    </row>
    <row r="196" spans="3:3" ht="18.5" x14ac:dyDescent="0.35">
      <c r="C196" s="21"/>
    </row>
    <row r="197" spans="3:3" ht="18.5" x14ac:dyDescent="0.35">
      <c r="C197" s="21"/>
    </row>
    <row r="198" spans="3:3" ht="18.5" x14ac:dyDescent="0.35">
      <c r="C198" s="21"/>
    </row>
    <row r="199" spans="3:3" ht="18.5" x14ac:dyDescent="0.35">
      <c r="C199" s="21"/>
    </row>
    <row r="200" spans="3:3" ht="18.5" x14ac:dyDescent="0.35">
      <c r="C200" s="21"/>
    </row>
    <row r="201" spans="3:3" ht="18.5" x14ac:dyDescent="0.35">
      <c r="C201" s="21"/>
    </row>
    <row r="202" spans="3:3" ht="18.5" x14ac:dyDescent="0.35">
      <c r="C202" s="21"/>
    </row>
    <row r="203" spans="3:3" ht="18.5" x14ac:dyDescent="0.35">
      <c r="C203" s="21"/>
    </row>
    <row r="204" spans="3:3" ht="18.5" x14ac:dyDescent="0.35">
      <c r="C204" s="21"/>
    </row>
    <row r="205" spans="3:3" ht="18.5" x14ac:dyDescent="0.35">
      <c r="C205" s="21"/>
    </row>
    <row r="206" spans="3:3" ht="18.5" x14ac:dyDescent="0.35">
      <c r="C206" s="21"/>
    </row>
    <row r="207" spans="3:3" ht="18.5" x14ac:dyDescent="0.35">
      <c r="C207" s="21"/>
    </row>
    <row r="208" spans="3:3" ht="18.5" x14ac:dyDescent="0.35">
      <c r="C208" s="21"/>
    </row>
    <row r="209" spans="3:27" ht="18.5" x14ac:dyDescent="0.35">
      <c r="C209" s="21"/>
    </row>
    <row r="210" spans="3:27" ht="18.5" x14ac:dyDescent="0.35">
      <c r="C210" s="21"/>
    </row>
    <row r="211" spans="3:27" ht="18.5" x14ac:dyDescent="0.35">
      <c r="C211" s="21"/>
    </row>
    <row r="212" spans="3:27" ht="18.5" x14ac:dyDescent="0.35">
      <c r="C212" s="21"/>
    </row>
    <row r="213" spans="3:27" ht="18.5" x14ac:dyDescent="0.35">
      <c r="C213" s="21"/>
    </row>
    <row r="214" spans="3:27" ht="18.5" x14ac:dyDescent="0.35">
      <c r="C214" s="21"/>
    </row>
    <row r="215" spans="3:27" ht="18.5" x14ac:dyDescent="0.35">
      <c r="C215" s="21"/>
    </row>
    <row r="216" spans="3:27" ht="18.5" x14ac:dyDescent="0.35">
      <c r="C216" s="21"/>
    </row>
    <row r="217" spans="3:27" ht="18.5" x14ac:dyDescent="0.35">
      <c r="C217" s="21"/>
    </row>
    <row r="218" spans="3:27" ht="18.5" x14ac:dyDescent="0.35">
      <c r="C218" s="19"/>
      <c r="D218" s="5" t="s">
        <v>1</v>
      </c>
      <c r="E218" s="5" t="s">
        <v>2</v>
      </c>
      <c r="F218" s="5" t="s">
        <v>3</v>
      </c>
      <c r="G218" s="5" t="s">
        <v>4</v>
      </c>
      <c r="H218" s="5" t="s">
        <v>5</v>
      </c>
      <c r="I218" s="5" t="s">
        <v>6</v>
      </c>
      <c r="J218" s="5" t="s">
        <v>7</v>
      </c>
      <c r="K218" s="5" t="s">
        <v>8</v>
      </c>
      <c r="L218" s="5" t="s">
        <v>9</v>
      </c>
      <c r="M218" s="5" t="s">
        <v>10</v>
      </c>
      <c r="N218" s="5" t="s">
        <v>11</v>
      </c>
      <c r="O218" s="5" t="s">
        <v>12</v>
      </c>
      <c r="P218" s="5" t="s">
        <v>13</v>
      </c>
      <c r="Q218" s="5" t="s">
        <v>14</v>
      </c>
      <c r="R218" s="5" t="s">
        <v>15</v>
      </c>
      <c r="S218" s="5" t="s">
        <v>16</v>
      </c>
      <c r="T218" s="5" t="s">
        <v>17</v>
      </c>
      <c r="U218" s="5" t="s">
        <v>18</v>
      </c>
      <c r="V218" s="5" t="s">
        <v>19</v>
      </c>
      <c r="W218" s="5" t="s">
        <v>20</v>
      </c>
      <c r="X218" s="5" t="s">
        <v>21</v>
      </c>
      <c r="Y218" s="5" t="s">
        <v>22</v>
      </c>
      <c r="Z218" s="5" t="s">
        <v>23</v>
      </c>
      <c r="AA218" s="5" t="s">
        <v>24</v>
      </c>
    </row>
    <row r="219" spans="3:27" ht="18.5" x14ac:dyDescent="0.35">
      <c r="C219" s="19"/>
      <c r="D219" s="7" t="s">
        <v>26</v>
      </c>
      <c r="E219" s="7" t="s">
        <v>27</v>
      </c>
      <c r="F219" s="7" t="s">
        <v>28</v>
      </c>
      <c r="G219" s="7" t="s">
        <v>29</v>
      </c>
      <c r="H219" s="7" t="s">
        <v>26</v>
      </c>
      <c r="I219" s="7" t="s">
        <v>30</v>
      </c>
      <c r="J219" s="7" t="s">
        <v>28</v>
      </c>
      <c r="K219" s="7" t="s">
        <v>26</v>
      </c>
      <c r="L219" s="7" t="s">
        <v>27</v>
      </c>
      <c r="M219" s="7" t="s">
        <v>28</v>
      </c>
      <c r="N219" s="7" t="s">
        <v>31</v>
      </c>
      <c r="O219" s="7" t="s">
        <v>32</v>
      </c>
      <c r="P219" s="7" t="s">
        <v>28</v>
      </c>
      <c r="Q219" s="7" t="s">
        <v>29</v>
      </c>
      <c r="R219" s="7" t="s">
        <v>31</v>
      </c>
      <c r="S219" s="7" t="s">
        <v>32</v>
      </c>
      <c r="T219" s="7" t="s">
        <v>26</v>
      </c>
      <c r="U219" s="7" t="s">
        <v>27</v>
      </c>
      <c r="V219" s="7" t="s">
        <v>26</v>
      </c>
      <c r="W219" s="7" t="s">
        <v>27</v>
      </c>
      <c r="X219" s="7" t="s">
        <v>28</v>
      </c>
      <c r="Y219" s="7" t="s">
        <v>29</v>
      </c>
      <c r="Z219" s="7" t="s">
        <v>26</v>
      </c>
      <c r="AA219" s="7" t="s">
        <v>27</v>
      </c>
    </row>
    <row r="220" spans="3:27" ht="18.5" x14ac:dyDescent="0.35">
      <c r="C220" s="14" t="s">
        <v>37</v>
      </c>
      <c r="D220" s="19">
        <f t="shared" ref="D220:AA220" si="36">D5+D20+D35</f>
        <v>0</v>
      </c>
      <c r="E220" s="19">
        <f t="shared" si="36"/>
        <v>5</v>
      </c>
      <c r="F220" s="19">
        <f t="shared" si="36"/>
        <v>10</v>
      </c>
      <c r="G220" s="19">
        <f t="shared" si="36"/>
        <v>6</v>
      </c>
      <c r="H220" s="19">
        <f t="shared" si="36"/>
        <v>24</v>
      </c>
      <c r="I220" s="19">
        <f t="shared" si="36"/>
        <v>0</v>
      </c>
      <c r="J220" s="19">
        <f t="shared" si="36"/>
        <v>3</v>
      </c>
      <c r="K220" s="19">
        <f t="shared" si="36"/>
        <v>8</v>
      </c>
      <c r="L220" s="19">
        <f t="shared" si="36"/>
        <v>0</v>
      </c>
      <c r="M220" s="19">
        <f t="shared" si="36"/>
        <v>2</v>
      </c>
      <c r="N220" s="19">
        <f t="shared" si="36"/>
        <v>3</v>
      </c>
      <c r="O220" s="19">
        <f t="shared" si="36"/>
        <v>2</v>
      </c>
      <c r="P220" s="19">
        <f t="shared" si="36"/>
        <v>5</v>
      </c>
      <c r="Q220" s="19">
        <f t="shared" si="36"/>
        <v>3</v>
      </c>
      <c r="R220" s="19">
        <f t="shared" si="36"/>
        <v>8</v>
      </c>
      <c r="S220" s="19">
        <f t="shared" si="36"/>
        <v>15</v>
      </c>
      <c r="T220" s="19">
        <f t="shared" si="36"/>
        <v>9</v>
      </c>
      <c r="U220" s="19">
        <f t="shared" si="36"/>
        <v>0</v>
      </c>
      <c r="V220" s="19">
        <f t="shared" si="36"/>
        <v>1</v>
      </c>
      <c r="W220" s="19">
        <f t="shared" si="36"/>
        <v>4</v>
      </c>
      <c r="X220" s="19">
        <f t="shared" si="36"/>
        <v>41</v>
      </c>
      <c r="Y220" s="19">
        <f t="shared" si="36"/>
        <v>22</v>
      </c>
      <c r="Z220" s="19">
        <f t="shared" si="36"/>
        <v>6</v>
      </c>
      <c r="AA220" s="19">
        <f t="shared" si="36"/>
        <v>7</v>
      </c>
    </row>
    <row r="221" spans="3:27" ht="18.5" x14ac:dyDescent="0.35">
      <c r="C221" s="14" t="s">
        <v>35</v>
      </c>
      <c r="D221" s="19">
        <f t="shared" ref="D221:AA221" si="37">D6+D21+D36</f>
        <v>3</v>
      </c>
      <c r="E221" s="19">
        <f t="shared" si="37"/>
        <v>8</v>
      </c>
      <c r="F221" s="19">
        <f t="shared" si="37"/>
        <v>4</v>
      </c>
      <c r="G221" s="19">
        <f t="shared" si="37"/>
        <v>5</v>
      </c>
      <c r="H221" s="19">
        <f t="shared" si="37"/>
        <v>10</v>
      </c>
      <c r="I221" s="19">
        <f t="shared" si="37"/>
        <v>0</v>
      </c>
      <c r="J221" s="19">
        <f t="shared" si="37"/>
        <v>33</v>
      </c>
      <c r="K221" s="19">
        <f t="shared" si="37"/>
        <v>12</v>
      </c>
      <c r="L221" s="19">
        <f t="shared" si="37"/>
        <v>10</v>
      </c>
      <c r="M221" s="19">
        <f t="shared" si="37"/>
        <v>23</v>
      </c>
      <c r="N221" s="19">
        <f t="shared" si="37"/>
        <v>13</v>
      </c>
      <c r="O221" s="19">
        <f t="shared" si="37"/>
        <v>4</v>
      </c>
      <c r="P221" s="19">
        <f t="shared" si="37"/>
        <v>11</v>
      </c>
      <c r="Q221" s="19">
        <f t="shared" si="37"/>
        <v>25</v>
      </c>
      <c r="R221" s="19">
        <f t="shared" si="37"/>
        <v>5</v>
      </c>
      <c r="S221" s="19">
        <f t="shared" si="37"/>
        <v>12</v>
      </c>
      <c r="T221" s="19">
        <f t="shared" si="37"/>
        <v>1</v>
      </c>
      <c r="U221" s="19">
        <f t="shared" si="37"/>
        <v>6</v>
      </c>
      <c r="V221" s="19">
        <f t="shared" si="37"/>
        <v>17</v>
      </c>
      <c r="W221" s="19">
        <f t="shared" si="37"/>
        <v>2</v>
      </c>
      <c r="X221" s="19">
        <f t="shared" si="37"/>
        <v>27</v>
      </c>
      <c r="Y221" s="19">
        <f t="shared" si="37"/>
        <v>16</v>
      </c>
      <c r="Z221" s="19">
        <f t="shared" si="37"/>
        <v>7</v>
      </c>
      <c r="AA221" s="19">
        <f t="shared" si="37"/>
        <v>6</v>
      </c>
    </row>
    <row r="222" spans="3:27" ht="18.5" x14ac:dyDescent="0.35">
      <c r="C222" s="14" t="s">
        <v>38</v>
      </c>
      <c r="D222" s="19">
        <f t="shared" ref="D222:AA222" si="38">D7+D22+D37</f>
        <v>0</v>
      </c>
      <c r="E222" s="19">
        <f t="shared" si="38"/>
        <v>0</v>
      </c>
      <c r="F222" s="19">
        <f t="shared" si="38"/>
        <v>3</v>
      </c>
      <c r="G222" s="19">
        <f t="shared" si="38"/>
        <v>30</v>
      </c>
      <c r="H222" s="19">
        <f t="shared" si="38"/>
        <v>11</v>
      </c>
      <c r="I222" s="19">
        <f t="shared" si="38"/>
        <v>0</v>
      </c>
      <c r="J222" s="19">
        <f t="shared" si="38"/>
        <v>11</v>
      </c>
      <c r="K222" s="19">
        <f t="shared" si="38"/>
        <v>4</v>
      </c>
      <c r="L222" s="19">
        <f t="shared" si="38"/>
        <v>3</v>
      </c>
      <c r="M222" s="19">
        <f t="shared" si="38"/>
        <v>0</v>
      </c>
      <c r="N222" s="19">
        <f t="shared" si="38"/>
        <v>3</v>
      </c>
      <c r="O222" s="19">
        <f t="shared" si="38"/>
        <v>1</v>
      </c>
      <c r="P222" s="19">
        <f t="shared" si="38"/>
        <v>3</v>
      </c>
      <c r="Q222" s="19">
        <f t="shared" si="38"/>
        <v>1</v>
      </c>
      <c r="R222" s="19">
        <f t="shared" si="38"/>
        <v>9</v>
      </c>
      <c r="S222" s="19">
        <f t="shared" si="38"/>
        <v>14</v>
      </c>
      <c r="T222" s="19">
        <f t="shared" si="38"/>
        <v>9</v>
      </c>
      <c r="U222" s="19">
        <f t="shared" si="38"/>
        <v>1</v>
      </c>
      <c r="V222" s="19">
        <f t="shared" si="38"/>
        <v>4</v>
      </c>
      <c r="W222" s="19">
        <f t="shared" si="38"/>
        <v>25</v>
      </c>
      <c r="X222" s="19">
        <f t="shared" si="38"/>
        <v>27</v>
      </c>
      <c r="Y222" s="19">
        <f t="shared" si="38"/>
        <v>17</v>
      </c>
      <c r="Z222" s="19">
        <f t="shared" si="38"/>
        <v>6</v>
      </c>
      <c r="AA222" s="19">
        <f t="shared" si="38"/>
        <v>10</v>
      </c>
    </row>
    <row r="223" spans="3:27" ht="18.5" x14ac:dyDescent="0.35">
      <c r="C223" s="14" t="s">
        <v>36</v>
      </c>
      <c r="D223" s="19">
        <f t="shared" ref="D223:AA223" si="39">D8+D23+D38</f>
        <v>1</v>
      </c>
      <c r="E223" s="19">
        <f t="shared" si="39"/>
        <v>1</v>
      </c>
      <c r="F223" s="19">
        <f t="shared" si="39"/>
        <v>0</v>
      </c>
      <c r="G223" s="19">
        <f t="shared" si="39"/>
        <v>1</v>
      </c>
      <c r="H223" s="19">
        <f t="shared" si="39"/>
        <v>0</v>
      </c>
      <c r="I223" s="19">
        <f t="shared" si="39"/>
        <v>0</v>
      </c>
      <c r="J223" s="19">
        <f t="shared" si="39"/>
        <v>5</v>
      </c>
      <c r="K223" s="19">
        <f t="shared" si="39"/>
        <v>2</v>
      </c>
      <c r="L223" s="19">
        <f t="shared" si="39"/>
        <v>1</v>
      </c>
      <c r="M223" s="19">
        <f t="shared" si="39"/>
        <v>0</v>
      </c>
      <c r="N223" s="19">
        <f t="shared" si="39"/>
        <v>0</v>
      </c>
      <c r="O223" s="19">
        <f t="shared" si="39"/>
        <v>0</v>
      </c>
      <c r="P223" s="19">
        <f t="shared" si="39"/>
        <v>1</v>
      </c>
      <c r="Q223" s="19">
        <f t="shared" si="39"/>
        <v>0</v>
      </c>
      <c r="R223" s="19">
        <f t="shared" si="39"/>
        <v>0</v>
      </c>
      <c r="S223" s="19">
        <f t="shared" si="39"/>
        <v>1</v>
      </c>
      <c r="T223" s="19">
        <f t="shared" si="39"/>
        <v>0</v>
      </c>
      <c r="U223" s="19">
        <f t="shared" si="39"/>
        <v>0</v>
      </c>
      <c r="V223" s="19">
        <f t="shared" si="39"/>
        <v>1</v>
      </c>
      <c r="W223" s="19">
        <f t="shared" si="39"/>
        <v>1</v>
      </c>
      <c r="X223" s="19">
        <f t="shared" si="39"/>
        <v>13</v>
      </c>
      <c r="Y223" s="19">
        <f t="shared" si="39"/>
        <v>2</v>
      </c>
      <c r="Z223" s="19">
        <f t="shared" si="39"/>
        <v>37</v>
      </c>
      <c r="AA223" s="19">
        <f t="shared" si="39"/>
        <v>3</v>
      </c>
    </row>
    <row r="224" spans="3:27" ht="18.5" x14ac:dyDescent="0.35">
      <c r="C224" s="14" t="s">
        <v>44</v>
      </c>
      <c r="D224" s="19">
        <f t="shared" ref="D224:AA224" si="40">D9+D24+D39</f>
        <v>0</v>
      </c>
      <c r="E224" s="19">
        <f t="shared" si="40"/>
        <v>0</v>
      </c>
      <c r="F224" s="19">
        <f t="shared" si="40"/>
        <v>0</v>
      </c>
      <c r="G224" s="19">
        <f t="shared" si="40"/>
        <v>0</v>
      </c>
      <c r="H224" s="19">
        <f t="shared" si="40"/>
        <v>0</v>
      </c>
      <c r="I224" s="19">
        <f t="shared" si="40"/>
        <v>0</v>
      </c>
      <c r="J224" s="19">
        <f t="shared" si="40"/>
        <v>2</v>
      </c>
      <c r="K224" s="19">
        <f t="shared" si="40"/>
        <v>1</v>
      </c>
      <c r="L224" s="19">
        <f t="shared" si="40"/>
        <v>2</v>
      </c>
      <c r="M224" s="19">
        <f t="shared" si="40"/>
        <v>0</v>
      </c>
      <c r="N224" s="19">
        <f t="shared" si="40"/>
        <v>0</v>
      </c>
      <c r="O224" s="19">
        <f t="shared" si="40"/>
        <v>1</v>
      </c>
      <c r="P224" s="19">
        <f t="shared" si="40"/>
        <v>1</v>
      </c>
      <c r="Q224" s="19">
        <f t="shared" si="40"/>
        <v>2</v>
      </c>
      <c r="R224" s="19">
        <f t="shared" si="40"/>
        <v>0</v>
      </c>
      <c r="S224" s="19">
        <f t="shared" si="40"/>
        <v>1</v>
      </c>
      <c r="T224" s="19">
        <f t="shared" si="40"/>
        <v>0</v>
      </c>
      <c r="U224" s="19">
        <f t="shared" si="40"/>
        <v>0</v>
      </c>
      <c r="V224" s="19">
        <f t="shared" si="40"/>
        <v>0</v>
      </c>
      <c r="W224" s="19">
        <f t="shared" si="40"/>
        <v>0</v>
      </c>
      <c r="X224" s="19">
        <f t="shared" si="40"/>
        <v>5</v>
      </c>
      <c r="Y224" s="19">
        <f t="shared" si="40"/>
        <v>4</v>
      </c>
      <c r="Z224" s="19">
        <f t="shared" si="40"/>
        <v>2</v>
      </c>
      <c r="AA224" s="19">
        <f t="shared" si="40"/>
        <v>1</v>
      </c>
    </row>
    <row r="225" spans="1:27" ht="18.5" x14ac:dyDescent="0.35">
      <c r="C225" s="14" t="s">
        <v>39</v>
      </c>
      <c r="D225" s="19">
        <f t="shared" ref="D225:AA225" si="41">D10+D25+D40</f>
        <v>0</v>
      </c>
      <c r="E225" s="19">
        <f t="shared" si="41"/>
        <v>0</v>
      </c>
      <c r="F225" s="19">
        <f t="shared" si="41"/>
        <v>0</v>
      </c>
      <c r="G225" s="19">
        <f t="shared" si="41"/>
        <v>0</v>
      </c>
      <c r="H225" s="19">
        <f t="shared" si="41"/>
        <v>5</v>
      </c>
      <c r="I225" s="19">
        <f t="shared" si="41"/>
        <v>0</v>
      </c>
      <c r="J225" s="19">
        <f t="shared" si="41"/>
        <v>1</v>
      </c>
      <c r="K225" s="19">
        <f t="shared" si="41"/>
        <v>0</v>
      </c>
      <c r="L225" s="19">
        <f t="shared" si="41"/>
        <v>1</v>
      </c>
      <c r="M225" s="19">
        <f t="shared" si="41"/>
        <v>0</v>
      </c>
      <c r="N225" s="19">
        <f t="shared" si="41"/>
        <v>0</v>
      </c>
      <c r="O225" s="19">
        <f t="shared" si="41"/>
        <v>0</v>
      </c>
      <c r="P225" s="19">
        <f t="shared" si="41"/>
        <v>0</v>
      </c>
      <c r="Q225" s="19">
        <f t="shared" si="41"/>
        <v>0</v>
      </c>
      <c r="R225" s="19">
        <f t="shared" si="41"/>
        <v>0</v>
      </c>
      <c r="S225" s="19">
        <f t="shared" si="41"/>
        <v>0</v>
      </c>
      <c r="T225" s="19">
        <f t="shared" si="41"/>
        <v>0</v>
      </c>
      <c r="U225" s="19">
        <f t="shared" si="41"/>
        <v>0</v>
      </c>
      <c r="V225" s="19">
        <f t="shared" si="41"/>
        <v>0</v>
      </c>
      <c r="W225" s="19">
        <f t="shared" si="41"/>
        <v>0</v>
      </c>
      <c r="X225" s="19">
        <f t="shared" si="41"/>
        <v>0</v>
      </c>
      <c r="Y225" s="19">
        <f t="shared" si="41"/>
        <v>0</v>
      </c>
      <c r="Z225" s="19">
        <f t="shared" si="41"/>
        <v>0</v>
      </c>
      <c r="AA225" s="19">
        <f t="shared" si="41"/>
        <v>0</v>
      </c>
    </row>
    <row r="226" spans="1:27" ht="18.5" x14ac:dyDescent="0.35">
      <c r="C226" s="14" t="s">
        <v>41</v>
      </c>
      <c r="D226" s="19">
        <f t="shared" ref="D226:AA226" si="42">D11+D26+D41</f>
        <v>0</v>
      </c>
      <c r="E226" s="19">
        <f t="shared" si="42"/>
        <v>0</v>
      </c>
      <c r="F226" s="19">
        <f t="shared" si="42"/>
        <v>2</v>
      </c>
      <c r="G226" s="19">
        <f t="shared" si="42"/>
        <v>0</v>
      </c>
      <c r="H226" s="19">
        <f t="shared" si="42"/>
        <v>0</v>
      </c>
      <c r="I226" s="19">
        <f t="shared" si="42"/>
        <v>0</v>
      </c>
      <c r="J226" s="19">
        <f t="shared" si="42"/>
        <v>0</v>
      </c>
      <c r="K226" s="19">
        <f t="shared" si="42"/>
        <v>0</v>
      </c>
      <c r="L226" s="19">
        <f t="shared" si="42"/>
        <v>0</v>
      </c>
      <c r="M226" s="19">
        <f t="shared" si="42"/>
        <v>0</v>
      </c>
      <c r="N226" s="19">
        <f t="shared" si="42"/>
        <v>0</v>
      </c>
      <c r="O226" s="19">
        <f t="shared" si="42"/>
        <v>0</v>
      </c>
      <c r="P226" s="19">
        <f t="shared" si="42"/>
        <v>0</v>
      </c>
      <c r="Q226" s="19">
        <f t="shared" si="42"/>
        <v>0</v>
      </c>
      <c r="R226" s="19">
        <f t="shared" si="42"/>
        <v>0</v>
      </c>
      <c r="S226" s="19">
        <f t="shared" si="42"/>
        <v>0</v>
      </c>
      <c r="T226" s="19">
        <f t="shared" si="42"/>
        <v>0</v>
      </c>
      <c r="U226" s="19">
        <f t="shared" si="42"/>
        <v>0</v>
      </c>
      <c r="V226" s="19">
        <f t="shared" si="42"/>
        <v>0</v>
      </c>
      <c r="W226" s="19">
        <f t="shared" si="42"/>
        <v>0</v>
      </c>
      <c r="X226" s="19">
        <f t="shared" si="42"/>
        <v>0</v>
      </c>
      <c r="Y226" s="19">
        <f t="shared" si="42"/>
        <v>0</v>
      </c>
      <c r="Z226" s="19">
        <f t="shared" si="42"/>
        <v>0</v>
      </c>
      <c r="AA226" s="19">
        <f t="shared" si="42"/>
        <v>0</v>
      </c>
    </row>
    <row r="227" spans="1:27" ht="18.5" x14ac:dyDescent="0.35">
      <c r="C227" s="14" t="s">
        <v>42</v>
      </c>
      <c r="D227" s="19">
        <f t="shared" ref="D227:AA227" si="43">D12+D27+D42</f>
        <v>0</v>
      </c>
      <c r="E227" s="19">
        <f t="shared" si="43"/>
        <v>0</v>
      </c>
      <c r="F227" s="19">
        <f t="shared" si="43"/>
        <v>0</v>
      </c>
      <c r="G227" s="19">
        <f t="shared" si="43"/>
        <v>0</v>
      </c>
      <c r="H227" s="19">
        <f t="shared" si="43"/>
        <v>3</v>
      </c>
      <c r="I227" s="19">
        <f t="shared" si="43"/>
        <v>0</v>
      </c>
      <c r="J227" s="19">
        <f t="shared" si="43"/>
        <v>0</v>
      </c>
      <c r="K227" s="19">
        <f t="shared" si="43"/>
        <v>0</v>
      </c>
      <c r="L227" s="19">
        <f t="shared" si="43"/>
        <v>0</v>
      </c>
      <c r="M227" s="19">
        <f t="shared" si="43"/>
        <v>0</v>
      </c>
      <c r="N227" s="19">
        <f t="shared" si="43"/>
        <v>0</v>
      </c>
      <c r="O227" s="19">
        <f t="shared" si="43"/>
        <v>0</v>
      </c>
      <c r="P227" s="19">
        <f t="shared" si="43"/>
        <v>0</v>
      </c>
      <c r="Q227" s="19">
        <f t="shared" si="43"/>
        <v>0</v>
      </c>
      <c r="R227" s="19">
        <f t="shared" si="43"/>
        <v>0</v>
      </c>
      <c r="S227" s="19">
        <f t="shared" si="43"/>
        <v>0</v>
      </c>
      <c r="T227" s="19">
        <f t="shared" si="43"/>
        <v>0</v>
      </c>
      <c r="U227" s="19">
        <f t="shared" si="43"/>
        <v>0</v>
      </c>
      <c r="V227" s="19">
        <f t="shared" si="43"/>
        <v>0</v>
      </c>
      <c r="W227" s="19">
        <f t="shared" si="43"/>
        <v>0</v>
      </c>
      <c r="X227" s="19">
        <f t="shared" si="43"/>
        <v>0</v>
      </c>
      <c r="Y227" s="19">
        <f t="shared" si="43"/>
        <v>0</v>
      </c>
      <c r="Z227" s="19">
        <f t="shared" si="43"/>
        <v>0</v>
      </c>
      <c r="AA227" s="19">
        <f t="shared" si="43"/>
        <v>0</v>
      </c>
    </row>
    <row r="228" spans="1:27" ht="18.5" x14ac:dyDescent="0.35">
      <c r="C228" s="14" t="s">
        <v>47</v>
      </c>
      <c r="D228" s="19">
        <f t="shared" ref="D228:AA228" si="44">D13+D28+D43</f>
        <v>0</v>
      </c>
      <c r="E228" s="19">
        <f t="shared" si="44"/>
        <v>0</v>
      </c>
      <c r="F228" s="19">
        <f t="shared" si="44"/>
        <v>0</v>
      </c>
      <c r="G228" s="19">
        <f t="shared" si="44"/>
        <v>0</v>
      </c>
      <c r="H228" s="19">
        <f t="shared" si="44"/>
        <v>0</v>
      </c>
      <c r="I228" s="19">
        <f t="shared" si="44"/>
        <v>0</v>
      </c>
      <c r="J228" s="19">
        <f t="shared" si="44"/>
        <v>0</v>
      </c>
      <c r="K228" s="19">
        <f t="shared" si="44"/>
        <v>0</v>
      </c>
      <c r="L228" s="19">
        <f t="shared" si="44"/>
        <v>0</v>
      </c>
      <c r="M228" s="19">
        <f t="shared" si="44"/>
        <v>0</v>
      </c>
      <c r="N228" s="19">
        <f t="shared" si="44"/>
        <v>0</v>
      </c>
      <c r="O228" s="19">
        <f t="shared" si="44"/>
        <v>0</v>
      </c>
      <c r="P228" s="19">
        <f t="shared" si="44"/>
        <v>0</v>
      </c>
      <c r="Q228" s="19">
        <f t="shared" si="44"/>
        <v>1</v>
      </c>
      <c r="R228" s="19">
        <f t="shared" si="44"/>
        <v>0</v>
      </c>
      <c r="S228" s="19">
        <f t="shared" si="44"/>
        <v>0</v>
      </c>
      <c r="T228" s="19">
        <f t="shared" si="44"/>
        <v>1</v>
      </c>
      <c r="U228" s="19">
        <f t="shared" si="44"/>
        <v>0</v>
      </c>
      <c r="V228" s="19">
        <f t="shared" si="44"/>
        <v>0</v>
      </c>
      <c r="W228" s="19">
        <f t="shared" si="44"/>
        <v>0</v>
      </c>
      <c r="X228" s="19">
        <f t="shared" si="44"/>
        <v>0</v>
      </c>
      <c r="Y228" s="19">
        <f t="shared" si="44"/>
        <v>0</v>
      </c>
      <c r="Z228" s="19">
        <f t="shared" si="44"/>
        <v>0</v>
      </c>
      <c r="AA228" s="19">
        <f t="shared" si="44"/>
        <v>0</v>
      </c>
    </row>
    <row r="229" spans="1:27" ht="18.5" x14ac:dyDescent="0.35">
      <c r="C229" s="14" t="s">
        <v>40</v>
      </c>
      <c r="D229" s="19">
        <f t="shared" ref="D229:AA229" si="45">D14+D29+D44</f>
        <v>0</v>
      </c>
      <c r="E229" s="19">
        <f t="shared" si="45"/>
        <v>0</v>
      </c>
      <c r="F229" s="19">
        <f t="shared" si="45"/>
        <v>0</v>
      </c>
      <c r="G229" s="19">
        <f t="shared" si="45"/>
        <v>1</v>
      </c>
      <c r="H229" s="19">
        <f t="shared" si="45"/>
        <v>0</v>
      </c>
      <c r="I229" s="19">
        <f t="shared" si="45"/>
        <v>0</v>
      </c>
      <c r="J229" s="19">
        <f t="shared" si="45"/>
        <v>1</v>
      </c>
      <c r="K229" s="19">
        <f t="shared" si="45"/>
        <v>0</v>
      </c>
      <c r="L229" s="19">
        <f t="shared" si="45"/>
        <v>0</v>
      </c>
      <c r="M229" s="19">
        <f t="shared" si="45"/>
        <v>0</v>
      </c>
      <c r="N229" s="19">
        <f t="shared" si="45"/>
        <v>0</v>
      </c>
      <c r="O229" s="19">
        <f t="shared" si="45"/>
        <v>0</v>
      </c>
      <c r="P229" s="19">
        <f t="shared" si="45"/>
        <v>0</v>
      </c>
      <c r="Q229" s="19">
        <f t="shared" si="45"/>
        <v>0</v>
      </c>
      <c r="R229" s="19">
        <f t="shared" si="45"/>
        <v>0</v>
      </c>
      <c r="S229" s="19">
        <f t="shared" si="45"/>
        <v>0</v>
      </c>
      <c r="T229" s="19">
        <f t="shared" si="45"/>
        <v>0</v>
      </c>
      <c r="U229" s="19">
        <f t="shared" si="45"/>
        <v>0</v>
      </c>
      <c r="V229" s="19">
        <f t="shared" si="45"/>
        <v>0</v>
      </c>
      <c r="W229" s="19">
        <f t="shared" si="45"/>
        <v>0</v>
      </c>
      <c r="X229" s="19">
        <f t="shared" si="45"/>
        <v>0</v>
      </c>
      <c r="Y229" s="19">
        <f t="shared" si="45"/>
        <v>0</v>
      </c>
      <c r="Z229" s="19">
        <f t="shared" si="45"/>
        <v>0</v>
      </c>
      <c r="AA229" s="19">
        <f t="shared" si="45"/>
        <v>0</v>
      </c>
    </row>
    <row r="230" spans="1:27" ht="18.5" x14ac:dyDescent="0.35">
      <c r="C230" s="14" t="s">
        <v>48</v>
      </c>
      <c r="D230" s="19">
        <f t="shared" ref="D230:AA230" si="46">D15+D30+D45</f>
        <v>0</v>
      </c>
      <c r="E230" s="19">
        <f t="shared" si="46"/>
        <v>0</v>
      </c>
      <c r="F230" s="19">
        <f t="shared" si="46"/>
        <v>0</v>
      </c>
      <c r="G230" s="19">
        <f t="shared" si="46"/>
        <v>0</v>
      </c>
      <c r="H230" s="19">
        <f t="shared" si="46"/>
        <v>0</v>
      </c>
      <c r="I230" s="19">
        <f t="shared" si="46"/>
        <v>0</v>
      </c>
      <c r="J230" s="19">
        <f t="shared" si="46"/>
        <v>0</v>
      </c>
      <c r="K230" s="19">
        <f t="shared" si="46"/>
        <v>0</v>
      </c>
      <c r="L230" s="19">
        <f t="shared" si="46"/>
        <v>0</v>
      </c>
      <c r="M230" s="19">
        <f t="shared" si="46"/>
        <v>0</v>
      </c>
      <c r="N230" s="19">
        <f t="shared" si="46"/>
        <v>0</v>
      </c>
      <c r="O230" s="19">
        <f t="shared" si="46"/>
        <v>0</v>
      </c>
      <c r="P230" s="19">
        <f t="shared" si="46"/>
        <v>0</v>
      </c>
      <c r="Q230" s="19">
        <f t="shared" si="46"/>
        <v>0</v>
      </c>
      <c r="R230" s="19">
        <f t="shared" si="46"/>
        <v>0</v>
      </c>
      <c r="S230" s="19">
        <f t="shared" si="46"/>
        <v>1</v>
      </c>
      <c r="T230" s="19">
        <f t="shared" si="46"/>
        <v>0</v>
      </c>
      <c r="U230" s="19">
        <f t="shared" si="46"/>
        <v>0</v>
      </c>
      <c r="V230" s="19">
        <f t="shared" si="46"/>
        <v>0</v>
      </c>
      <c r="W230" s="19">
        <f t="shared" si="46"/>
        <v>0</v>
      </c>
      <c r="X230" s="19">
        <f t="shared" si="46"/>
        <v>0</v>
      </c>
      <c r="Y230" s="19">
        <f t="shared" si="46"/>
        <v>0</v>
      </c>
      <c r="Z230" s="19">
        <f t="shared" si="46"/>
        <v>0</v>
      </c>
      <c r="AA230" s="19">
        <f t="shared" si="46"/>
        <v>0</v>
      </c>
    </row>
    <row r="231" spans="1:27" ht="18.5" x14ac:dyDescent="0.35">
      <c r="C231" s="14" t="s">
        <v>49</v>
      </c>
      <c r="D231" s="19">
        <f t="shared" ref="D231:AA231" si="47">D16+D31+D46</f>
        <v>0</v>
      </c>
      <c r="E231" s="19">
        <f t="shared" si="47"/>
        <v>0</v>
      </c>
      <c r="F231" s="19">
        <f t="shared" si="47"/>
        <v>0</v>
      </c>
      <c r="G231" s="19">
        <f t="shared" si="47"/>
        <v>0</v>
      </c>
      <c r="H231" s="19">
        <f t="shared" si="47"/>
        <v>0</v>
      </c>
      <c r="I231" s="19">
        <f t="shared" si="47"/>
        <v>0</v>
      </c>
      <c r="J231" s="19">
        <f t="shared" si="47"/>
        <v>0</v>
      </c>
      <c r="K231" s="19">
        <f t="shared" si="47"/>
        <v>0</v>
      </c>
      <c r="L231" s="19">
        <f t="shared" si="47"/>
        <v>1</v>
      </c>
      <c r="M231" s="19">
        <f t="shared" si="47"/>
        <v>0</v>
      </c>
      <c r="N231" s="19">
        <f t="shared" si="47"/>
        <v>0</v>
      </c>
      <c r="O231" s="19">
        <f t="shared" si="47"/>
        <v>0</v>
      </c>
      <c r="P231" s="19">
        <f t="shared" si="47"/>
        <v>0</v>
      </c>
      <c r="Q231" s="19">
        <f t="shared" si="47"/>
        <v>0</v>
      </c>
      <c r="R231" s="19">
        <f t="shared" si="47"/>
        <v>0</v>
      </c>
      <c r="S231" s="19">
        <f t="shared" si="47"/>
        <v>0</v>
      </c>
      <c r="T231" s="19">
        <f t="shared" si="47"/>
        <v>0</v>
      </c>
      <c r="U231" s="19">
        <f t="shared" si="47"/>
        <v>0</v>
      </c>
      <c r="V231" s="19">
        <f t="shared" si="47"/>
        <v>0</v>
      </c>
      <c r="W231" s="19">
        <f t="shared" si="47"/>
        <v>0</v>
      </c>
      <c r="X231" s="19">
        <f t="shared" si="47"/>
        <v>0</v>
      </c>
      <c r="Y231" s="19">
        <f t="shared" si="47"/>
        <v>0</v>
      </c>
      <c r="Z231" s="19">
        <f t="shared" si="47"/>
        <v>0</v>
      </c>
      <c r="AA231" s="19">
        <f t="shared" si="47"/>
        <v>0</v>
      </c>
    </row>
    <row r="232" spans="1:27" ht="18.5" x14ac:dyDescent="0.35">
      <c r="C232" s="14" t="s">
        <v>43</v>
      </c>
      <c r="D232" s="19">
        <f t="shared" ref="D232:AA232" si="48">D17+D32+D47</f>
        <v>0</v>
      </c>
      <c r="E232" s="19">
        <f t="shared" si="48"/>
        <v>0</v>
      </c>
      <c r="F232" s="19">
        <f t="shared" si="48"/>
        <v>0</v>
      </c>
      <c r="G232" s="19">
        <f t="shared" si="48"/>
        <v>0</v>
      </c>
      <c r="H232" s="19">
        <f t="shared" si="48"/>
        <v>0</v>
      </c>
      <c r="I232" s="19">
        <f t="shared" si="48"/>
        <v>0</v>
      </c>
      <c r="J232" s="19">
        <f t="shared" si="48"/>
        <v>0</v>
      </c>
      <c r="K232" s="19">
        <f t="shared" si="48"/>
        <v>0</v>
      </c>
      <c r="L232" s="19">
        <f t="shared" si="48"/>
        <v>1</v>
      </c>
      <c r="M232" s="19">
        <f t="shared" si="48"/>
        <v>0</v>
      </c>
      <c r="N232" s="19">
        <f t="shared" si="48"/>
        <v>0</v>
      </c>
      <c r="O232" s="19">
        <f t="shared" si="48"/>
        <v>0</v>
      </c>
      <c r="P232" s="19">
        <f t="shared" si="48"/>
        <v>0</v>
      </c>
      <c r="Q232" s="19">
        <f t="shared" si="48"/>
        <v>0</v>
      </c>
      <c r="R232" s="19">
        <f t="shared" si="48"/>
        <v>0</v>
      </c>
      <c r="S232" s="19">
        <f t="shared" si="48"/>
        <v>0</v>
      </c>
      <c r="T232" s="19">
        <f t="shared" si="48"/>
        <v>0</v>
      </c>
      <c r="U232" s="19">
        <f t="shared" si="48"/>
        <v>0</v>
      </c>
      <c r="V232" s="19">
        <f t="shared" si="48"/>
        <v>0</v>
      </c>
      <c r="W232" s="19">
        <f t="shared" si="48"/>
        <v>0</v>
      </c>
      <c r="X232" s="19">
        <f t="shared" si="48"/>
        <v>0</v>
      </c>
      <c r="Y232" s="19">
        <f t="shared" si="48"/>
        <v>0</v>
      </c>
      <c r="Z232" s="19">
        <f t="shared" si="48"/>
        <v>0</v>
      </c>
      <c r="AA232" s="19">
        <f t="shared" si="48"/>
        <v>0</v>
      </c>
    </row>
    <row r="233" spans="1:27" ht="18.5" x14ac:dyDescent="0.35">
      <c r="C233" s="14" t="s">
        <v>46</v>
      </c>
      <c r="D233" s="19">
        <f t="shared" ref="D233:AA233" si="49">D18+D33+D48</f>
        <v>0</v>
      </c>
      <c r="E233" s="19">
        <f t="shared" si="49"/>
        <v>0</v>
      </c>
      <c r="F233" s="19">
        <f t="shared" si="49"/>
        <v>0</v>
      </c>
      <c r="G233" s="19">
        <f t="shared" si="49"/>
        <v>0</v>
      </c>
      <c r="H233" s="19">
        <f t="shared" si="49"/>
        <v>0</v>
      </c>
      <c r="I233" s="19">
        <f t="shared" si="49"/>
        <v>0</v>
      </c>
      <c r="J233" s="19">
        <f t="shared" si="49"/>
        <v>0</v>
      </c>
      <c r="K233" s="19">
        <f t="shared" si="49"/>
        <v>0</v>
      </c>
      <c r="L233" s="19">
        <f t="shared" si="49"/>
        <v>1</v>
      </c>
      <c r="M233" s="19">
        <f t="shared" si="49"/>
        <v>0</v>
      </c>
      <c r="N233" s="19">
        <f t="shared" si="49"/>
        <v>0</v>
      </c>
      <c r="O233" s="19">
        <f t="shared" si="49"/>
        <v>0</v>
      </c>
      <c r="P233" s="19">
        <f t="shared" si="49"/>
        <v>0</v>
      </c>
      <c r="Q233" s="19">
        <f t="shared" si="49"/>
        <v>0</v>
      </c>
      <c r="R233" s="19">
        <f t="shared" si="49"/>
        <v>0</v>
      </c>
      <c r="S233" s="19">
        <f t="shared" si="49"/>
        <v>0</v>
      </c>
      <c r="T233" s="19">
        <f t="shared" si="49"/>
        <v>0</v>
      </c>
      <c r="U233" s="19">
        <f t="shared" si="49"/>
        <v>0</v>
      </c>
      <c r="V233" s="19">
        <f t="shared" si="49"/>
        <v>0</v>
      </c>
      <c r="W233" s="19">
        <f t="shared" si="49"/>
        <v>0</v>
      </c>
      <c r="X233" s="19">
        <f t="shared" si="49"/>
        <v>0</v>
      </c>
      <c r="Y233" s="19">
        <f t="shared" si="49"/>
        <v>0</v>
      </c>
      <c r="Z233" s="19">
        <f t="shared" si="49"/>
        <v>0</v>
      </c>
      <c r="AA233" s="19">
        <f t="shared" si="49"/>
        <v>0</v>
      </c>
    </row>
    <row r="234" spans="1:27" ht="18.5" x14ac:dyDescent="0.35">
      <c r="C234" s="14" t="s">
        <v>45</v>
      </c>
      <c r="D234" s="19">
        <f t="shared" ref="D234:AA234" si="50">D19+D34+D49</f>
        <v>0</v>
      </c>
      <c r="E234" s="19">
        <f t="shared" si="50"/>
        <v>0</v>
      </c>
      <c r="F234" s="19">
        <f t="shared" si="50"/>
        <v>0</v>
      </c>
      <c r="G234" s="19">
        <f t="shared" si="50"/>
        <v>0</v>
      </c>
      <c r="H234" s="19">
        <f t="shared" si="50"/>
        <v>0</v>
      </c>
      <c r="I234" s="19">
        <f t="shared" si="50"/>
        <v>0</v>
      </c>
      <c r="J234" s="19">
        <f t="shared" si="50"/>
        <v>2</v>
      </c>
      <c r="K234" s="19">
        <f t="shared" si="50"/>
        <v>0</v>
      </c>
      <c r="L234" s="19">
        <f t="shared" si="50"/>
        <v>0</v>
      </c>
      <c r="M234" s="19">
        <f t="shared" si="50"/>
        <v>0</v>
      </c>
      <c r="N234" s="19">
        <f t="shared" si="50"/>
        <v>0</v>
      </c>
      <c r="O234" s="19">
        <f t="shared" si="50"/>
        <v>0</v>
      </c>
      <c r="P234" s="19">
        <f t="shared" si="50"/>
        <v>0</v>
      </c>
      <c r="Q234" s="19">
        <f t="shared" si="50"/>
        <v>0</v>
      </c>
      <c r="R234" s="19">
        <f t="shared" si="50"/>
        <v>0</v>
      </c>
      <c r="S234" s="19">
        <f t="shared" si="50"/>
        <v>0</v>
      </c>
      <c r="T234" s="19">
        <f t="shared" si="50"/>
        <v>0</v>
      </c>
      <c r="U234" s="19">
        <f t="shared" si="50"/>
        <v>0</v>
      </c>
      <c r="V234" s="19">
        <f t="shared" si="50"/>
        <v>0</v>
      </c>
      <c r="W234" s="19">
        <f t="shared" si="50"/>
        <v>0</v>
      </c>
      <c r="X234" s="19">
        <f t="shared" si="50"/>
        <v>0</v>
      </c>
      <c r="Y234" s="19">
        <f t="shared" si="50"/>
        <v>0</v>
      </c>
      <c r="Z234" s="19">
        <f t="shared" si="50"/>
        <v>0</v>
      </c>
      <c r="AA234" s="19">
        <f t="shared" si="50"/>
        <v>0</v>
      </c>
    </row>
    <row r="235" spans="1:27" ht="18.5" x14ac:dyDescent="0.35">
      <c r="C235" s="14" t="s">
        <v>54</v>
      </c>
      <c r="D235" s="19">
        <f>SUM(D220:D234)</f>
        <v>4</v>
      </c>
      <c r="E235" s="19">
        <f t="shared" ref="E235:AA235" si="51">SUM(E220:E234)</f>
        <v>14</v>
      </c>
      <c r="F235" s="19">
        <f t="shared" si="51"/>
        <v>19</v>
      </c>
      <c r="G235" s="19">
        <f t="shared" si="51"/>
        <v>43</v>
      </c>
      <c r="H235" s="19">
        <f t="shared" si="51"/>
        <v>53</v>
      </c>
      <c r="I235" s="19">
        <f t="shared" si="51"/>
        <v>0</v>
      </c>
      <c r="J235" s="19">
        <f t="shared" si="51"/>
        <v>58</v>
      </c>
      <c r="K235" s="19">
        <f t="shared" si="51"/>
        <v>27</v>
      </c>
      <c r="L235" s="19">
        <f t="shared" si="51"/>
        <v>20</v>
      </c>
      <c r="M235" s="19">
        <f t="shared" si="51"/>
        <v>25</v>
      </c>
      <c r="N235" s="19">
        <f t="shared" si="51"/>
        <v>19</v>
      </c>
      <c r="O235" s="19">
        <f t="shared" si="51"/>
        <v>8</v>
      </c>
      <c r="P235" s="19">
        <f t="shared" si="51"/>
        <v>21</v>
      </c>
      <c r="Q235" s="19">
        <f t="shared" si="51"/>
        <v>32</v>
      </c>
      <c r="R235" s="19">
        <f t="shared" si="51"/>
        <v>22</v>
      </c>
      <c r="S235" s="19">
        <f t="shared" si="51"/>
        <v>44</v>
      </c>
      <c r="T235" s="19">
        <f t="shared" si="51"/>
        <v>20</v>
      </c>
      <c r="U235" s="19">
        <f t="shared" si="51"/>
        <v>7</v>
      </c>
      <c r="V235" s="19">
        <f t="shared" si="51"/>
        <v>23</v>
      </c>
      <c r="W235" s="19">
        <f t="shared" si="51"/>
        <v>32</v>
      </c>
      <c r="X235" s="19">
        <f t="shared" si="51"/>
        <v>113</v>
      </c>
      <c r="Y235" s="19">
        <f t="shared" si="51"/>
        <v>61</v>
      </c>
      <c r="Z235" s="19">
        <f t="shared" si="51"/>
        <v>58</v>
      </c>
      <c r="AA235" s="19">
        <f t="shared" si="51"/>
        <v>27</v>
      </c>
    </row>
    <row r="237" spans="1:27" ht="18.5" x14ac:dyDescent="0.35">
      <c r="C237" s="19"/>
      <c r="D237" s="5" t="s">
        <v>1</v>
      </c>
      <c r="E237" s="5" t="s">
        <v>2</v>
      </c>
      <c r="F237" s="5" t="s">
        <v>3</v>
      </c>
      <c r="G237" s="5" t="s">
        <v>4</v>
      </c>
      <c r="H237" s="5" t="s">
        <v>5</v>
      </c>
      <c r="I237" s="5" t="s">
        <v>6</v>
      </c>
      <c r="J237" s="5" t="s">
        <v>7</v>
      </c>
      <c r="K237" s="5" t="s">
        <v>8</v>
      </c>
      <c r="L237" s="5" t="s">
        <v>9</v>
      </c>
      <c r="M237" s="5" t="s">
        <v>10</v>
      </c>
      <c r="N237" s="5" t="s">
        <v>11</v>
      </c>
      <c r="O237" s="5" t="s">
        <v>12</v>
      </c>
      <c r="P237" s="5" t="s">
        <v>13</v>
      </c>
      <c r="Q237" s="5" t="s">
        <v>14</v>
      </c>
      <c r="R237" s="5" t="s">
        <v>15</v>
      </c>
      <c r="S237" s="5" t="s">
        <v>16</v>
      </c>
      <c r="T237" s="5" t="s">
        <v>17</v>
      </c>
      <c r="U237" s="5" t="s">
        <v>18</v>
      </c>
      <c r="V237" s="5" t="s">
        <v>19</v>
      </c>
      <c r="W237" s="5" t="s">
        <v>20</v>
      </c>
      <c r="X237" s="5" t="s">
        <v>21</v>
      </c>
      <c r="Y237" s="5" t="s">
        <v>22</v>
      </c>
      <c r="Z237" s="5" t="s">
        <v>23</v>
      </c>
      <c r="AA237" s="5" t="s">
        <v>24</v>
      </c>
    </row>
    <row r="238" spans="1:27" ht="18.5" x14ac:dyDescent="0.35">
      <c r="C238" s="19"/>
      <c r="D238" s="7" t="s">
        <v>26</v>
      </c>
      <c r="E238" s="7" t="s">
        <v>27</v>
      </c>
      <c r="F238" s="7" t="s">
        <v>28</v>
      </c>
      <c r="G238" s="7" t="s">
        <v>29</v>
      </c>
      <c r="H238" s="7" t="s">
        <v>26</v>
      </c>
      <c r="I238" s="7" t="s">
        <v>30</v>
      </c>
      <c r="J238" s="7" t="s">
        <v>28</v>
      </c>
      <c r="K238" s="7" t="s">
        <v>26</v>
      </c>
      <c r="L238" s="7" t="s">
        <v>27</v>
      </c>
      <c r="M238" s="7" t="s">
        <v>28</v>
      </c>
      <c r="N238" s="7" t="s">
        <v>31</v>
      </c>
      <c r="O238" s="7" t="s">
        <v>32</v>
      </c>
      <c r="P238" s="7" t="s">
        <v>28</v>
      </c>
      <c r="Q238" s="7" t="s">
        <v>29</v>
      </c>
      <c r="R238" s="7" t="s">
        <v>31</v>
      </c>
      <c r="S238" s="7" t="s">
        <v>32</v>
      </c>
      <c r="T238" s="7" t="s">
        <v>26</v>
      </c>
      <c r="U238" s="7" t="s">
        <v>27</v>
      </c>
      <c r="V238" s="7" t="s">
        <v>26</v>
      </c>
      <c r="W238" s="7" t="s">
        <v>27</v>
      </c>
      <c r="X238" s="7" t="s">
        <v>28</v>
      </c>
      <c r="Y238" s="7" t="s">
        <v>29</v>
      </c>
      <c r="Z238" s="7" t="s">
        <v>26</v>
      </c>
      <c r="AA238" s="7" t="s">
        <v>27</v>
      </c>
    </row>
    <row r="239" spans="1:27" ht="18.5" x14ac:dyDescent="0.35">
      <c r="A239">
        <v>1</v>
      </c>
      <c r="B239" s="1" t="s">
        <v>58</v>
      </c>
      <c r="C239" s="14" t="s">
        <v>37</v>
      </c>
      <c r="D239" s="23">
        <f>(D220/$D$3)*1000000</f>
        <v>0</v>
      </c>
      <c r="E239" s="23">
        <f>(E220/$E$3)*1000000</f>
        <v>40.187757201646093</v>
      </c>
      <c r="F239" s="23">
        <f>(F220/$F$3)*1000000</f>
        <v>164.69038208168644</v>
      </c>
      <c r="G239" s="23">
        <f>(G220/$G$3)*1000000</f>
        <v>157.52165922814387</v>
      </c>
      <c r="H239" s="23">
        <f>(H220/$H$3)*1000000</f>
        <v>199.84012789768184</v>
      </c>
      <c r="I239" s="23" t="e">
        <f>(I220/$I$3)*1000000</f>
        <v>#DIV/0!</v>
      </c>
      <c r="J239" s="23">
        <f>(J220/$J$3)*1000000</f>
        <v>15.405472023662805</v>
      </c>
      <c r="K239" s="23">
        <f>(K220/$K$3)*1000000</f>
        <v>30.586651985073711</v>
      </c>
      <c r="L239" s="23">
        <f>(L220/$L$3)*1000000</f>
        <v>0</v>
      </c>
      <c r="M239" s="23">
        <f>(M220/$M$3)*1000000</f>
        <v>8.9031339031339023</v>
      </c>
      <c r="N239" s="23">
        <f>(N220/$N$3)*1000000</f>
        <v>14.984416207144569</v>
      </c>
      <c r="O239" s="23">
        <f>(O220/$O$3)*1000000</f>
        <v>15.924834779839159</v>
      </c>
      <c r="P239" s="23">
        <f>(P220/$P$3)*1000000</f>
        <v>20.197123929552433</v>
      </c>
      <c r="Q239" s="23">
        <f>(Q220/$Q$3)*1000000</f>
        <v>19.31814818704202</v>
      </c>
      <c r="R239" s="23">
        <f>(R220/$R$3)*1000000</f>
        <v>64.599483204134359</v>
      </c>
      <c r="S239" s="23">
        <f>(S220/$S$3)*1000000</f>
        <v>193.08788619121944</v>
      </c>
      <c r="T239" s="23">
        <f>(T220/$T$3)*1000000</f>
        <v>49.695202756427243</v>
      </c>
      <c r="U239" s="23">
        <f>(U220/$U$3)*1000000</f>
        <v>0</v>
      </c>
      <c r="V239" s="23">
        <f>(V220/$V$3)*1000000</f>
        <v>7.1764840969112411</v>
      </c>
      <c r="W239" s="23">
        <f>(W220/$W$3)*1000000</f>
        <v>45.761354536094267</v>
      </c>
      <c r="X239" s="23">
        <f>(X220/$X$3)*1000000</f>
        <v>263.42842456951939</v>
      </c>
      <c r="Y239" s="23">
        <f>(Y220/$Y$3)*1000000</f>
        <v>225.33364743478128</v>
      </c>
      <c r="Z239" s="23">
        <f>(Z220/$Z$3)*1000000</f>
        <v>34.487515519381979</v>
      </c>
      <c r="AA239" s="23">
        <f>(AA220/$AA$3)*1000000</f>
        <v>64.140743116323819</v>
      </c>
    </row>
    <row r="240" spans="1:27" ht="18.5" x14ac:dyDescent="0.35">
      <c r="A240">
        <v>2</v>
      </c>
      <c r="B240" s="26">
        <v>161217155</v>
      </c>
      <c r="C240" s="14" t="s">
        <v>35</v>
      </c>
      <c r="D240" s="23">
        <f t="shared" ref="D240:D254" si="52">(D221/$D$3)*1000000</f>
        <v>18.027112777617535</v>
      </c>
      <c r="E240" s="23">
        <f t="shared" ref="E240:E254" si="53">(E221/$E$3)*1000000</f>
        <v>64.300411522633752</v>
      </c>
      <c r="F240" s="23">
        <f t="shared" ref="F240:F254" si="54">(F221/$F$3)*1000000</f>
        <v>65.876152832674563</v>
      </c>
      <c r="G240" s="23">
        <f t="shared" ref="G240:G254" si="55">(G221/$G$3)*1000000</f>
        <v>131.26804935678658</v>
      </c>
      <c r="H240" s="23">
        <f t="shared" ref="H240:H254" si="56">(H221/$H$3)*1000000</f>
        <v>83.266719957367442</v>
      </c>
      <c r="I240" s="23" t="e">
        <f t="shared" ref="I240:I254" si="57">(I221/$I$3)*1000000</f>
        <v>#DIV/0!</v>
      </c>
      <c r="J240" s="23">
        <f t="shared" ref="J240:J254" si="58">(J221/$J$3)*1000000</f>
        <v>169.46019226029085</v>
      </c>
      <c r="K240" s="23">
        <f t="shared" ref="K240:K254" si="59">(K221/$K$3)*1000000</f>
        <v>45.879977977610572</v>
      </c>
      <c r="L240" s="23">
        <f t="shared" ref="L240:L254" si="60">(L221/$L$3)*1000000</f>
        <v>60.948851723633531</v>
      </c>
      <c r="M240" s="23">
        <f t="shared" ref="M240:M254" si="61">(M221/$M$3)*1000000</f>
        <v>102.38603988603988</v>
      </c>
      <c r="N240" s="23">
        <f t="shared" ref="N240:N254" si="62">(N221/$N$3)*1000000</f>
        <v>64.932470230959794</v>
      </c>
      <c r="O240" s="23">
        <f t="shared" ref="O240:O254" si="63">(O221/$O$3)*1000000</f>
        <v>31.849669559678318</v>
      </c>
      <c r="P240" s="23">
        <f t="shared" ref="P240:P254" si="64">(P221/$P$3)*1000000</f>
        <v>44.433672645015349</v>
      </c>
      <c r="Q240" s="23">
        <f t="shared" ref="Q240:Q254" si="65">(Q221/$Q$3)*1000000</f>
        <v>160.98456822535016</v>
      </c>
      <c r="R240" s="23">
        <f t="shared" ref="R240:R254" si="66">(R221/$R$3)*1000000</f>
        <v>40.374677002583979</v>
      </c>
      <c r="S240" s="23">
        <f t="shared" ref="S240:S254" si="67">(S221/$S$3)*1000000</f>
        <v>154.47030895297553</v>
      </c>
      <c r="T240" s="23">
        <f t="shared" ref="T240:T254" si="68">(T221/$T$3)*1000000</f>
        <v>5.5216891951585829</v>
      </c>
      <c r="U240" s="23">
        <f t="shared" ref="U240:U254" si="69">(U221/$U$3)*1000000</f>
        <v>52.813861264070617</v>
      </c>
      <c r="V240" s="23">
        <f t="shared" ref="V240:V254" si="70">(V221/$V$3)*1000000</f>
        <v>122.0002296474911</v>
      </c>
      <c r="W240" s="23">
        <f t="shared" ref="W240:W254" si="71">(W221/$W$3)*1000000</f>
        <v>22.880677268047133</v>
      </c>
      <c r="X240" s="23">
        <f t="shared" ref="X240:X254" si="72">(X221/$X$3)*1000000</f>
        <v>173.47725520431766</v>
      </c>
      <c r="Y240" s="23">
        <f t="shared" ref="Y240:Y254" si="73">(Y221/$Y$3)*1000000</f>
        <v>163.87901631620457</v>
      </c>
      <c r="Z240" s="23">
        <f t="shared" ref="Z240:Z254" si="74">(Z221/$Z$3)*1000000</f>
        <v>40.235434772612308</v>
      </c>
      <c r="AA240" s="23">
        <f t="shared" ref="AA240:AA254" si="75">(AA221/$AA$3)*1000000</f>
        <v>54.977779813991845</v>
      </c>
    </row>
    <row r="241" spans="1:27" ht="18.5" x14ac:dyDescent="0.35">
      <c r="A241">
        <v>3</v>
      </c>
      <c r="B241" s="1" t="s">
        <v>59</v>
      </c>
      <c r="C241" s="14" t="s">
        <v>38</v>
      </c>
      <c r="D241" s="23">
        <f t="shared" si="52"/>
        <v>0</v>
      </c>
      <c r="E241" s="23">
        <f t="shared" si="53"/>
        <v>0</v>
      </c>
      <c r="F241" s="23">
        <f t="shared" si="54"/>
        <v>49.40711462450593</v>
      </c>
      <c r="G241" s="23">
        <f t="shared" si="55"/>
        <v>787.60829614071929</v>
      </c>
      <c r="H241" s="23">
        <f t="shared" si="56"/>
        <v>91.593391953104188</v>
      </c>
      <c r="I241" s="23" t="e">
        <f t="shared" si="57"/>
        <v>#DIV/0!</v>
      </c>
      <c r="J241" s="23">
        <f t="shared" si="58"/>
        <v>56.48673075343028</v>
      </c>
      <c r="K241" s="23">
        <f t="shared" si="59"/>
        <v>15.293325992536856</v>
      </c>
      <c r="L241" s="23">
        <f t="shared" si="60"/>
        <v>18.284655517090059</v>
      </c>
      <c r="M241" s="23">
        <f t="shared" si="61"/>
        <v>0</v>
      </c>
      <c r="N241" s="23">
        <f t="shared" si="62"/>
        <v>14.984416207144569</v>
      </c>
      <c r="O241" s="23">
        <f t="shared" si="63"/>
        <v>7.9624173899195796</v>
      </c>
      <c r="P241" s="23">
        <f t="shared" si="64"/>
        <v>12.11827435773146</v>
      </c>
      <c r="Q241" s="23">
        <f t="shared" si="65"/>
        <v>6.4393827290140067</v>
      </c>
      <c r="R241" s="23">
        <f t="shared" si="66"/>
        <v>72.674418604651166</v>
      </c>
      <c r="S241" s="23">
        <f t="shared" si="67"/>
        <v>180.21536044513812</v>
      </c>
      <c r="T241" s="23">
        <f t="shared" si="68"/>
        <v>49.695202756427243</v>
      </c>
      <c r="U241" s="23">
        <f t="shared" si="69"/>
        <v>8.802310210678435</v>
      </c>
      <c r="V241" s="23">
        <f t="shared" si="70"/>
        <v>28.705936387644964</v>
      </c>
      <c r="W241" s="23">
        <f t="shared" si="71"/>
        <v>286.00846585058918</v>
      </c>
      <c r="X241" s="23">
        <f t="shared" si="72"/>
        <v>173.47725520431766</v>
      </c>
      <c r="Y241" s="23">
        <f t="shared" si="73"/>
        <v>174.12145483596734</v>
      </c>
      <c r="Z241" s="23">
        <f t="shared" si="74"/>
        <v>34.487515519381979</v>
      </c>
      <c r="AA241" s="23">
        <f t="shared" si="75"/>
        <v>91.629633023319741</v>
      </c>
    </row>
    <row r="242" spans="1:27" ht="18.5" x14ac:dyDescent="0.35">
      <c r="A242">
        <v>4</v>
      </c>
      <c r="B242" s="1" t="s">
        <v>60</v>
      </c>
      <c r="C242" s="14" t="s">
        <v>36</v>
      </c>
      <c r="D242" s="23">
        <f t="shared" si="52"/>
        <v>6.0090375925391788</v>
      </c>
      <c r="E242" s="23">
        <f t="shared" si="53"/>
        <v>8.037551440329219</v>
      </c>
      <c r="F242" s="23">
        <f t="shared" si="54"/>
        <v>0</v>
      </c>
      <c r="G242" s="23">
        <f t="shared" si="55"/>
        <v>26.253609871357312</v>
      </c>
      <c r="H242" s="23">
        <f t="shared" si="56"/>
        <v>0</v>
      </c>
      <c r="I242" s="23" t="e">
        <f t="shared" si="57"/>
        <v>#DIV/0!</v>
      </c>
      <c r="J242" s="23">
        <f t="shared" si="58"/>
        <v>25.675786706104674</v>
      </c>
      <c r="K242" s="23">
        <f t="shared" si="59"/>
        <v>7.6466629962684278</v>
      </c>
      <c r="L242" s="23">
        <f t="shared" si="60"/>
        <v>6.0948851723633526</v>
      </c>
      <c r="M242" s="23">
        <f t="shared" si="61"/>
        <v>0</v>
      </c>
      <c r="N242" s="23">
        <f t="shared" si="62"/>
        <v>0</v>
      </c>
      <c r="O242" s="23">
        <f t="shared" si="63"/>
        <v>0</v>
      </c>
      <c r="P242" s="23">
        <f t="shared" si="64"/>
        <v>4.0394247859104864</v>
      </c>
      <c r="Q242" s="23">
        <f t="shared" si="65"/>
        <v>0</v>
      </c>
      <c r="R242" s="23">
        <f t="shared" si="66"/>
        <v>0</v>
      </c>
      <c r="S242" s="23">
        <f t="shared" si="67"/>
        <v>12.872525746081294</v>
      </c>
      <c r="T242" s="23">
        <f t="shared" si="68"/>
        <v>0</v>
      </c>
      <c r="U242" s="23">
        <f t="shared" si="69"/>
        <v>0</v>
      </c>
      <c r="V242" s="23">
        <f t="shared" si="70"/>
        <v>7.1764840969112411</v>
      </c>
      <c r="W242" s="23">
        <f t="shared" si="71"/>
        <v>11.440338634023567</v>
      </c>
      <c r="X242" s="23">
        <f t="shared" si="72"/>
        <v>83.526085839115908</v>
      </c>
      <c r="Y242" s="23">
        <f t="shared" si="73"/>
        <v>20.484877039525571</v>
      </c>
      <c r="Z242" s="23">
        <f t="shared" si="74"/>
        <v>212.67301236952224</v>
      </c>
      <c r="AA242" s="23">
        <f t="shared" si="75"/>
        <v>27.488889906995922</v>
      </c>
    </row>
    <row r="243" spans="1:27" ht="18.5" x14ac:dyDescent="0.35">
      <c r="A243">
        <v>5</v>
      </c>
      <c r="B243" s="27" t="s">
        <v>61</v>
      </c>
      <c r="C243" s="14" t="s">
        <v>44</v>
      </c>
      <c r="D243" s="23">
        <f t="shared" si="52"/>
        <v>0</v>
      </c>
      <c r="E243" s="23">
        <f t="shared" si="53"/>
        <v>0</v>
      </c>
      <c r="F243" s="23">
        <f t="shared" si="54"/>
        <v>0</v>
      </c>
      <c r="G243" s="23">
        <f t="shared" si="55"/>
        <v>0</v>
      </c>
      <c r="H243" s="23">
        <f t="shared" si="56"/>
        <v>0</v>
      </c>
      <c r="I243" s="23" t="e">
        <f t="shared" si="57"/>
        <v>#DIV/0!</v>
      </c>
      <c r="J243" s="23">
        <f t="shared" si="58"/>
        <v>10.270314682441869</v>
      </c>
      <c r="K243" s="23">
        <f t="shared" si="59"/>
        <v>3.8233314981342139</v>
      </c>
      <c r="L243" s="23">
        <f t="shared" si="60"/>
        <v>12.189770344726705</v>
      </c>
      <c r="M243" s="23">
        <f t="shared" si="61"/>
        <v>0</v>
      </c>
      <c r="N243" s="23">
        <f t="shared" si="62"/>
        <v>0</v>
      </c>
      <c r="O243" s="23">
        <f t="shared" si="63"/>
        <v>7.9624173899195796</v>
      </c>
      <c r="P243" s="23">
        <f t="shared" si="64"/>
        <v>4.0394247859104864</v>
      </c>
      <c r="Q243" s="23">
        <f t="shared" si="65"/>
        <v>12.878765458028013</v>
      </c>
      <c r="R243" s="23">
        <f t="shared" si="66"/>
        <v>0</v>
      </c>
      <c r="S243" s="23">
        <f t="shared" si="67"/>
        <v>12.872525746081294</v>
      </c>
      <c r="T243" s="23">
        <f t="shared" si="68"/>
        <v>0</v>
      </c>
      <c r="U243" s="23">
        <f t="shared" si="69"/>
        <v>0</v>
      </c>
      <c r="V243" s="23">
        <f t="shared" si="70"/>
        <v>0</v>
      </c>
      <c r="W243" s="23">
        <f t="shared" si="71"/>
        <v>0</v>
      </c>
      <c r="X243" s="23">
        <f t="shared" si="72"/>
        <v>32.125417630429197</v>
      </c>
      <c r="Y243" s="23">
        <f t="shared" si="73"/>
        <v>40.969754079051143</v>
      </c>
      <c r="Z243" s="23">
        <f t="shared" si="74"/>
        <v>11.495838506460663</v>
      </c>
      <c r="AA243" s="23">
        <f t="shared" si="75"/>
        <v>9.1629633023319741</v>
      </c>
    </row>
    <row r="244" spans="1:27" ht="18.5" x14ac:dyDescent="0.35">
      <c r="A244">
        <v>6</v>
      </c>
      <c r="B244" s="1" t="s">
        <v>62</v>
      </c>
      <c r="C244" s="14" t="s">
        <v>39</v>
      </c>
      <c r="D244" s="23">
        <f t="shared" si="52"/>
        <v>0</v>
      </c>
      <c r="E244" s="23">
        <f t="shared" si="53"/>
        <v>0</v>
      </c>
      <c r="F244" s="23">
        <f t="shared" si="54"/>
        <v>0</v>
      </c>
      <c r="G244" s="23">
        <f t="shared" si="55"/>
        <v>0</v>
      </c>
      <c r="H244" s="23">
        <f t="shared" si="56"/>
        <v>41.633359978683721</v>
      </c>
      <c r="I244" s="23" t="e">
        <f t="shared" si="57"/>
        <v>#DIV/0!</v>
      </c>
      <c r="J244" s="23">
        <f t="shared" si="58"/>
        <v>5.1351573412209346</v>
      </c>
      <c r="K244" s="23">
        <f t="shared" si="59"/>
        <v>0</v>
      </c>
      <c r="L244" s="23">
        <f t="shared" si="60"/>
        <v>6.0948851723633526</v>
      </c>
      <c r="M244" s="23">
        <f t="shared" si="61"/>
        <v>0</v>
      </c>
      <c r="N244" s="23">
        <f t="shared" si="62"/>
        <v>0</v>
      </c>
      <c r="O244" s="23">
        <f t="shared" si="63"/>
        <v>0</v>
      </c>
      <c r="P244" s="23">
        <f t="shared" si="64"/>
        <v>0</v>
      </c>
      <c r="Q244" s="23">
        <f t="shared" si="65"/>
        <v>0</v>
      </c>
      <c r="R244" s="23">
        <f t="shared" si="66"/>
        <v>0</v>
      </c>
      <c r="S244" s="23">
        <f t="shared" si="67"/>
        <v>0</v>
      </c>
      <c r="T244" s="23">
        <f t="shared" si="68"/>
        <v>0</v>
      </c>
      <c r="U244" s="23">
        <f t="shared" si="69"/>
        <v>0</v>
      </c>
      <c r="V244" s="23">
        <f t="shared" si="70"/>
        <v>0</v>
      </c>
      <c r="W244" s="23">
        <f t="shared" si="71"/>
        <v>0</v>
      </c>
      <c r="X244" s="23">
        <f t="shared" si="72"/>
        <v>0</v>
      </c>
      <c r="Y244" s="23">
        <f t="shared" si="73"/>
        <v>0</v>
      </c>
      <c r="Z244" s="23">
        <f t="shared" si="74"/>
        <v>0</v>
      </c>
      <c r="AA244" s="23">
        <f t="shared" si="75"/>
        <v>0</v>
      </c>
    </row>
    <row r="245" spans="1:27" ht="18.5" x14ac:dyDescent="0.35">
      <c r="A245">
        <v>7</v>
      </c>
      <c r="B245" s="1" t="s">
        <v>63</v>
      </c>
      <c r="C245" s="14" t="s">
        <v>41</v>
      </c>
      <c r="D245" s="23">
        <f t="shared" si="52"/>
        <v>0</v>
      </c>
      <c r="E245" s="23">
        <f t="shared" si="53"/>
        <v>0</v>
      </c>
      <c r="F245" s="23">
        <f t="shared" si="54"/>
        <v>32.938076416337282</v>
      </c>
      <c r="G245" s="23">
        <f t="shared" si="55"/>
        <v>0</v>
      </c>
      <c r="H245" s="23">
        <f t="shared" si="56"/>
        <v>0</v>
      </c>
      <c r="I245" s="23" t="e">
        <f t="shared" si="57"/>
        <v>#DIV/0!</v>
      </c>
      <c r="J245" s="23">
        <f t="shared" si="58"/>
        <v>0</v>
      </c>
      <c r="K245" s="23">
        <f t="shared" si="59"/>
        <v>0</v>
      </c>
      <c r="L245" s="23">
        <f t="shared" si="60"/>
        <v>0</v>
      </c>
      <c r="M245" s="23">
        <f t="shared" si="61"/>
        <v>0</v>
      </c>
      <c r="N245" s="23">
        <f t="shared" si="62"/>
        <v>0</v>
      </c>
      <c r="O245" s="23">
        <f t="shared" si="63"/>
        <v>0</v>
      </c>
      <c r="P245" s="23">
        <f t="shared" si="64"/>
        <v>0</v>
      </c>
      <c r="Q245" s="23">
        <f t="shared" si="65"/>
        <v>0</v>
      </c>
      <c r="R245" s="23">
        <f t="shared" si="66"/>
        <v>0</v>
      </c>
      <c r="S245" s="23">
        <f t="shared" si="67"/>
        <v>0</v>
      </c>
      <c r="T245" s="23">
        <f t="shared" si="68"/>
        <v>0</v>
      </c>
      <c r="U245" s="23">
        <f t="shared" si="69"/>
        <v>0</v>
      </c>
      <c r="V245" s="23">
        <f t="shared" si="70"/>
        <v>0</v>
      </c>
      <c r="W245" s="23">
        <f t="shared" si="71"/>
        <v>0</v>
      </c>
      <c r="X245" s="23">
        <f t="shared" si="72"/>
        <v>0</v>
      </c>
      <c r="Y245" s="23">
        <f t="shared" si="73"/>
        <v>0</v>
      </c>
      <c r="Z245" s="23">
        <f t="shared" si="74"/>
        <v>0</v>
      </c>
      <c r="AA245" s="23">
        <f t="shared" si="75"/>
        <v>0</v>
      </c>
    </row>
    <row r="246" spans="1:27" ht="18.5" x14ac:dyDescent="0.35">
      <c r="A246">
        <v>8</v>
      </c>
      <c r="B246" s="26">
        <v>128125186</v>
      </c>
      <c r="C246" s="14" t="s">
        <v>42</v>
      </c>
      <c r="D246" s="23">
        <f t="shared" si="52"/>
        <v>0</v>
      </c>
      <c r="E246" s="23">
        <f t="shared" si="53"/>
        <v>0</v>
      </c>
      <c r="F246" s="23">
        <f t="shared" si="54"/>
        <v>0</v>
      </c>
      <c r="G246" s="23">
        <f t="shared" si="55"/>
        <v>0</v>
      </c>
      <c r="H246" s="23">
        <f t="shared" si="56"/>
        <v>24.98001598721023</v>
      </c>
      <c r="I246" s="23" t="e">
        <f>(I227/$I$3)*1000000</f>
        <v>#DIV/0!</v>
      </c>
      <c r="J246" s="23">
        <f t="shared" si="58"/>
        <v>0</v>
      </c>
      <c r="K246" s="23">
        <f t="shared" si="59"/>
        <v>0</v>
      </c>
      <c r="L246" s="23">
        <f t="shared" si="60"/>
        <v>0</v>
      </c>
      <c r="M246" s="23">
        <f t="shared" si="61"/>
        <v>0</v>
      </c>
      <c r="N246" s="23">
        <f t="shared" si="62"/>
        <v>0</v>
      </c>
      <c r="O246" s="23">
        <f t="shared" si="63"/>
        <v>0</v>
      </c>
      <c r="P246" s="23">
        <f t="shared" si="64"/>
        <v>0</v>
      </c>
      <c r="Q246" s="23">
        <f t="shared" si="65"/>
        <v>0</v>
      </c>
      <c r="R246" s="23">
        <f t="shared" si="66"/>
        <v>0</v>
      </c>
      <c r="S246" s="23">
        <f t="shared" si="67"/>
        <v>0</v>
      </c>
      <c r="T246" s="23">
        <f t="shared" si="68"/>
        <v>0</v>
      </c>
      <c r="U246" s="23">
        <f t="shared" si="69"/>
        <v>0</v>
      </c>
      <c r="V246" s="23">
        <f t="shared" si="70"/>
        <v>0</v>
      </c>
      <c r="W246" s="23">
        <f t="shared" si="71"/>
        <v>0</v>
      </c>
      <c r="X246" s="23">
        <f t="shared" si="72"/>
        <v>0</v>
      </c>
      <c r="Y246" s="23">
        <f t="shared" si="73"/>
        <v>0</v>
      </c>
      <c r="Z246" s="23">
        <f t="shared" si="74"/>
        <v>0</v>
      </c>
      <c r="AA246" s="23">
        <f t="shared" si="75"/>
        <v>0</v>
      </c>
    </row>
    <row r="247" spans="1:27" ht="18.5" x14ac:dyDescent="0.35">
      <c r="A247">
        <v>9</v>
      </c>
      <c r="B247" s="1" t="s">
        <v>64</v>
      </c>
      <c r="C247" s="14" t="s">
        <v>47</v>
      </c>
      <c r="D247" s="23">
        <f t="shared" si="52"/>
        <v>0</v>
      </c>
      <c r="E247" s="23">
        <f t="shared" si="53"/>
        <v>0</v>
      </c>
      <c r="F247" s="23">
        <f t="shared" si="54"/>
        <v>0</v>
      </c>
      <c r="G247" s="23">
        <f t="shared" si="55"/>
        <v>0</v>
      </c>
      <c r="H247" s="23">
        <f t="shared" si="56"/>
        <v>0</v>
      </c>
      <c r="I247" s="23" t="e">
        <f t="shared" si="57"/>
        <v>#DIV/0!</v>
      </c>
      <c r="J247" s="23">
        <f t="shared" si="58"/>
        <v>0</v>
      </c>
      <c r="K247" s="23">
        <f t="shared" si="59"/>
        <v>0</v>
      </c>
      <c r="L247" s="23">
        <f t="shared" si="60"/>
        <v>0</v>
      </c>
      <c r="M247" s="23">
        <f t="shared" si="61"/>
        <v>0</v>
      </c>
      <c r="N247" s="23">
        <f t="shared" si="62"/>
        <v>0</v>
      </c>
      <c r="O247" s="23">
        <f t="shared" si="63"/>
        <v>0</v>
      </c>
      <c r="P247" s="23">
        <f t="shared" si="64"/>
        <v>0</v>
      </c>
      <c r="Q247" s="23">
        <f t="shared" si="65"/>
        <v>6.4393827290140067</v>
      </c>
      <c r="R247" s="23">
        <f t="shared" si="66"/>
        <v>0</v>
      </c>
      <c r="S247" s="23">
        <f t="shared" si="67"/>
        <v>0</v>
      </c>
      <c r="T247" s="23">
        <f t="shared" si="68"/>
        <v>5.5216891951585829</v>
      </c>
      <c r="U247" s="23">
        <f t="shared" si="69"/>
        <v>0</v>
      </c>
      <c r="V247" s="23">
        <f t="shared" si="70"/>
        <v>0</v>
      </c>
      <c r="W247" s="23">
        <f t="shared" si="71"/>
        <v>0</v>
      </c>
      <c r="X247" s="23">
        <f t="shared" si="72"/>
        <v>0</v>
      </c>
      <c r="Y247" s="23">
        <f t="shared" si="73"/>
        <v>0</v>
      </c>
      <c r="Z247" s="23">
        <f t="shared" si="74"/>
        <v>0</v>
      </c>
      <c r="AA247" s="23">
        <f t="shared" si="75"/>
        <v>0</v>
      </c>
    </row>
    <row r="248" spans="1:27" ht="18.5" x14ac:dyDescent="0.35">
      <c r="A248">
        <v>10</v>
      </c>
      <c r="B248" s="26">
        <v>158202225</v>
      </c>
      <c r="C248" s="14" t="s">
        <v>40</v>
      </c>
      <c r="D248" s="23">
        <f t="shared" si="52"/>
        <v>0</v>
      </c>
      <c r="E248" s="23">
        <f t="shared" si="53"/>
        <v>0</v>
      </c>
      <c r="F248" s="23">
        <f t="shared" si="54"/>
        <v>0</v>
      </c>
      <c r="G248" s="23">
        <f t="shared" si="55"/>
        <v>26.253609871357312</v>
      </c>
      <c r="H248" s="23">
        <f t="shared" si="56"/>
        <v>0</v>
      </c>
      <c r="I248" s="23" t="e">
        <f t="shared" si="57"/>
        <v>#DIV/0!</v>
      </c>
      <c r="J248" s="23">
        <f t="shared" si="58"/>
        <v>5.1351573412209346</v>
      </c>
      <c r="K248" s="23">
        <f t="shared" si="59"/>
        <v>0</v>
      </c>
      <c r="L248" s="23">
        <f t="shared" si="60"/>
        <v>0</v>
      </c>
      <c r="M248" s="23">
        <f t="shared" si="61"/>
        <v>0</v>
      </c>
      <c r="N248" s="23">
        <f t="shared" si="62"/>
        <v>0</v>
      </c>
      <c r="O248" s="23">
        <f t="shared" si="63"/>
        <v>0</v>
      </c>
      <c r="P248" s="23">
        <f t="shared" si="64"/>
        <v>0</v>
      </c>
      <c r="Q248" s="23">
        <f t="shared" si="65"/>
        <v>0</v>
      </c>
      <c r="R248" s="23">
        <f t="shared" si="66"/>
        <v>0</v>
      </c>
      <c r="S248" s="23">
        <f t="shared" si="67"/>
        <v>0</v>
      </c>
      <c r="T248" s="23">
        <f t="shared" si="68"/>
        <v>0</v>
      </c>
      <c r="U248" s="23">
        <f t="shared" si="69"/>
        <v>0</v>
      </c>
      <c r="V248" s="23">
        <f t="shared" si="70"/>
        <v>0</v>
      </c>
      <c r="W248" s="23">
        <f t="shared" si="71"/>
        <v>0</v>
      </c>
      <c r="X248" s="23">
        <f t="shared" si="72"/>
        <v>0</v>
      </c>
      <c r="Y248" s="23">
        <f t="shared" si="73"/>
        <v>0</v>
      </c>
      <c r="Z248" s="23">
        <f t="shared" si="74"/>
        <v>0</v>
      </c>
      <c r="AA248" s="23">
        <f t="shared" si="75"/>
        <v>0</v>
      </c>
    </row>
    <row r="249" spans="1:27" ht="18.5" x14ac:dyDescent="0.35">
      <c r="A249">
        <v>11</v>
      </c>
      <c r="B249" s="1" t="s">
        <v>65</v>
      </c>
      <c r="C249" s="14" t="s">
        <v>48</v>
      </c>
      <c r="D249" s="23">
        <f t="shared" si="52"/>
        <v>0</v>
      </c>
      <c r="E249" s="23">
        <f t="shared" si="53"/>
        <v>0</v>
      </c>
      <c r="F249" s="23">
        <f t="shared" si="54"/>
        <v>0</v>
      </c>
      <c r="G249" s="23">
        <f t="shared" si="55"/>
        <v>0</v>
      </c>
      <c r="H249" s="23">
        <f t="shared" si="56"/>
        <v>0</v>
      </c>
      <c r="I249" s="23" t="e">
        <f t="shared" si="57"/>
        <v>#DIV/0!</v>
      </c>
      <c r="J249" s="23">
        <f t="shared" si="58"/>
        <v>0</v>
      </c>
      <c r="K249" s="23">
        <f t="shared" si="59"/>
        <v>0</v>
      </c>
      <c r="L249" s="23">
        <f t="shared" si="60"/>
        <v>0</v>
      </c>
      <c r="M249" s="23">
        <f t="shared" si="61"/>
        <v>0</v>
      </c>
      <c r="N249" s="23">
        <f t="shared" si="62"/>
        <v>0</v>
      </c>
      <c r="O249" s="23">
        <f t="shared" si="63"/>
        <v>0</v>
      </c>
      <c r="P249" s="23">
        <f t="shared" si="64"/>
        <v>0</v>
      </c>
      <c r="Q249" s="23">
        <f t="shared" si="65"/>
        <v>0</v>
      </c>
      <c r="R249" s="23">
        <f t="shared" si="66"/>
        <v>0</v>
      </c>
      <c r="S249" s="23">
        <f t="shared" si="67"/>
        <v>12.872525746081294</v>
      </c>
      <c r="T249" s="23">
        <f t="shared" si="68"/>
        <v>0</v>
      </c>
      <c r="U249" s="23">
        <f t="shared" si="69"/>
        <v>0</v>
      </c>
      <c r="V249" s="23">
        <f t="shared" si="70"/>
        <v>0</v>
      </c>
      <c r="W249" s="23">
        <f t="shared" si="71"/>
        <v>0</v>
      </c>
      <c r="X249" s="23">
        <f t="shared" si="72"/>
        <v>0</v>
      </c>
      <c r="Y249" s="23">
        <f t="shared" si="73"/>
        <v>0</v>
      </c>
      <c r="Z249" s="23">
        <f t="shared" si="74"/>
        <v>0</v>
      </c>
      <c r="AA249" s="23">
        <f t="shared" si="75"/>
        <v>0</v>
      </c>
    </row>
    <row r="250" spans="1:27" ht="18.5" x14ac:dyDescent="0.35">
      <c r="A250">
        <v>12</v>
      </c>
      <c r="B250" s="1" t="s">
        <v>66</v>
      </c>
      <c r="C250" s="14" t="s">
        <v>49</v>
      </c>
      <c r="D250" s="23">
        <f t="shared" si="52"/>
        <v>0</v>
      </c>
      <c r="E250" s="23">
        <f t="shared" si="53"/>
        <v>0</v>
      </c>
      <c r="F250" s="23">
        <f t="shared" si="54"/>
        <v>0</v>
      </c>
      <c r="G250" s="23">
        <f t="shared" si="55"/>
        <v>0</v>
      </c>
      <c r="H250" s="23">
        <f t="shared" si="56"/>
        <v>0</v>
      </c>
      <c r="I250" s="23" t="e">
        <f t="shared" si="57"/>
        <v>#DIV/0!</v>
      </c>
      <c r="J250" s="23">
        <f t="shared" si="58"/>
        <v>0</v>
      </c>
      <c r="K250" s="23">
        <f t="shared" si="59"/>
        <v>0</v>
      </c>
      <c r="L250" s="23">
        <f t="shared" si="60"/>
        <v>6.0948851723633526</v>
      </c>
      <c r="M250" s="23">
        <f t="shared" si="61"/>
        <v>0</v>
      </c>
      <c r="N250" s="23">
        <f t="shared" si="62"/>
        <v>0</v>
      </c>
      <c r="O250" s="23">
        <f t="shared" si="63"/>
        <v>0</v>
      </c>
      <c r="P250" s="23">
        <f t="shared" si="64"/>
        <v>0</v>
      </c>
      <c r="Q250" s="23">
        <f t="shared" si="65"/>
        <v>0</v>
      </c>
      <c r="R250" s="23">
        <f t="shared" si="66"/>
        <v>0</v>
      </c>
      <c r="S250" s="23">
        <f t="shared" si="67"/>
        <v>0</v>
      </c>
      <c r="T250" s="23">
        <f t="shared" si="68"/>
        <v>0</v>
      </c>
      <c r="U250" s="23">
        <f t="shared" si="69"/>
        <v>0</v>
      </c>
      <c r="V250" s="23">
        <f t="shared" si="70"/>
        <v>0</v>
      </c>
      <c r="W250" s="23">
        <f t="shared" si="71"/>
        <v>0</v>
      </c>
      <c r="X250" s="23">
        <f t="shared" si="72"/>
        <v>0</v>
      </c>
      <c r="Y250" s="23">
        <f t="shared" si="73"/>
        <v>0</v>
      </c>
      <c r="Z250" s="23">
        <f t="shared" si="74"/>
        <v>0</v>
      </c>
      <c r="AA250" s="23">
        <f t="shared" si="75"/>
        <v>0</v>
      </c>
    </row>
    <row r="251" spans="1:27" ht="18.5" x14ac:dyDescent="0.35">
      <c r="A251">
        <v>13</v>
      </c>
      <c r="B251" s="1" t="s">
        <v>67</v>
      </c>
      <c r="C251" s="14" t="s">
        <v>43</v>
      </c>
      <c r="D251" s="23">
        <f t="shared" si="52"/>
        <v>0</v>
      </c>
      <c r="E251" s="23">
        <f t="shared" si="53"/>
        <v>0</v>
      </c>
      <c r="F251" s="23">
        <f t="shared" si="54"/>
        <v>0</v>
      </c>
      <c r="G251" s="23">
        <f t="shared" si="55"/>
        <v>0</v>
      </c>
      <c r="H251" s="23">
        <f t="shared" si="56"/>
        <v>0</v>
      </c>
      <c r="I251" s="23" t="e">
        <f t="shared" si="57"/>
        <v>#DIV/0!</v>
      </c>
      <c r="J251" s="23">
        <f t="shared" si="58"/>
        <v>0</v>
      </c>
      <c r="K251" s="23">
        <f t="shared" si="59"/>
        <v>0</v>
      </c>
      <c r="L251" s="23">
        <f t="shared" si="60"/>
        <v>6.0948851723633526</v>
      </c>
      <c r="M251" s="23">
        <f t="shared" si="61"/>
        <v>0</v>
      </c>
      <c r="N251" s="23">
        <f t="shared" si="62"/>
        <v>0</v>
      </c>
      <c r="O251" s="23">
        <f t="shared" si="63"/>
        <v>0</v>
      </c>
      <c r="P251" s="23">
        <f t="shared" si="64"/>
        <v>0</v>
      </c>
      <c r="Q251" s="23">
        <f t="shared" si="65"/>
        <v>0</v>
      </c>
      <c r="R251" s="23">
        <f t="shared" si="66"/>
        <v>0</v>
      </c>
      <c r="S251" s="23">
        <f t="shared" si="67"/>
        <v>0</v>
      </c>
      <c r="T251" s="23">
        <f t="shared" si="68"/>
        <v>0</v>
      </c>
      <c r="U251" s="23">
        <f t="shared" si="69"/>
        <v>0</v>
      </c>
      <c r="V251" s="23">
        <f t="shared" si="70"/>
        <v>0</v>
      </c>
      <c r="W251" s="23">
        <f t="shared" si="71"/>
        <v>0</v>
      </c>
      <c r="X251" s="23">
        <f t="shared" si="72"/>
        <v>0</v>
      </c>
      <c r="Y251" s="23">
        <f t="shared" si="73"/>
        <v>0</v>
      </c>
      <c r="Z251" s="23">
        <f t="shared" si="74"/>
        <v>0</v>
      </c>
      <c r="AA251" s="23">
        <f t="shared" si="75"/>
        <v>0</v>
      </c>
    </row>
    <row r="252" spans="1:27" ht="18.5" x14ac:dyDescent="0.35">
      <c r="A252">
        <v>14</v>
      </c>
      <c r="B252" s="1" t="s">
        <v>68</v>
      </c>
      <c r="C252" s="14" t="s">
        <v>46</v>
      </c>
      <c r="D252" s="23">
        <f t="shared" si="52"/>
        <v>0</v>
      </c>
      <c r="E252" s="23">
        <f t="shared" si="53"/>
        <v>0</v>
      </c>
      <c r="F252" s="23">
        <f t="shared" si="54"/>
        <v>0</v>
      </c>
      <c r="G252" s="23">
        <f t="shared" si="55"/>
        <v>0</v>
      </c>
      <c r="H252" s="23">
        <f t="shared" si="56"/>
        <v>0</v>
      </c>
      <c r="I252" s="23" t="e">
        <f t="shared" si="57"/>
        <v>#DIV/0!</v>
      </c>
      <c r="J252" s="23">
        <f t="shared" si="58"/>
        <v>0</v>
      </c>
      <c r="K252" s="23">
        <f t="shared" si="59"/>
        <v>0</v>
      </c>
      <c r="L252" s="23">
        <f t="shared" si="60"/>
        <v>6.0948851723633526</v>
      </c>
      <c r="M252" s="23">
        <f t="shared" si="61"/>
        <v>0</v>
      </c>
      <c r="N252" s="23">
        <f t="shared" si="62"/>
        <v>0</v>
      </c>
      <c r="O252" s="23">
        <f t="shared" si="63"/>
        <v>0</v>
      </c>
      <c r="P252" s="23">
        <f t="shared" si="64"/>
        <v>0</v>
      </c>
      <c r="Q252" s="23">
        <f t="shared" si="65"/>
        <v>0</v>
      </c>
      <c r="R252" s="23">
        <f t="shared" si="66"/>
        <v>0</v>
      </c>
      <c r="S252" s="23">
        <f t="shared" si="67"/>
        <v>0</v>
      </c>
      <c r="T252" s="23">
        <f t="shared" si="68"/>
        <v>0</v>
      </c>
      <c r="U252" s="23">
        <f t="shared" si="69"/>
        <v>0</v>
      </c>
      <c r="V252" s="23">
        <f t="shared" si="70"/>
        <v>0</v>
      </c>
      <c r="W252" s="23">
        <f t="shared" si="71"/>
        <v>0</v>
      </c>
      <c r="X252" s="23">
        <f t="shared" si="72"/>
        <v>0</v>
      </c>
      <c r="Y252" s="23">
        <f t="shared" si="73"/>
        <v>0</v>
      </c>
      <c r="Z252" s="23">
        <f t="shared" si="74"/>
        <v>0</v>
      </c>
      <c r="AA252" s="23">
        <f t="shared" si="75"/>
        <v>0</v>
      </c>
    </row>
    <row r="253" spans="1:27" ht="18.5" x14ac:dyDescent="0.35">
      <c r="A253">
        <v>15</v>
      </c>
      <c r="B253" s="26">
        <v>66146198</v>
      </c>
      <c r="C253" s="14" t="s">
        <v>45</v>
      </c>
      <c r="D253" s="23">
        <f t="shared" si="52"/>
        <v>0</v>
      </c>
      <c r="E253" s="23">
        <f t="shared" si="53"/>
        <v>0</v>
      </c>
      <c r="F253" s="23">
        <f t="shared" si="54"/>
        <v>0</v>
      </c>
      <c r="G253" s="23">
        <f t="shared" si="55"/>
        <v>0</v>
      </c>
      <c r="H253" s="23">
        <f t="shared" si="56"/>
        <v>0</v>
      </c>
      <c r="I253" s="23" t="e">
        <f t="shared" si="57"/>
        <v>#DIV/0!</v>
      </c>
      <c r="J253" s="23">
        <f t="shared" si="58"/>
        <v>10.270314682441869</v>
      </c>
      <c r="K253" s="23">
        <f t="shared" si="59"/>
        <v>0</v>
      </c>
      <c r="L253" s="23">
        <f t="shared" si="60"/>
        <v>0</v>
      </c>
      <c r="M253" s="23">
        <f t="shared" si="61"/>
        <v>0</v>
      </c>
      <c r="N253" s="23">
        <f t="shared" si="62"/>
        <v>0</v>
      </c>
      <c r="O253" s="23">
        <f t="shared" si="63"/>
        <v>0</v>
      </c>
      <c r="P253" s="23">
        <f t="shared" si="64"/>
        <v>0</v>
      </c>
      <c r="Q253" s="23">
        <f t="shared" si="65"/>
        <v>0</v>
      </c>
      <c r="R253" s="23">
        <f t="shared" si="66"/>
        <v>0</v>
      </c>
      <c r="S253" s="23">
        <f t="shared" si="67"/>
        <v>0</v>
      </c>
      <c r="T253" s="23">
        <f t="shared" si="68"/>
        <v>0</v>
      </c>
      <c r="U253" s="23">
        <f t="shared" si="69"/>
        <v>0</v>
      </c>
      <c r="V253" s="23">
        <f t="shared" si="70"/>
        <v>0</v>
      </c>
      <c r="W253" s="23">
        <f t="shared" si="71"/>
        <v>0</v>
      </c>
      <c r="X253" s="23">
        <f t="shared" si="72"/>
        <v>0</v>
      </c>
      <c r="Y253" s="23">
        <f t="shared" si="73"/>
        <v>0</v>
      </c>
      <c r="Z253" s="23">
        <f t="shared" si="74"/>
        <v>0</v>
      </c>
      <c r="AA253" s="23">
        <f t="shared" si="75"/>
        <v>0</v>
      </c>
    </row>
    <row r="254" spans="1:27" ht="18.5" x14ac:dyDescent="0.35">
      <c r="C254" s="14" t="s">
        <v>54</v>
      </c>
      <c r="D254" s="23">
        <f t="shared" si="52"/>
        <v>24.036150370156715</v>
      </c>
      <c r="E254" s="23">
        <f t="shared" si="53"/>
        <v>112.52572016460906</v>
      </c>
      <c r="F254" s="23">
        <f t="shared" si="54"/>
        <v>312.91172595520425</v>
      </c>
      <c r="G254" s="23">
        <f t="shared" si="55"/>
        <v>1128.9052244683644</v>
      </c>
      <c r="H254" s="23">
        <f t="shared" si="56"/>
        <v>441.31361577404743</v>
      </c>
      <c r="I254" s="23" t="e">
        <f t="shared" si="57"/>
        <v>#DIV/0!</v>
      </c>
      <c r="J254" s="23">
        <f t="shared" si="58"/>
        <v>297.83912579081425</v>
      </c>
      <c r="K254" s="23">
        <f t="shared" si="59"/>
        <v>103.22995044962379</v>
      </c>
      <c r="L254" s="23">
        <f t="shared" si="60"/>
        <v>121.89770344726706</v>
      </c>
      <c r="M254" s="23">
        <f t="shared" si="61"/>
        <v>111.28917378917379</v>
      </c>
      <c r="N254" s="23">
        <f t="shared" si="62"/>
        <v>94.901302645248947</v>
      </c>
      <c r="O254" s="23">
        <f t="shared" si="63"/>
        <v>63.699339119356637</v>
      </c>
      <c r="P254" s="23">
        <f t="shared" si="64"/>
        <v>84.827920504120215</v>
      </c>
      <c r="Q254" s="23">
        <f t="shared" si="65"/>
        <v>206.06024732844821</v>
      </c>
      <c r="R254" s="23">
        <f t="shared" si="66"/>
        <v>177.6485788113695</v>
      </c>
      <c r="S254" s="23">
        <f t="shared" si="67"/>
        <v>566.39113282757705</v>
      </c>
      <c r="T254" s="23">
        <f t="shared" si="68"/>
        <v>110.43378390317166</v>
      </c>
      <c r="U254" s="23">
        <f t="shared" si="69"/>
        <v>61.616171474749045</v>
      </c>
      <c r="V254" s="23">
        <f t="shared" si="70"/>
        <v>165.05913422895856</v>
      </c>
      <c r="W254" s="23">
        <f t="shared" si="71"/>
        <v>366.09083628875413</v>
      </c>
      <c r="X254" s="23">
        <f t="shared" si="72"/>
        <v>726.03443844769981</v>
      </c>
      <c r="Y254" s="23">
        <f t="shared" si="73"/>
        <v>624.78874970552988</v>
      </c>
      <c r="Z254" s="23">
        <f t="shared" si="74"/>
        <v>333.37931668735916</v>
      </c>
      <c r="AA254" s="23">
        <f t="shared" si="75"/>
        <v>247.4000091629633</v>
      </c>
    </row>
    <row r="257" spans="3:5" ht="18.5" x14ac:dyDescent="0.35">
      <c r="C257" s="8" t="s">
        <v>25</v>
      </c>
      <c r="D257" s="19" t="s">
        <v>71</v>
      </c>
      <c r="E257" s="19" t="s">
        <v>72</v>
      </c>
    </row>
    <row r="258" spans="3:5" ht="18.5" x14ac:dyDescent="0.35">
      <c r="C258" s="8" t="s">
        <v>37</v>
      </c>
      <c r="D258" s="19" t="s">
        <v>70</v>
      </c>
      <c r="E258" s="19" t="s">
        <v>69</v>
      </c>
    </row>
    <row r="259" spans="3:5" ht="18.5" x14ac:dyDescent="0.35">
      <c r="C259" s="8" t="s">
        <v>35</v>
      </c>
      <c r="D259" s="19" t="s">
        <v>73</v>
      </c>
      <c r="E259" s="19" t="s">
        <v>74</v>
      </c>
    </row>
    <row r="260" spans="3:5" ht="18.5" x14ac:dyDescent="0.35">
      <c r="C260" s="8" t="s">
        <v>38</v>
      </c>
      <c r="D260" s="19">
        <v>0.85499999999999998</v>
      </c>
      <c r="E260" s="19" t="s">
        <v>75</v>
      </c>
    </row>
    <row r="261" spans="3:5" ht="18.5" x14ac:dyDescent="0.35">
      <c r="C261" s="8" t="s">
        <v>36</v>
      </c>
      <c r="D261" s="19">
        <v>1.1499999999999999</v>
      </c>
      <c r="E261" s="19" t="s">
        <v>76</v>
      </c>
    </row>
    <row r="262" spans="3:5" ht="18.5" x14ac:dyDescent="0.35">
      <c r="C262" s="8" t="s">
        <v>44</v>
      </c>
      <c r="D262" s="19" t="s">
        <v>77</v>
      </c>
      <c r="E262" s="19" t="s">
        <v>78</v>
      </c>
    </row>
    <row r="263" spans="3:5" ht="18.5" x14ac:dyDescent="0.35">
      <c r="C263" s="8" t="s">
        <v>39</v>
      </c>
      <c r="D263" s="19" t="s">
        <v>85</v>
      </c>
      <c r="E263" s="19"/>
    </row>
    <row r="264" spans="3:5" ht="18.5" x14ac:dyDescent="0.35">
      <c r="C264" s="8" t="s">
        <v>41</v>
      </c>
      <c r="D264" s="19">
        <v>1.19</v>
      </c>
      <c r="E264" s="19"/>
    </row>
    <row r="265" spans="3:5" ht="18.5" x14ac:dyDescent="0.35">
      <c r="C265" s="8" t="s">
        <v>42</v>
      </c>
      <c r="D265" s="19">
        <v>1.18</v>
      </c>
      <c r="E265" s="19"/>
    </row>
    <row r="266" spans="3:5" ht="18.5" x14ac:dyDescent="0.35">
      <c r="C266" s="8" t="s">
        <v>47</v>
      </c>
      <c r="D266" s="19"/>
      <c r="E266" s="19"/>
    </row>
    <row r="267" spans="3:5" ht="18.5" x14ac:dyDescent="0.35">
      <c r="C267" s="8" t="s">
        <v>40</v>
      </c>
      <c r="D267" s="19">
        <v>1.1839999999999999</v>
      </c>
      <c r="E267" s="19" t="s">
        <v>79</v>
      </c>
    </row>
    <row r="268" spans="3:5" ht="18.5" x14ac:dyDescent="0.35">
      <c r="C268" s="8" t="s">
        <v>48</v>
      </c>
      <c r="D268" s="19">
        <v>0.93700000000000006</v>
      </c>
      <c r="E268" s="19" t="s">
        <v>80</v>
      </c>
    </row>
    <row r="269" spans="3:5" ht="18.5" x14ac:dyDescent="0.35">
      <c r="C269" s="8" t="s">
        <v>49</v>
      </c>
      <c r="D269" s="19" t="s">
        <v>85</v>
      </c>
      <c r="E269" s="19" t="s">
        <v>84</v>
      </c>
    </row>
    <row r="270" spans="3:5" ht="18.5" x14ac:dyDescent="0.35">
      <c r="C270" s="8" t="s">
        <v>43</v>
      </c>
      <c r="D270" s="19">
        <v>1.38</v>
      </c>
      <c r="E270" s="19" t="s">
        <v>81</v>
      </c>
    </row>
    <row r="271" spans="3:5" ht="18.5" x14ac:dyDescent="0.35">
      <c r="C271" s="8" t="s">
        <v>46</v>
      </c>
      <c r="D271" s="19">
        <v>1.23</v>
      </c>
      <c r="E271" s="19" t="s">
        <v>82</v>
      </c>
    </row>
    <row r="272" spans="3:5" ht="18.5" x14ac:dyDescent="0.35">
      <c r="C272" s="8" t="s">
        <v>45</v>
      </c>
      <c r="D272" s="19">
        <v>1.18</v>
      </c>
      <c r="E272" s="19" t="s">
        <v>83</v>
      </c>
    </row>
  </sheetData>
  <sortState xmlns:xlrd2="http://schemas.microsoft.com/office/spreadsheetml/2017/richdata2" ref="G126:J135">
    <sortCondition ref="I1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6"/>
  <sheetViews>
    <sheetView topLeftCell="L1" workbookViewId="0">
      <selection activeCell="K8" sqref="K8"/>
    </sheetView>
  </sheetViews>
  <sheetFormatPr baseColWidth="10" defaultColWidth="10.90625" defaultRowHeight="14.5" x14ac:dyDescent="0.35"/>
  <cols>
    <col min="3" max="3" width="13.26953125" bestFit="1" customWidth="1"/>
    <col min="4" max="4" width="10.453125" customWidth="1"/>
    <col min="5" max="5" width="10.6328125" bestFit="1" customWidth="1"/>
    <col min="6" max="7" width="10.08984375" bestFit="1" customWidth="1"/>
    <col min="8" max="9" width="9.81640625" bestFit="1" customWidth="1"/>
    <col min="10" max="10" width="10.6328125" bestFit="1" customWidth="1"/>
    <col min="11" max="11" width="8.81640625" bestFit="1" customWidth="1"/>
    <col min="12" max="13" width="12.26953125" bestFit="1" customWidth="1"/>
    <col min="14" max="14" width="60" bestFit="1" customWidth="1"/>
    <col min="15" max="15" width="28.36328125" bestFit="1" customWidth="1"/>
  </cols>
  <sheetData>
    <row r="1" spans="1:29" x14ac:dyDescent="0.35">
      <c r="B1" s="19"/>
      <c r="C1" s="19" t="s">
        <v>55</v>
      </c>
      <c r="D1" s="19" t="s">
        <v>30</v>
      </c>
    </row>
    <row r="2" spans="1:29" x14ac:dyDescent="0.35">
      <c r="B2" s="19" t="s">
        <v>128</v>
      </c>
      <c r="C2" s="19">
        <v>40</v>
      </c>
      <c r="D2" s="19">
        <v>32.799999999999997</v>
      </c>
    </row>
    <row r="3" spans="1:29" x14ac:dyDescent="0.35">
      <c r="B3" s="19" t="s">
        <v>129</v>
      </c>
      <c r="C3" s="19">
        <v>20</v>
      </c>
      <c r="D3" s="19">
        <v>15.3</v>
      </c>
    </row>
    <row r="4" spans="1:29" x14ac:dyDescent="0.35">
      <c r="B4" s="19" t="s">
        <v>130</v>
      </c>
      <c r="C4" s="19">
        <f>C2/100</f>
        <v>0.4</v>
      </c>
      <c r="D4" s="19">
        <f>D2/100</f>
        <v>0.32799999999999996</v>
      </c>
    </row>
    <row r="5" spans="1:29" x14ac:dyDescent="0.35">
      <c r="B5" s="19" t="s">
        <v>131</v>
      </c>
      <c r="C5" s="19">
        <f>C3/100</f>
        <v>0.2</v>
      </c>
      <c r="D5" s="19">
        <f>D3/100</f>
        <v>0.153</v>
      </c>
    </row>
    <row r="6" spans="1:29" x14ac:dyDescent="0.35">
      <c r="B6" s="19" t="s">
        <v>132</v>
      </c>
      <c r="C6" s="19">
        <f>C4*C5</f>
        <v>8.0000000000000016E-2</v>
      </c>
      <c r="D6" s="19">
        <f>D4*D5</f>
        <v>5.0183999999999993E-2</v>
      </c>
    </row>
    <row r="8" spans="1:29" ht="43.5" x14ac:dyDescent="0.35">
      <c r="A8" t="s">
        <v>139</v>
      </c>
      <c r="B8" s="35" t="s">
        <v>97</v>
      </c>
      <c r="C8" s="35" t="s">
        <v>86</v>
      </c>
      <c r="D8" s="36" t="s">
        <v>98</v>
      </c>
      <c r="E8" s="36" t="s">
        <v>123</v>
      </c>
      <c r="F8" s="36" t="s">
        <v>124</v>
      </c>
      <c r="G8" s="36" t="s">
        <v>125</v>
      </c>
      <c r="H8" s="36" t="s">
        <v>126</v>
      </c>
      <c r="I8" s="36" t="s">
        <v>127</v>
      </c>
      <c r="J8" s="36" t="s">
        <v>133</v>
      </c>
      <c r="K8" s="36" t="s">
        <v>134</v>
      </c>
      <c r="L8" s="36" t="s">
        <v>135</v>
      </c>
      <c r="M8" s="36" t="s">
        <v>136</v>
      </c>
      <c r="N8" s="36" t="s">
        <v>137</v>
      </c>
      <c r="O8" s="19" t="s">
        <v>138</v>
      </c>
      <c r="Q8" s="36" t="s">
        <v>99</v>
      </c>
      <c r="R8" s="36" t="s">
        <v>100</v>
      </c>
      <c r="S8" s="35"/>
      <c r="T8" s="36" t="s">
        <v>101</v>
      </c>
      <c r="U8" s="36" t="s">
        <v>102</v>
      </c>
      <c r="V8" s="36" t="s">
        <v>103</v>
      </c>
      <c r="W8" s="36" t="s">
        <v>104</v>
      </c>
      <c r="X8" s="36" t="s">
        <v>105</v>
      </c>
      <c r="Y8" s="36" t="s">
        <v>106</v>
      </c>
      <c r="Z8" s="36" t="s">
        <v>107</v>
      </c>
      <c r="AA8" s="37"/>
      <c r="AB8" s="37"/>
      <c r="AC8" s="37"/>
    </row>
    <row r="9" spans="1:29" x14ac:dyDescent="0.35">
      <c r="A9" s="62">
        <v>0.49652777777777773</v>
      </c>
      <c r="B9" s="52">
        <v>44343</v>
      </c>
      <c r="C9" s="53" t="s">
        <v>108</v>
      </c>
      <c r="D9" s="36">
        <v>1</v>
      </c>
      <c r="E9" s="35">
        <v>33215</v>
      </c>
      <c r="F9" s="35">
        <v>40149</v>
      </c>
      <c r="G9" s="35">
        <f>F9-E9</f>
        <v>6934</v>
      </c>
      <c r="H9" s="35">
        <v>0.3</v>
      </c>
      <c r="I9" s="35">
        <v>1000</v>
      </c>
      <c r="J9" s="35">
        <v>0.08</v>
      </c>
      <c r="K9" s="35">
        <v>5.0183999999999993E-2</v>
      </c>
      <c r="L9" s="59">
        <f>G9*H9*I9*J9</f>
        <v>166415.99999999997</v>
      </c>
      <c r="M9" s="59">
        <f>G9*H9*I9*K9</f>
        <v>104392.75679999997</v>
      </c>
      <c r="N9" s="35" t="s">
        <v>85</v>
      </c>
      <c r="O9" s="19" t="s">
        <v>85</v>
      </c>
      <c r="Q9" s="35">
        <v>166416</v>
      </c>
      <c r="R9" s="35">
        <v>104393</v>
      </c>
      <c r="S9" s="35">
        <v>0.3</v>
      </c>
      <c r="T9" s="35">
        <v>0.08</v>
      </c>
      <c r="U9" s="35">
        <v>0.05</v>
      </c>
      <c r="V9" s="35">
        <v>5</v>
      </c>
      <c r="W9" s="39"/>
      <c r="X9" s="40"/>
      <c r="Y9" s="39">
        <v>0</v>
      </c>
      <c r="Z9" s="40">
        <v>0</v>
      </c>
      <c r="AA9" s="37"/>
      <c r="AB9" s="37"/>
      <c r="AC9" s="37"/>
    </row>
    <row r="10" spans="1:29" ht="29" x14ac:dyDescent="0.35">
      <c r="A10" s="62">
        <v>0.53333333333333333</v>
      </c>
      <c r="B10" s="52">
        <v>44343</v>
      </c>
      <c r="C10" s="53" t="s">
        <v>108</v>
      </c>
      <c r="D10" s="36">
        <v>2</v>
      </c>
      <c r="E10" s="35">
        <v>40149</v>
      </c>
      <c r="F10" s="35">
        <v>48413</v>
      </c>
      <c r="G10" s="35">
        <f>F10-E10</f>
        <v>8264</v>
      </c>
      <c r="H10" s="35">
        <v>0.3</v>
      </c>
      <c r="I10" s="35">
        <v>1000</v>
      </c>
      <c r="J10" s="35">
        <v>0.08</v>
      </c>
      <c r="K10" s="35">
        <v>5.0183999999999993E-2</v>
      </c>
      <c r="L10" s="59">
        <f t="shared" ref="L10:L46" si="0">G10*H10*I10*J10</f>
        <v>198336</v>
      </c>
      <c r="M10" s="59">
        <f t="shared" ref="M10:M46" si="1">G10*H10*I10*K10</f>
        <v>124416.17279999999</v>
      </c>
      <c r="N10" s="35" t="s">
        <v>85</v>
      </c>
      <c r="O10" s="19" t="s">
        <v>85</v>
      </c>
      <c r="Q10" s="35">
        <v>198336</v>
      </c>
      <c r="R10" s="35">
        <v>124416</v>
      </c>
      <c r="S10" s="35">
        <v>1000</v>
      </c>
      <c r="T10" s="35"/>
      <c r="U10" s="35"/>
      <c r="V10" s="35">
        <v>5</v>
      </c>
      <c r="W10" s="39"/>
      <c r="X10" s="40"/>
      <c r="Y10" s="39">
        <v>0</v>
      </c>
      <c r="Z10" s="40">
        <v>0</v>
      </c>
      <c r="AA10" s="41" t="s">
        <v>109</v>
      </c>
      <c r="AB10" s="41" t="s">
        <v>110</v>
      </c>
      <c r="AC10" s="41" t="s">
        <v>111</v>
      </c>
    </row>
    <row r="11" spans="1:29" x14ac:dyDescent="0.35">
      <c r="A11" s="62">
        <v>0.5708333333333333</v>
      </c>
      <c r="B11" s="52">
        <v>44343</v>
      </c>
      <c r="C11" s="53" t="s">
        <v>108</v>
      </c>
      <c r="D11" s="36">
        <v>3</v>
      </c>
      <c r="E11" s="54" t="s">
        <v>85</v>
      </c>
      <c r="F11" s="54" t="s">
        <v>85</v>
      </c>
      <c r="G11" s="54" t="s">
        <v>85</v>
      </c>
      <c r="H11" s="35">
        <v>0.3</v>
      </c>
      <c r="I11" s="35">
        <v>1000</v>
      </c>
      <c r="J11" s="35">
        <v>0.08</v>
      </c>
      <c r="K11" s="35">
        <v>5.0183999999999993E-2</v>
      </c>
      <c r="L11" s="60" t="e">
        <f t="shared" si="0"/>
        <v>#VALUE!</v>
      </c>
      <c r="M11" s="60" t="e">
        <f t="shared" si="1"/>
        <v>#VALUE!</v>
      </c>
      <c r="N11" s="55" t="s">
        <v>112</v>
      </c>
      <c r="O11" s="19" t="s">
        <v>85</v>
      </c>
      <c r="Q11" s="48"/>
      <c r="R11" s="49"/>
      <c r="S11" s="35"/>
      <c r="T11" s="35"/>
      <c r="U11" s="35"/>
      <c r="V11" s="42"/>
      <c r="W11" s="42"/>
      <c r="X11" s="42"/>
      <c r="Y11" s="42"/>
      <c r="Z11" s="43"/>
      <c r="AA11" s="37">
        <v>4.5</v>
      </c>
      <c r="AB11" s="37">
        <v>2.56</v>
      </c>
      <c r="AC11" s="37">
        <v>63.61725045</v>
      </c>
    </row>
    <row r="12" spans="1:29" ht="29" x14ac:dyDescent="0.35">
      <c r="A12" s="62">
        <v>0.51944444444444449</v>
      </c>
      <c r="B12" s="52">
        <v>44347</v>
      </c>
      <c r="C12" s="53" t="s">
        <v>23</v>
      </c>
      <c r="D12" s="36">
        <v>1</v>
      </c>
      <c r="E12" s="35">
        <v>55566</v>
      </c>
      <c r="F12" s="35">
        <v>62815</v>
      </c>
      <c r="G12" s="35">
        <f t="shared" ref="G12:G33" si="2">F12-E12</f>
        <v>7249</v>
      </c>
      <c r="H12" s="35">
        <v>0.3</v>
      </c>
      <c r="I12" s="35">
        <v>1000</v>
      </c>
      <c r="J12" s="35">
        <v>0.08</v>
      </c>
      <c r="K12" s="35">
        <v>5.0183999999999993E-2</v>
      </c>
      <c r="L12" s="59">
        <f>G12*H12*I12*J12</f>
        <v>173976</v>
      </c>
      <c r="M12" s="59">
        <f t="shared" si="1"/>
        <v>109135.14479999998</v>
      </c>
      <c r="N12" s="35" t="s">
        <v>85</v>
      </c>
      <c r="O12" s="19" t="s">
        <v>85</v>
      </c>
      <c r="Q12" s="35">
        <v>173976</v>
      </c>
      <c r="R12" s="35">
        <v>109135</v>
      </c>
      <c r="S12" s="35"/>
      <c r="T12" s="35"/>
      <c r="U12" s="35"/>
      <c r="V12" s="35">
        <v>5</v>
      </c>
      <c r="W12" s="39"/>
      <c r="X12" s="40"/>
      <c r="Y12" s="39">
        <v>0</v>
      </c>
      <c r="Z12" s="40">
        <v>0</v>
      </c>
      <c r="AA12" s="41" t="s">
        <v>113</v>
      </c>
      <c r="AB12" s="37"/>
      <c r="AC12" s="37"/>
    </row>
    <row r="13" spans="1:29" x14ac:dyDescent="0.35">
      <c r="A13" s="62">
        <v>0.55277777777777781</v>
      </c>
      <c r="B13" s="52">
        <v>44347</v>
      </c>
      <c r="C13" s="53" t="s">
        <v>23</v>
      </c>
      <c r="D13" s="36">
        <v>2</v>
      </c>
      <c r="E13" s="35">
        <v>62815</v>
      </c>
      <c r="F13" s="35">
        <v>72479</v>
      </c>
      <c r="G13" s="35">
        <f t="shared" si="2"/>
        <v>9664</v>
      </c>
      <c r="H13" s="35">
        <v>0.3</v>
      </c>
      <c r="I13" s="35">
        <v>1000</v>
      </c>
      <c r="J13" s="35">
        <v>0.08</v>
      </c>
      <c r="K13" s="35">
        <v>5.0183999999999993E-2</v>
      </c>
      <c r="L13" s="59">
        <f t="shared" si="0"/>
        <v>231936</v>
      </c>
      <c r="M13" s="59">
        <f t="shared" si="1"/>
        <v>145493.45279999997</v>
      </c>
      <c r="N13" s="35" t="s">
        <v>85</v>
      </c>
      <c r="O13" s="19" t="s">
        <v>85</v>
      </c>
      <c r="Q13" s="35">
        <v>231936</v>
      </c>
      <c r="R13" s="35">
        <v>145493</v>
      </c>
      <c r="S13" s="35"/>
      <c r="T13" s="35"/>
      <c r="U13" s="35"/>
      <c r="V13" s="35">
        <v>5</v>
      </c>
      <c r="W13" s="39"/>
      <c r="X13" s="40"/>
      <c r="Y13" s="39">
        <v>0</v>
      </c>
      <c r="Z13" s="40">
        <v>0</v>
      </c>
      <c r="AA13" s="37">
        <v>20.25</v>
      </c>
      <c r="AB13" s="37"/>
      <c r="AC13" s="37">
        <v>0.32192526199999999</v>
      </c>
    </row>
    <row r="14" spans="1:29" x14ac:dyDescent="0.35">
      <c r="A14" s="62">
        <v>0.57708333333333328</v>
      </c>
      <c r="B14" s="52">
        <v>44347</v>
      </c>
      <c r="C14" s="53" t="s">
        <v>23</v>
      </c>
      <c r="D14" s="36">
        <v>3</v>
      </c>
      <c r="E14" s="35">
        <v>72479</v>
      </c>
      <c r="F14" s="35">
        <v>81445</v>
      </c>
      <c r="G14" s="35">
        <f t="shared" si="2"/>
        <v>8966</v>
      </c>
      <c r="H14" s="35">
        <v>0.3</v>
      </c>
      <c r="I14" s="35">
        <v>1000</v>
      </c>
      <c r="J14" s="35">
        <v>0.08</v>
      </c>
      <c r="K14" s="35">
        <v>5.0183999999999993E-2</v>
      </c>
      <c r="L14" s="59">
        <f t="shared" si="0"/>
        <v>215183.99999999997</v>
      </c>
      <c r="M14" s="59">
        <f t="shared" si="1"/>
        <v>134984.92319999996</v>
      </c>
      <c r="N14" s="35" t="s">
        <v>85</v>
      </c>
      <c r="O14" s="19" t="s">
        <v>85</v>
      </c>
      <c r="Q14" s="35">
        <v>215184</v>
      </c>
      <c r="R14" s="35">
        <v>134985</v>
      </c>
      <c r="S14" s="35"/>
      <c r="T14" s="35"/>
      <c r="U14" s="35"/>
      <c r="V14" s="35">
        <v>5</v>
      </c>
      <c r="W14" s="39"/>
      <c r="X14" s="40"/>
      <c r="Y14" s="39">
        <v>0</v>
      </c>
      <c r="Z14" s="40">
        <v>0</v>
      </c>
      <c r="AA14" s="37"/>
      <c r="AB14" s="37"/>
      <c r="AC14" s="37"/>
    </row>
    <row r="15" spans="1:29" x14ac:dyDescent="0.35">
      <c r="A15" s="62">
        <v>0.68333333333333324</v>
      </c>
      <c r="B15" s="52">
        <v>44347</v>
      </c>
      <c r="C15" s="55" t="s">
        <v>89</v>
      </c>
      <c r="D15" s="36">
        <v>1</v>
      </c>
      <c r="E15" s="35">
        <v>81445</v>
      </c>
      <c r="F15" s="35">
        <v>91195</v>
      </c>
      <c r="G15" s="35">
        <f t="shared" si="2"/>
        <v>9750</v>
      </c>
      <c r="H15" s="35">
        <v>0.3</v>
      </c>
      <c r="I15" s="35">
        <v>1000</v>
      </c>
      <c r="J15" s="35">
        <v>0.08</v>
      </c>
      <c r="K15" s="35">
        <v>5.0183999999999993E-2</v>
      </c>
      <c r="L15" s="59">
        <f t="shared" si="0"/>
        <v>234000</v>
      </c>
      <c r="M15" s="59">
        <f t="shared" si="1"/>
        <v>146788.19999999998</v>
      </c>
      <c r="N15" s="35" t="s">
        <v>85</v>
      </c>
      <c r="O15" s="19" t="s">
        <v>85</v>
      </c>
      <c r="Q15" s="35">
        <v>234000</v>
      </c>
      <c r="R15" s="35">
        <v>146788</v>
      </c>
      <c r="S15" s="35"/>
      <c r="T15" s="35"/>
      <c r="U15" s="35"/>
      <c r="V15" s="35">
        <v>5</v>
      </c>
      <c r="W15" s="39"/>
      <c r="X15" s="40"/>
      <c r="Y15" s="39">
        <v>0</v>
      </c>
      <c r="Z15" s="40">
        <v>0</v>
      </c>
      <c r="AA15" s="37"/>
      <c r="AB15" s="37"/>
      <c r="AC15" s="37"/>
    </row>
    <row r="16" spans="1:29" x14ac:dyDescent="0.35">
      <c r="A16" s="62">
        <v>0.7104166666666667</v>
      </c>
      <c r="B16" s="52">
        <v>44347</v>
      </c>
      <c r="C16" s="55" t="s">
        <v>89</v>
      </c>
      <c r="D16" s="36">
        <v>2</v>
      </c>
      <c r="E16" s="35">
        <v>91195</v>
      </c>
      <c r="F16" s="35">
        <v>101510</v>
      </c>
      <c r="G16" s="35">
        <f t="shared" si="2"/>
        <v>10315</v>
      </c>
      <c r="H16" s="35">
        <v>0.3</v>
      </c>
      <c r="I16" s="35">
        <v>1000</v>
      </c>
      <c r="J16" s="35">
        <v>0.08</v>
      </c>
      <c r="K16" s="35">
        <v>5.0183999999999993E-2</v>
      </c>
      <c r="L16" s="59">
        <f t="shared" si="0"/>
        <v>247560</v>
      </c>
      <c r="M16" s="59">
        <f t="shared" si="1"/>
        <v>155294.38799999998</v>
      </c>
      <c r="N16" s="35" t="s">
        <v>85</v>
      </c>
      <c r="O16" s="19" t="s">
        <v>85</v>
      </c>
      <c r="Q16" s="35">
        <v>247560</v>
      </c>
      <c r="R16" s="35">
        <v>155294</v>
      </c>
      <c r="S16" s="35"/>
      <c r="T16" s="35"/>
      <c r="U16" s="35"/>
      <c r="V16" s="35">
        <v>5</v>
      </c>
      <c r="W16" s="39"/>
      <c r="X16" s="40"/>
      <c r="Y16" s="39">
        <v>0</v>
      </c>
      <c r="Z16" s="40">
        <v>0</v>
      </c>
      <c r="AA16" s="37"/>
      <c r="AB16" s="37">
        <v>0.20120328900000001</v>
      </c>
      <c r="AC16" s="37"/>
    </row>
    <row r="17" spans="1:29" x14ac:dyDescent="0.35">
      <c r="A17" s="62">
        <v>0.7368055555555556</v>
      </c>
      <c r="B17" s="52">
        <v>44347</v>
      </c>
      <c r="C17" s="55" t="s">
        <v>89</v>
      </c>
      <c r="D17" s="36">
        <v>3</v>
      </c>
      <c r="E17" s="35">
        <v>1510</v>
      </c>
      <c r="F17" s="35">
        <v>11310</v>
      </c>
      <c r="G17" s="35">
        <f t="shared" si="2"/>
        <v>9800</v>
      </c>
      <c r="H17" s="35">
        <v>0.3</v>
      </c>
      <c r="I17" s="35">
        <v>1000</v>
      </c>
      <c r="J17" s="35">
        <v>0.08</v>
      </c>
      <c r="K17" s="35">
        <v>5.0183999999999993E-2</v>
      </c>
      <c r="L17" s="59">
        <f t="shared" si="0"/>
        <v>235200</v>
      </c>
      <c r="M17" s="59">
        <f t="shared" si="1"/>
        <v>147540.96</v>
      </c>
      <c r="N17" s="35" t="s">
        <v>85</v>
      </c>
      <c r="O17" s="19" t="s">
        <v>85</v>
      </c>
      <c r="Q17" s="35">
        <v>235200</v>
      </c>
      <c r="R17" s="35">
        <v>147541</v>
      </c>
      <c r="S17" s="35"/>
      <c r="T17" s="35"/>
      <c r="U17" s="35"/>
      <c r="V17" s="35">
        <v>5</v>
      </c>
      <c r="W17" s="39"/>
      <c r="X17" s="40"/>
      <c r="Y17" s="39">
        <v>0</v>
      </c>
      <c r="Z17" s="40">
        <v>0</v>
      </c>
      <c r="AA17" s="37"/>
      <c r="AB17" s="37"/>
      <c r="AC17" s="37"/>
    </row>
    <row r="18" spans="1:29" x14ac:dyDescent="0.35">
      <c r="A18" s="62">
        <v>0.44722222222222219</v>
      </c>
      <c r="B18" s="52">
        <v>44349</v>
      </c>
      <c r="C18" s="53" t="s">
        <v>88</v>
      </c>
      <c r="D18" s="36">
        <v>1</v>
      </c>
      <c r="E18" s="35">
        <v>11327</v>
      </c>
      <c r="F18" s="35">
        <v>19614</v>
      </c>
      <c r="G18" s="35">
        <f t="shared" si="2"/>
        <v>8287</v>
      </c>
      <c r="H18" s="35">
        <v>0.3</v>
      </c>
      <c r="I18" s="35">
        <v>1000</v>
      </c>
      <c r="J18" s="35">
        <v>0.08</v>
      </c>
      <c r="K18" s="35">
        <v>5.0183999999999993E-2</v>
      </c>
      <c r="L18" s="59">
        <f t="shared" si="0"/>
        <v>198888</v>
      </c>
      <c r="M18" s="59">
        <f t="shared" si="1"/>
        <v>124762.44239999999</v>
      </c>
      <c r="N18" s="35" t="s">
        <v>85</v>
      </c>
      <c r="O18" s="19" t="s">
        <v>85</v>
      </c>
      <c r="Q18" s="35">
        <v>198888</v>
      </c>
      <c r="R18" s="35">
        <v>124762</v>
      </c>
      <c r="S18" s="35"/>
      <c r="T18" s="35"/>
      <c r="U18" s="35"/>
      <c r="V18" s="35">
        <v>5</v>
      </c>
      <c r="W18" s="39"/>
      <c r="X18" s="40"/>
      <c r="Y18" s="39">
        <v>0</v>
      </c>
      <c r="Z18" s="40">
        <v>0</v>
      </c>
      <c r="AA18" s="37"/>
      <c r="AB18" s="37"/>
      <c r="AC18" s="37"/>
    </row>
    <row r="19" spans="1:29" x14ac:dyDescent="0.35">
      <c r="A19" s="62">
        <v>0.47430555555555554</v>
      </c>
      <c r="B19" s="52">
        <v>44349</v>
      </c>
      <c r="C19" s="53" t="s">
        <v>88</v>
      </c>
      <c r="D19" s="36">
        <v>2</v>
      </c>
      <c r="E19" s="35">
        <v>19614</v>
      </c>
      <c r="F19" s="35">
        <v>28974</v>
      </c>
      <c r="G19" s="35">
        <f t="shared" si="2"/>
        <v>9360</v>
      </c>
      <c r="H19" s="35">
        <v>0.3</v>
      </c>
      <c r="I19" s="35">
        <v>1000</v>
      </c>
      <c r="J19" s="35">
        <v>0.08</v>
      </c>
      <c r="K19" s="35">
        <v>5.0183999999999993E-2</v>
      </c>
      <c r="L19" s="59">
        <f t="shared" si="0"/>
        <v>224640</v>
      </c>
      <c r="M19" s="59">
        <f t="shared" si="1"/>
        <v>140916.67199999999</v>
      </c>
      <c r="N19" s="35" t="s">
        <v>85</v>
      </c>
      <c r="O19" s="19" t="s">
        <v>85</v>
      </c>
      <c r="Q19" s="35">
        <v>224640</v>
      </c>
      <c r="R19" s="35">
        <v>140917</v>
      </c>
      <c r="S19" s="35"/>
      <c r="T19" s="35"/>
      <c r="U19" s="35"/>
      <c r="V19" s="35">
        <v>5</v>
      </c>
      <c r="W19" s="39"/>
      <c r="X19" s="40"/>
      <c r="Y19" s="39">
        <v>0</v>
      </c>
      <c r="Z19" s="40">
        <v>0</v>
      </c>
      <c r="AA19" s="37"/>
      <c r="AB19" s="37"/>
      <c r="AC19" s="37"/>
    </row>
    <row r="20" spans="1:29" x14ac:dyDescent="0.35">
      <c r="A20" s="62">
        <v>0.50069444444444444</v>
      </c>
      <c r="B20" s="52">
        <v>44349</v>
      </c>
      <c r="C20" s="53" t="s">
        <v>88</v>
      </c>
      <c r="D20" s="36">
        <v>3</v>
      </c>
      <c r="E20" s="35">
        <v>28974</v>
      </c>
      <c r="F20" s="35">
        <v>37316</v>
      </c>
      <c r="G20" s="35">
        <f t="shared" si="2"/>
        <v>8342</v>
      </c>
      <c r="H20" s="35">
        <v>0.3</v>
      </c>
      <c r="I20" s="35">
        <v>1000</v>
      </c>
      <c r="J20" s="35">
        <v>0.08</v>
      </c>
      <c r="K20" s="35">
        <v>5.0183999999999993E-2</v>
      </c>
      <c r="L20" s="59">
        <f t="shared" si="0"/>
        <v>200208</v>
      </c>
      <c r="M20" s="59">
        <f t="shared" si="1"/>
        <v>125590.47839999998</v>
      </c>
      <c r="N20" s="35" t="s">
        <v>85</v>
      </c>
      <c r="O20" s="19" t="s">
        <v>85</v>
      </c>
      <c r="Q20" s="35">
        <v>200208</v>
      </c>
      <c r="R20" s="35">
        <v>125590</v>
      </c>
      <c r="S20" s="35"/>
      <c r="T20" s="35"/>
      <c r="U20" s="35"/>
      <c r="V20" s="35">
        <v>5</v>
      </c>
      <c r="W20" s="39"/>
      <c r="X20" s="40"/>
      <c r="Y20" s="39">
        <v>0</v>
      </c>
      <c r="Z20" s="40">
        <v>0</v>
      </c>
      <c r="AA20" s="37"/>
      <c r="AB20" s="37"/>
      <c r="AC20" s="37"/>
    </row>
    <row r="21" spans="1:29" x14ac:dyDescent="0.35">
      <c r="A21" s="62">
        <v>0.52916666666666667</v>
      </c>
      <c r="B21" s="52">
        <v>44349</v>
      </c>
      <c r="C21" s="53" t="s">
        <v>88</v>
      </c>
      <c r="D21" s="36">
        <v>4</v>
      </c>
      <c r="E21" s="35">
        <v>37316</v>
      </c>
      <c r="F21" s="35">
        <v>45866</v>
      </c>
      <c r="G21" s="35">
        <f t="shared" si="2"/>
        <v>8550</v>
      </c>
      <c r="H21" s="35">
        <v>0.3</v>
      </c>
      <c r="I21" s="35">
        <v>1000</v>
      </c>
      <c r="J21" s="35">
        <v>0.08</v>
      </c>
      <c r="K21" s="35">
        <v>5.0183999999999993E-2</v>
      </c>
      <c r="L21" s="59">
        <f t="shared" si="0"/>
        <v>205200</v>
      </c>
      <c r="M21" s="59">
        <f t="shared" si="1"/>
        <v>128721.95999999998</v>
      </c>
      <c r="N21" s="35" t="s">
        <v>85</v>
      </c>
      <c r="O21" s="19" t="s">
        <v>85</v>
      </c>
      <c r="Q21" s="35">
        <v>205200</v>
      </c>
      <c r="R21" s="35">
        <v>128722</v>
      </c>
      <c r="S21" s="35"/>
      <c r="T21" s="35"/>
      <c r="U21" s="35"/>
      <c r="V21" s="35">
        <v>5</v>
      </c>
      <c r="W21" s="39"/>
      <c r="X21" s="40"/>
      <c r="Y21" s="39">
        <v>0</v>
      </c>
      <c r="Z21" s="40">
        <v>0</v>
      </c>
      <c r="AA21" s="37"/>
      <c r="AB21" s="37"/>
      <c r="AC21" s="37"/>
    </row>
    <row r="22" spans="1:29" x14ac:dyDescent="0.35">
      <c r="B22" s="52">
        <v>44363</v>
      </c>
      <c r="C22" s="55" t="s">
        <v>114</v>
      </c>
      <c r="D22" s="36">
        <v>1</v>
      </c>
      <c r="E22" s="35">
        <v>45867</v>
      </c>
      <c r="F22" s="35">
        <v>50929</v>
      </c>
      <c r="G22" s="35">
        <f t="shared" si="2"/>
        <v>5062</v>
      </c>
      <c r="H22" s="35">
        <v>0.3</v>
      </c>
      <c r="I22" s="35">
        <v>1000</v>
      </c>
      <c r="J22" s="35">
        <v>0.08</v>
      </c>
      <c r="K22" s="35">
        <v>5.0183999999999993E-2</v>
      </c>
      <c r="L22" s="59">
        <f t="shared" si="0"/>
        <v>121488</v>
      </c>
      <c r="M22" s="59">
        <f t="shared" si="1"/>
        <v>76209.422399999996</v>
      </c>
      <c r="N22" s="35" t="s">
        <v>115</v>
      </c>
      <c r="O22" s="19" t="s">
        <v>85</v>
      </c>
      <c r="Q22" s="35">
        <v>121488</v>
      </c>
      <c r="R22" s="35">
        <v>76209</v>
      </c>
      <c r="S22" s="35"/>
      <c r="T22" s="204" t="s">
        <v>115</v>
      </c>
      <c r="U22" s="35"/>
      <c r="V22" s="35">
        <v>5</v>
      </c>
      <c r="W22" s="39"/>
      <c r="X22" s="40"/>
      <c r="Y22" s="39">
        <v>0</v>
      </c>
      <c r="Z22" s="40">
        <v>0</v>
      </c>
      <c r="AA22" s="37"/>
      <c r="AB22" s="37"/>
      <c r="AC22" s="37"/>
    </row>
    <row r="23" spans="1:29" x14ac:dyDescent="0.35">
      <c r="B23" s="52">
        <v>44363</v>
      </c>
      <c r="C23" s="55" t="s">
        <v>114</v>
      </c>
      <c r="D23" s="36">
        <v>2</v>
      </c>
      <c r="E23" s="35">
        <v>51623</v>
      </c>
      <c r="F23" s="35">
        <v>57827</v>
      </c>
      <c r="G23" s="35">
        <f t="shared" si="2"/>
        <v>6204</v>
      </c>
      <c r="H23" s="35">
        <v>0.3</v>
      </c>
      <c r="I23" s="35">
        <v>1000</v>
      </c>
      <c r="J23" s="35">
        <v>0.08</v>
      </c>
      <c r="K23" s="35">
        <v>5.0183999999999993E-2</v>
      </c>
      <c r="L23" s="59">
        <f t="shared" si="0"/>
        <v>148895.99999999997</v>
      </c>
      <c r="M23" s="59">
        <f t="shared" si="1"/>
        <v>93402.460799999972</v>
      </c>
      <c r="N23" s="35" t="s">
        <v>115</v>
      </c>
      <c r="O23" s="19" t="s">
        <v>85</v>
      </c>
      <c r="Q23" s="35">
        <v>148896</v>
      </c>
      <c r="R23" s="35">
        <v>93402</v>
      </c>
      <c r="S23" s="35"/>
      <c r="T23" s="205"/>
      <c r="U23" s="35"/>
      <c r="V23" s="35">
        <v>5</v>
      </c>
      <c r="W23" s="39"/>
      <c r="X23" s="40"/>
      <c r="Y23" s="39">
        <v>0</v>
      </c>
      <c r="Z23" s="40">
        <v>0</v>
      </c>
      <c r="AA23" s="37"/>
      <c r="AB23" s="37"/>
      <c r="AC23" s="37"/>
    </row>
    <row r="24" spans="1:29" x14ac:dyDescent="0.35">
      <c r="B24" s="52">
        <v>44363</v>
      </c>
      <c r="C24" s="55" t="s">
        <v>114</v>
      </c>
      <c r="D24" s="36">
        <v>3</v>
      </c>
      <c r="E24" s="35">
        <v>57827</v>
      </c>
      <c r="F24" s="35">
        <v>62987</v>
      </c>
      <c r="G24" s="35">
        <f t="shared" si="2"/>
        <v>5160</v>
      </c>
      <c r="H24" s="35">
        <v>0.3</v>
      </c>
      <c r="I24" s="35">
        <v>1000</v>
      </c>
      <c r="J24" s="35">
        <v>0.08</v>
      </c>
      <c r="K24" s="35">
        <v>5.0183999999999993E-2</v>
      </c>
      <c r="L24" s="59">
        <f t="shared" si="0"/>
        <v>123840</v>
      </c>
      <c r="M24" s="59">
        <f t="shared" si="1"/>
        <v>77684.831999999995</v>
      </c>
      <c r="N24" s="35" t="s">
        <v>115</v>
      </c>
      <c r="O24" s="19" t="s">
        <v>85</v>
      </c>
      <c r="Q24" s="35">
        <v>123840</v>
      </c>
      <c r="R24" s="35">
        <v>77685</v>
      </c>
      <c r="S24" s="35"/>
      <c r="T24" s="205"/>
      <c r="U24" s="35"/>
      <c r="V24" s="35">
        <v>5</v>
      </c>
      <c r="W24" s="39"/>
      <c r="X24" s="40"/>
      <c r="Y24" s="39">
        <v>0</v>
      </c>
      <c r="Z24" s="40">
        <v>0</v>
      </c>
      <c r="AA24" s="37"/>
      <c r="AB24" s="37"/>
      <c r="AC24" s="37"/>
    </row>
    <row r="25" spans="1:29" x14ac:dyDescent="0.35">
      <c r="B25" s="52">
        <v>44363</v>
      </c>
      <c r="C25" s="53" t="s">
        <v>19</v>
      </c>
      <c r="D25" s="36">
        <v>1</v>
      </c>
      <c r="E25" s="35">
        <v>63013</v>
      </c>
      <c r="F25" s="35">
        <v>68819</v>
      </c>
      <c r="G25" s="35">
        <f t="shared" si="2"/>
        <v>5806</v>
      </c>
      <c r="H25" s="35">
        <v>0.3</v>
      </c>
      <c r="I25" s="35">
        <v>1000</v>
      </c>
      <c r="J25" s="35">
        <v>0.08</v>
      </c>
      <c r="K25" s="35">
        <v>5.0183999999999993E-2</v>
      </c>
      <c r="L25" s="59">
        <f t="shared" si="0"/>
        <v>139344</v>
      </c>
      <c r="M25" s="59">
        <f t="shared" si="1"/>
        <v>87410.491199999989</v>
      </c>
      <c r="N25" s="35" t="s">
        <v>115</v>
      </c>
      <c r="O25" s="19" t="s">
        <v>85</v>
      </c>
      <c r="Q25" s="35">
        <v>139344</v>
      </c>
      <c r="R25" s="35">
        <v>87410</v>
      </c>
      <c r="S25" s="35"/>
      <c r="T25" s="205"/>
      <c r="U25" s="35"/>
      <c r="V25" s="35">
        <v>5</v>
      </c>
      <c r="W25" s="39"/>
      <c r="X25" s="40"/>
      <c r="Y25" s="39">
        <v>0</v>
      </c>
      <c r="Z25" s="40">
        <v>0</v>
      </c>
      <c r="AA25" s="37"/>
      <c r="AB25" s="37"/>
      <c r="AC25" s="37"/>
    </row>
    <row r="26" spans="1:29" x14ac:dyDescent="0.35">
      <c r="B26" s="52">
        <v>44363</v>
      </c>
      <c r="C26" s="53" t="s">
        <v>19</v>
      </c>
      <c r="D26" s="36">
        <v>2</v>
      </c>
      <c r="E26" s="35">
        <v>68819</v>
      </c>
      <c r="F26" s="35">
        <v>76565</v>
      </c>
      <c r="G26" s="35">
        <f t="shared" si="2"/>
        <v>7746</v>
      </c>
      <c r="H26" s="35">
        <v>0.3</v>
      </c>
      <c r="I26" s="35">
        <v>1000</v>
      </c>
      <c r="J26" s="35">
        <v>0.08</v>
      </c>
      <c r="K26" s="35">
        <v>5.0183999999999993E-2</v>
      </c>
      <c r="L26" s="59">
        <f t="shared" si="0"/>
        <v>185903.99999999997</v>
      </c>
      <c r="M26" s="59">
        <f t="shared" si="1"/>
        <v>116617.57919999996</v>
      </c>
      <c r="N26" s="35" t="s">
        <v>115</v>
      </c>
      <c r="O26" s="19" t="s">
        <v>85</v>
      </c>
      <c r="Q26" s="35">
        <v>185904</v>
      </c>
      <c r="R26" s="35">
        <v>116618</v>
      </c>
      <c r="S26" s="35"/>
      <c r="T26" s="205"/>
      <c r="U26" s="35"/>
      <c r="V26" s="35">
        <v>5</v>
      </c>
      <c r="W26" s="39"/>
      <c r="X26" s="40"/>
      <c r="Y26" s="39">
        <v>0</v>
      </c>
      <c r="Z26" s="40">
        <v>0</v>
      </c>
      <c r="AA26" s="37"/>
      <c r="AB26" s="37"/>
      <c r="AC26" s="37"/>
    </row>
    <row r="27" spans="1:29" x14ac:dyDescent="0.35">
      <c r="B27" s="52">
        <v>44363</v>
      </c>
      <c r="C27" s="53" t="s">
        <v>19</v>
      </c>
      <c r="D27" s="36">
        <v>3</v>
      </c>
      <c r="E27" s="35">
        <v>76565</v>
      </c>
      <c r="F27" s="35">
        <v>84760</v>
      </c>
      <c r="G27" s="35">
        <f t="shared" si="2"/>
        <v>8195</v>
      </c>
      <c r="H27" s="35">
        <v>0.3</v>
      </c>
      <c r="I27" s="35">
        <v>1000</v>
      </c>
      <c r="J27" s="35">
        <v>0.08</v>
      </c>
      <c r="K27" s="35">
        <v>5.0183999999999993E-2</v>
      </c>
      <c r="L27" s="59">
        <f t="shared" si="0"/>
        <v>196680</v>
      </c>
      <c r="M27" s="59">
        <f t="shared" si="1"/>
        <v>123377.36399999999</v>
      </c>
      <c r="N27" s="35" t="s">
        <v>115</v>
      </c>
      <c r="O27" s="19" t="s">
        <v>85</v>
      </c>
      <c r="Q27" s="35">
        <v>196680</v>
      </c>
      <c r="R27" s="35">
        <v>123377</v>
      </c>
      <c r="S27" s="35"/>
      <c r="T27" s="206"/>
      <c r="U27" s="35"/>
      <c r="V27" s="35">
        <v>5</v>
      </c>
      <c r="W27" s="39"/>
      <c r="X27" s="40"/>
      <c r="Y27" s="39">
        <v>0</v>
      </c>
      <c r="Z27" s="40">
        <v>0</v>
      </c>
      <c r="AA27" s="37"/>
      <c r="AB27" s="37"/>
      <c r="AC27" s="37"/>
    </row>
    <row r="28" spans="1:29" x14ac:dyDescent="0.35">
      <c r="B28" s="52">
        <v>44368</v>
      </c>
      <c r="C28" s="53" t="s">
        <v>21</v>
      </c>
      <c r="D28" s="36">
        <v>1</v>
      </c>
      <c r="E28" s="35">
        <v>84763</v>
      </c>
      <c r="F28" s="35">
        <v>91362</v>
      </c>
      <c r="G28" s="35">
        <f t="shared" si="2"/>
        <v>6599</v>
      </c>
      <c r="H28" s="35">
        <v>0.3</v>
      </c>
      <c r="I28" s="35">
        <v>1000</v>
      </c>
      <c r="J28" s="35">
        <v>0.08</v>
      </c>
      <c r="K28" s="35">
        <v>5.0183999999999993E-2</v>
      </c>
      <c r="L28" s="60">
        <f t="shared" si="0"/>
        <v>158375.99999999997</v>
      </c>
      <c r="M28" s="59">
        <f t="shared" si="1"/>
        <v>99349.264799999975</v>
      </c>
      <c r="N28" s="36" t="s">
        <v>116</v>
      </c>
      <c r="O28" s="19" t="s">
        <v>85</v>
      </c>
      <c r="R28" s="35">
        <v>99349</v>
      </c>
      <c r="S28" s="35"/>
      <c r="T28" s="35"/>
      <c r="U28" s="35"/>
      <c r="V28" s="35">
        <v>5</v>
      </c>
      <c r="W28" s="42"/>
      <c r="X28" s="40"/>
      <c r="Y28" s="42"/>
      <c r="Z28" s="40">
        <v>0</v>
      </c>
      <c r="AA28" s="37"/>
      <c r="AB28" s="37"/>
      <c r="AC28" s="37"/>
    </row>
    <row r="29" spans="1:29" x14ac:dyDescent="0.35">
      <c r="B29" s="52">
        <v>44368</v>
      </c>
      <c r="C29" s="53" t="s">
        <v>21</v>
      </c>
      <c r="D29" s="36">
        <v>2</v>
      </c>
      <c r="E29" s="35">
        <v>91362</v>
      </c>
      <c r="F29" s="35">
        <v>97847</v>
      </c>
      <c r="G29" s="35">
        <f t="shared" si="2"/>
        <v>6485</v>
      </c>
      <c r="H29" s="35">
        <v>0.3</v>
      </c>
      <c r="I29" s="35">
        <v>1000</v>
      </c>
      <c r="J29" s="35">
        <v>0.08</v>
      </c>
      <c r="K29" s="35">
        <v>5.0183999999999993E-2</v>
      </c>
      <c r="L29" s="59">
        <f t="shared" si="0"/>
        <v>155640</v>
      </c>
      <c r="M29" s="59">
        <f t="shared" si="1"/>
        <v>97632.97199999998</v>
      </c>
      <c r="N29" s="35" t="s">
        <v>85</v>
      </c>
      <c r="O29" s="19" t="s">
        <v>85</v>
      </c>
      <c r="Q29" s="35">
        <v>155640</v>
      </c>
      <c r="R29" s="35">
        <v>97633</v>
      </c>
      <c r="S29" s="35"/>
      <c r="T29" s="35"/>
      <c r="U29" s="35"/>
      <c r="V29" s="35">
        <v>5</v>
      </c>
      <c r="W29" s="39"/>
      <c r="X29" s="40"/>
      <c r="Y29" s="39">
        <v>0</v>
      </c>
      <c r="Z29" s="40">
        <v>0</v>
      </c>
      <c r="AA29" s="37"/>
      <c r="AB29" s="37"/>
      <c r="AC29" s="37"/>
    </row>
    <row r="30" spans="1:29" x14ac:dyDescent="0.35">
      <c r="B30" s="52">
        <v>44368</v>
      </c>
      <c r="C30" s="53" t="s">
        <v>21</v>
      </c>
      <c r="D30" s="36">
        <v>3</v>
      </c>
      <c r="E30" s="57">
        <v>97847</v>
      </c>
      <c r="F30" s="57">
        <v>106511</v>
      </c>
      <c r="G30" s="57">
        <f t="shared" si="2"/>
        <v>8664</v>
      </c>
      <c r="H30" s="35">
        <v>0.3</v>
      </c>
      <c r="I30" s="35">
        <v>1000</v>
      </c>
      <c r="J30" s="35">
        <v>0.08</v>
      </c>
      <c r="K30" s="35">
        <v>5.0183999999999993E-2</v>
      </c>
      <c r="L30" s="59">
        <f t="shared" si="0"/>
        <v>207936</v>
      </c>
      <c r="M30" s="59">
        <f t="shared" si="1"/>
        <v>130438.25279999999</v>
      </c>
      <c r="N30" s="35" t="s">
        <v>85</v>
      </c>
      <c r="O30" s="19" t="s">
        <v>85</v>
      </c>
      <c r="Q30" s="35">
        <v>207936</v>
      </c>
      <c r="R30" s="35">
        <v>130438</v>
      </c>
      <c r="S30" s="35"/>
      <c r="T30" s="35"/>
      <c r="U30" s="35"/>
      <c r="V30" s="35">
        <v>5</v>
      </c>
      <c r="W30" s="39"/>
      <c r="X30" s="40"/>
      <c r="Y30" s="39">
        <v>0</v>
      </c>
      <c r="Z30" s="40">
        <v>0</v>
      </c>
      <c r="AA30" s="37"/>
      <c r="AB30" s="37"/>
      <c r="AC30" s="37"/>
    </row>
    <row r="31" spans="1:29" x14ac:dyDescent="0.35">
      <c r="B31" s="52">
        <v>44368</v>
      </c>
      <c r="C31" s="53" t="s">
        <v>21</v>
      </c>
      <c r="D31" s="36">
        <v>4</v>
      </c>
      <c r="E31" s="57">
        <v>6511</v>
      </c>
      <c r="F31" s="57">
        <v>16678</v>
      </c>
      <c r="G31" s="57">
        <f t="shared" si="2"/>
        <v>10167</v>
      </c>
      <c r="H31" s="35">
        <v>0.3</v>
      </c>
      <c r="I31" s="35">
        <v>1000</v>
      </c>
      <c r="J31" s="35">
        <v>0.08</v>
      </c>
      <c r="K31" s="35">
        <v>5.0183999999999993E-2</v>
      </c>
      <c r="L31" s="59">
        <f t="shared" si="0"/>
        <v>244008</v>
      </c>
      <c r="M31" s="59">
        <f t="shared" si="1"/>
        <v>153066.21839999998</v>
      </c>
      <c r="N31" s="35" t="s">
        <v>85</v>
      </c>
      <c r="O31" s="19" t="s">
        <v>85</v>
      </c>
      <c r="Q31" s="35">
        <v>244008</v>
      </c>
      <c r="R31" s="35">
        <v>153066</v>
      </c>
      <c r="S31" s="35"/>
      <c r="T31" s="35"/>
      <c r="U31" s="38"/>
      <c r="V31" s="35">
        <v>5</v>
      </c>
      <c r="W31" s="39"/>
      <c r="X31" s="40"/>
      <c r="Y31" s="39">
        <v>0</v>
      </c>
      <c r="Z31" s="40">
        <v>0</v>
      </c>
      <c r="AA31" s="37"/>
      <c r="AB31" s="37"/>
      <c r="AC31" s="37"/>
    </row>
    <row r="32" spans="1:29" x14ac:dyDescent="0.35">
      <c r="B32" s="52">
        <v>44368</v>
      </c>
      <c r="C32" s="53" t="s">
        <v>91</v>
      </c>
      <c r="D32" s="36">
        <v>1</v>
      </c>
      <c r="E32" s="58">
        <v>16678</v>
      </c>
      <c r="F32" s="58">
        <v>24224</v>
      </c>
      <c r="G32" s="57">
        <f t="shared" si="2"/>
        <v>7546</v>
      </c>
      <c r="H32" s="35">
        <v>0.3</v>
      </c>
      <c r="I32" s="35">
        <v>1000</v>
      </c>
      <c r="J32" s="35">
        <v>0.08</v>
      </c>
      <c r="K32" s="35">
        <v>5.0183999999999993E-2</v>
      </c>
      <c r="L32" s="59">
        <f t="shared" si="0"/>
        <v>181103.99999999997</v>
      </c>
      <c r="M32" s="59">
        <f t="shared" si="1"/>
        <v>113606.53919999996</v>
      </c>
      <c r="N32" s="35" t="s">
        <v>85</v>
      </c>
      <c r="O32" s="19" t="s">
        <v>85</v>
      </c>
      <c r="Q32" s="35">
        <v>181104</v>
      </c>
      <c r="R32" s="35">
        <v>113607</v>
      </c>
      <c r="S32" s="35"/>
      <c r="T32" s="35"/>
      <c r="U32" s="35"/>
      <c r="V32" s="35">
        <v>5</v>
      </c>
      <c r="W32" s="39">
        <v>106</v>
      </c>
      <c r="X32" s="40"/>
      <c r="Y32" s="39">
        <v>2.9090000000000001E-3</v>
      </c>
      <c r="Z32" s="40">
        <v>0</v>
      </c>
      <c r="AA32" s="37"/>
      <c r="AB32" s="37"/>
      <c r="AC32" s="37"/>
    </row>
    <row r="33" spans="2:29" x14ac:dyDescent="0.35">
      <c r="B33" s="52">
        <v>44368</v>
      </c>
      <c r="C33" s="53" t="s">
        <v>91</v>
      </c>
      <c r="D33" s="36">
        <v>2</v>
      </c>
      <c r="E33" s="35">
        <v>24224</v>
      </c>
      <c r="F33" s="35">
        <v>29808</v>
      </c>
      <c r="G33" s="35">
        <f t="shared" si="2"/>
        <v>5584</v>
      </c>
      <c r="H33" s="35">
        <v>0.3</v>
      </c>
      <c r="I33" s="35">
        <v>1000</v>
      </c>
      <c r="J33" s="35">
        <v>0.08</v>
      </c>
      <c r="K33" s="35">
        <v>5.0183999999999993E-2</v>
      </c>
      <c r="L33" s="59">
        <f t="shared" si="0"/>
        <v>134016</v>
      </c>
      <c r="M33" s="59">
        <f t="shared" si="1"/>
        <v>84068.236799999984</v>
      </c>
      <c r="N33" s="35" t="s">
        <v>85</v>
      </c>
      <c r="O33" s="19" t="s">
        <v>85</v>
      </c>
      <c r="Q33" s="35">
        <v>134016</v>
      </c>
      <c r="R33" s="35">
        <v>84068</v>
      </c>
      <c r="S33" s="35"/>
      <c r="T33" s="35"/>
      <c r="U33" s="35"/>
      <c r="V33" s="35">
        <v>5</v>
      </c>
      <c r="W33" s="39"/>
      <c r="X33" s="40"/>
      <c r="Y33" s="39">
        <v>0</v>
      </c>
      <c r="Z33" s="40">
        <v>0</v>
      </c>
      <c r="AA33" s="37"/>
      <c r="AB33" s="37"/>
      <c r="AC33" s="37"/>
    </row>
    <row r="34" spans="2:29" x14ac:dyDescent="0.35">
      <c r="B34" s="52">
        <v>44368</v>
      </c>
      <c r="C34" s="53" t="s">
        <v>91</v>
      </c>
      <c r="D34" s="36">
        <v>3</v>
      </c>
      <c r="E34" s="54" t="s">
        <v>85</v>
      </c>
      <c r="F34" s="54" t="s">
        <v>85</v>
      </c>
      <c r="G34" s="54" t="s">
        <v>85</v>
      </c>
      <c r="H34" s="35">
        <v>0.3</v>
      </c>
      <c r="I34" s="35">
        <v>1000</v>
      </c>
      <c r="J34" s="35">
        <v>0.08</v>
      </c>
      <c r="K34" s="35">
        <v>5.0183999999999993E-2</v>
      </c>
      <c r="L34" s="60" t="e">
        <f t="shared" si="0"/>
        <v>#VALUE!</v>
      </c>
      <c r="M34" s="60" t="e">
        <f t="shared" si="1"/>
        <v>#VALUE!</v>
      </c>
      <c r="N34" s="53" t="s">
        <v>117</v>
      </c>
      <c r="O34" s="19" t="s">
        <v>85</v>
      </c>
      <c r="Q34" s="50"/>
      <c r="R34" s="51"/>
      <c r="S34" s="45"/>
      <c r="T34" s="35"/>
      <c r="U34" s="35"/>
      <c r="V34" s="42"/>
      <c r="W34" s="42"/>
      <c r="X34" s="42"/>
      <c r="Y34" s="42"/>
      <c r="Z34" s="42"/>
      <c r="AA34" s="37"/>
      <c r="AB34" s="37"/>
      <c r="AC34" s="37"/>
    </row>
    <row r="35" spans="2:29" x14ac:dyDescent="0.35">
      <c r="B35" s="52">
        <v>44369</v>
      </c>
      <c r="C35" s="53" t="s">
        <v>93</v>
      </c>
      <c r="D35" s="36">
        <v>1</v>
      </c>
      <c r="E35" s="35">
        <v>29810</v>
      </c>
      <c r="F35" s="35">
        <v>37530</v>
      </c>
      <c r="G35" s="35">
        <f t="shared" ref="G35:G46" si="3">F35-E35</f>
        <v>7720</v>
      </c>
      <c r="H35" s="35">
        <v>0.3</v>
      </c>
      <c r="I35" s="35">
        <v>1000</v>
      </c>
      <c r="J35" s="35">
        <v>0.08</v>
      </c>
      <c r="K35" s="35">
        <v>5.0183999999999993E-2</v>
      </c>
      <c r="L35" s="59">
        <f t="shared" si="0"/>
        <v>185280</v>
      </c>
      <c r="M35" s="59">
        <f t="shared" si="1"/>
        <v>116226.14399999999</v>
      </c>
      <c r="N35" s="35" t="s">
        <v>85</v>
      </c>
      <c r="O35" s="19" t="s">
        <v>85</v>
      </c>
      <c r="Q35" s="35">
        <v>185280</v>
      </c>
      <c r="R35" s="35">
        <v>116226</v>
      </c>
      <c r="S35" s="35"/>
      <c r="T35" s="35"/>
      <c r="U35" s="35"/>
      <c r="V35" s="46">
        <v>5</v>
      </c>
      <c r="W35" s="39"/>
      <c r="X35" s="40"/>
      <c r="Y35" s="39">
        <v>0</v>
      </c>
      <c r="Z35" s="40">
        <v>0</v>
      </c>
      <c r="AA35" s="37"/>
      <c r="AB35" s="37"/>
      <c r="AC35" s="37"/>
    </row>
    <row r="36" spans="2:29" x14ac:dyDescent="0.35">
      <c r="B36" s="52">
        <v>44369</v>
      </c>
      <c r="C36" s="53" t="s">
        <v>93</v>
      </c>
      <c r="D36" s="36">
        <v>2</v>
      </c>
      <c r="E36" s="35">
        <v>37530</v>
      </c>
      <c r="F36" s="35">
        <v>40060</v>
      </c>
      <c r="G36" s="35">
        <f t="shared" si="3"/>
        <v>2530</v>
      </c>
      <c r="H36" s="35">
        <v>0.3</v>
      </c>
      <c r="I36" s="35">
        <v>1000</v>
      </c>
      <c r="J36" s="35">
        <v>0.08</v>
      </c>
      <c r="K36" s="35">
        <v>5.0183999999999993E-2</v>
      </c>
      <c r="L36" s="59">
        <f t="shared" si="0"/>
        <v>60720</v>
      </c>
      <c r="M36" s="59">
        <f t="shared" si="1"/>
        <v>38089.655999999995</v>
      </c>
      <c r="N36" s="35" t="s">
        <v>118</v>
      </c>
      <c r="O36" s="19" t="s">
        <v>85</v>
      </c>
      <c r="Q36" s="35">
        <v>60720</v>
      </c>
      <c r="R36" s="35">
        <v>38090</v>
      </c>
      <c r="T36" s="35" t="s">
        <v>118</v>
      </c>
      <c r="U36" s="35"/>
      <c r="V36" s="46">
        <v>5</v>
      </c>
      <c r="W36" s="39"/>
      <c r="X36" s="40"/>
      <c r="Y36" s="39">
        <v>0</v>
      </c>
      <c r="Z36" s="40">
        <v>0</v>
      </c>
      <c r="AA36" s="37"/>
      <c r="AB36" s="37"/>
      <c r="AC36" s="37"/>
    </row>
    <row r="37" spans="2:29" x14ac:dyDescent="0.35">
      <c r="B37" s="52">
        <v>44369</v>
      </c>
      <c r="C37" s="53" t="s">
        <v>93</v>
      </c>
      <c r="D37" s="36">
        <v>3</v>
      </c>
      <c r="E37" s="35">
        <v>40060</v>
      </c>
      <c r="F37" s="35">
        <v>48314</v>
      </c>
      <c r="G37" s="35">
        <f t="shared" si="3"/>
        <v>8254</v>
      </c>
      <c r="H37" s="35">
        <v>0.3</v>
      </c>
      <c r="I37" s="35">
        <v>1000</v>
      </c>
      <c r="J37" s="35">
        <v>0.08</v>
      </c>
      <c r="K37" s="35">
        <v>5.0183999999999993E-2</v>
      </c>
      <c r="L37" s="59">
        <f t="shared" si="0"/>
        <v>198096</v>
      </c>
      <c r="M37" s="59">
        <f t="shared" si="1"/>
        <v>124265.62079999998</v>
      </c>
      <c r="N37" s="35" t="s">
        <v>85</v>
      </c>
      <c r="O37" s="19" t="s">
        <v>85</v>
      </c>
      <c r="Q37" s="35">
        <v>198096</v>
      </c>
      <c r="R37" s="35">
        <v>124266</v>
      </c>
      <c r="S37" s="35"/>
      <c r="T37" s="35"/>
      <c r="U37" s="35"/>
      <c r="V37" s="46">
        <v>5</v>
      </c>
      <c r="W37" s="39"/>
      <c r="X37" s="40"/>
      <c r="Y37" s="39">
        <v>0</v>
      </c>
      <c r="Z37" s="40">
        <v>0</v>
      </c>
      <c r="AA37" s="37"/>
      <c r="AB37" s="37"/>
      <c r="AC37" s="37"/>
    </row>
    <row r="38" spans="2:29" x14ac:dyDescent="0.35">
      <c r="B38" s="52">
        <v>44370</v>
      </c>
      <c r="C38" s="53" t="s">
        <v>90</v>
      </c>
      <c r="D38" s="36">
        <v>1</v>
      </c>
      <c r="E38" s="35">
        <v>51592</v>
      </c>
      <c r="F38" s="35">
        <v>62490</v>
      </c>
      <c r="G38" s="35">
        <f t="shared" si="3"/>
        <v>10898</v>
      </c>
      <c r="H38" s="35">
        <v>0.3</v>
      </c>
      <c r="I38" s="35">
        <v>1000</v>
      </c>
      <c r="J38" s="35">
        <v>0.08</v>
      </c>
      <c r="K38" s="35">
        <v>5.0183999999999993E-2</v>
      </c>
      <c r="L38" s="59">
        <f t="shared" si="0"/>
        <v>261552</v>
      </c>
      <c r="M38" s="59">
        <f t="shared" si="1"/>
        <v>164071.56959999999</v>
      </c>
      <c r="N38" s="35" t="s">
        <v>85</v>
      </c>
      <c r="O38" s="19" t="s">
        <v>85</v>
      </c>
      <c r="Q38" s="35">
        <v>261552</v>
      </c>
      <c r="R38" s="35">
        <v>164072</v>
      </c>
      <c r="S38" s="35"/>
      <c r="T38" s="35"/>
      <c r="U38" s="35"/>
      <c r="V38" s="46">
        <v>5</v>
      </c>
      <c r="W38" s="39"/>
      <c r="X38" s="40"/>
      <c r="Y38" s="39">
        <v>0</v>
      </c>
      <c r="Z38" s="40">
        <v>0</v>
      </c>
      <c r="AA38" s="37"/>
      <c r="AB38" s="37"/>
      <c r="AC38" s="37"/>
    </row>
    <row r="39" spans="2:29" x14ac:dyDescent="0.35">
      <c r="B39" s="52">
        <v>44370</v>
      </c>
      <c r="C39" s="53" t="s">
        <v>90</v>
      </c>
      <c r="D39" s="36">
        <v>2</v>
      </c>
      <c r="E39" s="35">
        <v>62490</v>
      </c>
      <c r="F39" s="35">
        <v>70604</v>
      </c>
      <c r="G39" s="35">
        <f t="shared" si="3"/>
        <v>8114</v>
      </c>
      <c r="H39" s="35">
        <v>0.3</v>
      </c>
      <c r="I39" s="35">
        <v>1000</v>
      </c>
      <c r="J39" s="35">
        <v>0.08</v>
      </c>
      <c r="K39" s="35">
        <v>5.0183999999999993E-2</v>
      </c>
      <c r="L39" s="59">
        <f t="shared" si="0"/>
        <v>194736</v>
      </c>
      <c r="M39" s="59">
        <f t="shared" si="1"/>
        <v>122157.89279999999</v>
      </c>
      <c r="N39" s="35" t="s">
        <v>85</v>
      </c>
      <c r="O39" s="19" t="s">
        <v>85</v>
      </c>
      <c r="Q39" s="35">
        <v>194736</v>
      </c>
      <c r="R39" s="35">
        <v>122158</v>
      </c>
      <c r="S39" s="35"/>
      <c r="T39" s="35"/>
      <c r="U39" s="35"/>
      <c r="V39" s="46">
        <v>5</v>
      </c>
      <c r="W39" s="39"/>
      <c r="X39" s="40"/>
      <c r="Y39" s="39">
        <v>0</v>
      </c>
      <c r="Z39" s="40">
        <v>0</v>
      </c>
      <c r="AA39" s="37"/>
      <c r="AB39" s="37"/>
      <c r="AC39" s="37"/>
    </row>
    <row r="40" spans="2:29" x14ac:dyDescent="0.35">
      <c r="B40" s="52">
        <v>44370</v>
      </c>
      <c r="C40" s="53" t="s">
        <v>90</v>
      </c>
      <c r="D40" s="36">
        <v>3</v>
      </c>
      <c r="E40" s="35">
        <v>70604</v>
      </c>
      <c r="F40" s="35">
        <v>80623</v>
      </c>
      <c r="G40" s="35">
        <f t="shared" si="3"/>
        <v>10019</v>
      </c>
      <c r="H40" s="35">
        <v>0.3</v>
      </c>
      <c r="I40" s="35">
        <v>1000</v>
      </c>
      <c r="J40" s="35">
        <v>0.08</v>
      </c>
      <c r="K40" s="35">
        <v>5.0183999999999993E-2</v>
      </c>
      <c r="L40" s="59">
        <f t="shared" si="0"/>
        <v>240456</v>
      </c>
      <c r="M40" s="60">
        <f t="shared" si="1"/>
        <v>150838.04879999999</v>
      </c>
      <c r="N40" s="35" t="s">
        <v>119</v>
      </c>
      <c r="O40" s="19" t="s">
        <v>85</v>
      </c>
      <c r="Q40" s="35">
        <v>240456</v>
      </c>
      <c r="R40" s="42" t="s">
        <v>119</v>
      </c>
      <c r="S40" s="35"/>
      <c r="T40" s="35"/>
      <c r="U40" s="35"/>
      <c r="V40" s="46">
        <v>5</v>
      </c>
      <c r="W40" s="39"/>
      <c r="X40" s="42"/>
      <c r="Y40" s="39">
        <v>0</v>
      </c>
      <c r="Z40" s="42"/>
      <c r="AA40" s="37"/>
      <c r="AB40" s="37"/>
      <c r="AC40" s="37"/>
    </row>
    <row r="41" spans="2:29" x14ac:dyDescent="0.35">
      <c r="B41" s="52">
        <v>44396</v>
      </c>
      <c r="C41" s="53" t="s">
        <v>5</v>
      </c>
      <c r="D41" s="36">
        <v>1</v>
      </c>
      <c r="E41" s="35">
        <v>80631</v>
      </c>
      <c r="F41" s="35">
        <v>85635</v>
      </c>
      <c r="G41" s="35">
        <f t="shared" si="3"/>
        <v>5004</v>
      </c>
      <c r="H41" s="35">
        <v>0.3</v>
      </c>
      <c r="I41" s="35">
        <v>1000</v>
      </c>
      <c r="J41" s="35">
        <v>0.08</v>
      </c>
      <c r="K41" s="35">
        <v>5.0183999999999993E-2</v>
      </c>
      <c r="L41" s="59">
        <f t="shared" si="0"/>
        <v>120096</v>
      </c>
      <c r="M41" s="60">
        <f t="shared" si="1"/>
        <v>75336.220799999996</v>
      </c>
      <c r="N41" s="35" t="s">
        <v>120</v>
      </c>
      <c r="O41" s="35" t="s">
        <v>118</v>
      </c>
      <c r="P41" s="61"/>
      <c r="Q41" s="35">
        <v>120096</v>
      </c>
      <c r="R41" s="201" t="s">
        <v>120</v>
      </c>
      <c r="S41" s="35"/>
      <c r="T41" s="204" t="s">
        <v>121</v>
      </c>
      <c r="U41" s="35"/>
      <c r="V41" s="46">
        <v>5</v>
      </c>
      <c r="W41" s="39"/>
      <c r="X41" s="42"/>
      <c r="Y41" s="39">
        <v>0</v>
      </c>
      <c r="Z41" s="42"/>
      <c r="AA41" s="37"/>
      <c r="AB41" s="37"/>
      <c r="AC41" s="37"/>
    </row>
    <row r="42" spans="2:29" x14ac:dyDescent="0.35">
      <c r="B42" s="52">
        <v>44396</v>
      </c>
      <c r="C42" s="53" t="s">
        <v>5</v>
      </c>
      <c r="D42" s="36">
        <v>2</v>
      </c>
      <c r="E42" s="35">
        <v>85635</v>
      </c>
      <c r="F42" s="35">
        <v>92115</v>
      </c>
      <c r="G42" s="35">
        <f t="shared" si="3"/>
        <v>6480</v>
      </c>
      <c r="H42" s="35">
        <v>0.3</v>
      </c>
      <c r="I42" s="35">
        <v>1000</v>
      </c>
      <c r="J42" s="35">
        <v>0.08</v>
      </c>
      <c r="K42" s="35">
        <v>5.0183999999999993E-2</v>
      </c>
      <c r="L42" s="59">
        <f t="shared" si="0"/>
        <v>155520</v>
      </c>
      <c r="M42" s="60">
        <f t="shared" si="1"/>
        <v>97557.695999999982</v>
      </c>
      <c r="N42" s="35" t="s">
        <v>120</v>
      </c>
      <c r="O42" s="35" t="s">
        <v>118</v>
      </c>
      <c r="P42" s="61"/>
      <c r="Q42" s="35">
        <v>155520</v>
      </c>
      <c r="R42" s="202"/>
      <c r="S42" s="35"/>
      <c r="T42" s="205"/>
      <c r="U42" s="35"/>
      <c r="V42" s="46">
        <v>5</v>
      </c>
      <c r="W42" s="39"/>
      <c r="X42" s="42"/>
      <c r="Y42" s="39">
        <v>0</v>
      </c>
      <c r="Z42" s="42"/>
      <c r="AA42" s="37"/>
      <c r="AB42" s="37"/>
      <c r="AC42" s="37"/>
    </row>
    <row r="43" spans="2:29" x14ac:dyDescent="0.35">
      <c r="B43" s="52">
        <v>44396</v>
      </c>
      <c r="C43" s="53" t="s">
        <v>5</v>
      </c>
      <c r="D43" s="36">
        <v>3</v>
      </c>
      <c r="E43" s="35">
        <v>92115</v>
      </c>
      <c r="F43" s="35">
        <v>95826</v>
      </c>
      <c r="G43" s="35">
        <f t="shared" si="3"/>
        <v>3711</v>
      </c>
      <c r="H43" s="35">
        <v>0.3</v>
      </c>
      <c r="I43" s="35">
        <v>1000</v>
      </c>
      <c r="J43" s="35">
        <v>0.08</v>
      </c>
      <c r="K43" s="35">
        <v>5.0183999999999993E-2</v>
      </c>
      <c r="L43" s="59">
        <f t="shared" si="0"/>
        <v>89064</v>
      </c>
      <c r="M43" s="60">
        <f t="shared" si="1"/>
        <v>55869.847199999989</v>
      </c>
      <c r="N43" s="35" t="s">
        <v>120</v>
      </c>
      <c r="O43" s="35" t="s">
        <v>118</v>
      </c>
      <c r="P43" s="61"/>
      <c r="Q43" s="35">
        <v>89064</v>
      </c>
      <c r="R43" s="203"/>
      <c r="S43" s="35"/>
      <c r="T43" s="206"/>
      <c r="U43" s="35"/>
      <c r="V43" s="46">
        <v>5</v>
      </c>
      <c r="W43" s="39"/>
      <c r="X43" s="42"/>
      <c r="Y43" s="39">
        <v>0</v>
      </c>
      <c r="Z43" s="42"/>
      <c r="AA43" s="37"/>
      <c r="AB43" s="37"/>
      <c r="AC43" s="37"/>
    </row>
    <row r="44" spans="2:29" x14ac:dyDescent="0.35">
      <c r="B44" s="56" t="s">
        <v>122</v>
      </c>
      <c r="C44" s="56" t="s">
        <v>90</v>
      </c>
      <c r="D44" s="47">
        <v>1</v>
      </c>
      <c r="E44" s="44">
        <v>273</v>
      </c>
      <c r="F44" s="44">
        <v>7491</v>
      </c>
      <c r="G44" s="35">
        <f t="shared" si="3"/>
        <v>7218</v>
      </c>
      <c r="H44" s="35">
        <v>0.3</v>
      </c>
      <c r="I44" s="35">
        <v>1000</v>
      </c>
      <c r="J44" s="35">
        <v>0.08</v>
      </c>
      <c r="K44" s="35">
        <v>5.0183999999999993E-2</v>
      </c>
      <c r="L44" s="59">
        <f t="shared" si="0"/>
        <v>173232</v>
      </c>
      <c r="M44" s="59">
        <f t="shared" si="1"/>
        <v>108668.43359999999</v>
      </c>
      <c r="N44" s="44" t="s">
        <v>85</v>
      </c>
      <c r="O44" s="19" t="s">
        <v>85</v>
      </c>
      <c r="Q44" s="44">
        <v>173232</v>
      </c>
      <c r="R44" s="44">
        <v>108668</v>
      </c>
      <c r="S44" s="44"/>
      <c r="T44" s="44"/>
      <c r="U44" s="44"/>
      <c r="V44" s="44">
        <v>8</v>
      </c>
      <c r="W44" s="44"/>
      <c r="X44" s="44"/>
      <c r="Y44" s="44">
        <v>0</v>
      </c>
      <c r="Z44" s="47"/>
      <c r="AA44" s="37"/>
      <c r="AB44" s="37"/>
      <c r="AC44" s="37"/>
    </row>
    <row r="45" spans="2:29" x14ac:dyDescent="0.35">
      <c r="B45" s="56" t="s">
        <v>122</v>
      </c>
      <c r="C45" s="56" t="s">
        <v>90</v>
      </c>
      <c r="D45" s="47">
        <v>2</v>
      </c>
      <c r="E45" s="44">
        <v>7491</v>
      </c>
      <c r="F45" s="44">
        <v>15762</v>
      </c>
      <c r="G45" s="35">
        <f t="shared" si="3"/>
        <v>8271</v>
      </c>
      <c r="H45" s="35">
        <v>0.3</v>
      </c>
      <c r="I45" s="35">
        <v>1000</v>
      </c>
      <c r="J45" s="35">
        <v>0.08</v>
      </c>
      <c r="K45" s="35">
        <v>5.0183999999999993E-2</v>
      </c>
      <c r="L45" s="59">
        <f t="shared" si="0"/>
        <v>198503.99999999997</v>
      </c>
      <c r="M45" s="59">
        <f t="shared" si="1"/>
        <v>124521.55919999996</v>
      </c>
      <c r="N45" s="44" t="s">
        <v>85</v>
      </c>
      <c r="O45" s="19" t="s">
        <v>85</v>
      </c>
      <c r="Q45" s="44">
        <v>198504</v>
      </c>
      <c r="R45" s="44">
        <v>124522</v>
      </c>
      <c r="S45" s="44"/>
      <c r="T45" s="44"/>
      <c r="U45" s="44"/>
      <c r="V45" s="44">
        <v>8</v>
      </c>
      <c r="W45" s="44">
        <v>22</v>
      </c>
      <c r="X45" s="44"/>
      <c r="Y45" s="44">
        <v>5.4900000000000001E-4</v>
      </c>
      <c r="Z45" s="47"/>
      <c r="AA45" s="37"/>
      <c r="AB45" s="37"/>
      <c r="AC45" s="37"/>
    </row>
    <row r="46" spans="2:29" x14ac:dyDescent="0.35">
      <c r="B46" s="56" t="s">
        <v>122</v>
      </c>
      <c r="C46" s="56" t="s">
        <v>90</v>
      </c>
      <c r="D46" s="47">
        <v>3</v>
      </c>
      <c r="E46" s="44">
        <v>15762</v>
      </c>
      <c r="F46" s="44">
        <v>22592</v>
      </c>
      <c r="G46" s="35">
        <f t="shared" si="3"/>
        <v>6830</v>
      </c>
      <c r="H46" s="35">
        <v>0.3</v>
      </c>
      <c r="I46" s="35">
        <v>1000</v>
      </c>
      <c r="J46" s="35">
        <v>0.08</v>
      </c>
      <c r="K46" s="35">
        <v>5.0183999999999993E-2</v>
      </c>
      <c r="L46" s="59">
        <f t="shared" si="0"/>
        <v>163920</v>
      </c>
      <c r="M46" s="59">
        <f t="shared" si="1"/>
        <v>102827.01599999999</v>
      </c>
      <c r="N46" s="44" t="s">
        <v>85</v>
      </c>
      <c r="O46" s="19" t="s">
        <v>85</v>
      </c>
      <c r="Q46" s="44">
        <v>163920</v>
      </c>
      <c r="R46" s="44">
        <v>102827</v>
      </c>
      <c r="S46" s="44"/>
      <c r="T46" s="44"/>
      <c r="U46" s="44"/>
      <c r="V46" s="44">
        <v>8</v>
      </c>
      <c r="W46" s="44"/>
      <c r="X46" s="44"/>
      <c r="Y46" s="44">
        <v>0</v>
      </c>
      <c r="Z46" s="47"/>
      <c r="AA46" s="37"/>
      <c r="AB46" s="37"/>
      <c r="AC46" s="37"/>
    </row>
  </sheetData>
  <mergeCells count="3">
    <mergeCell ref="R41:R43"/>
    <mergeCell ref="T41:T43"/>
    <mergeCell ref="T22:T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I253"/>
  <sheetViews>
    <sheetView topLeftCell="A25" zoomScale="70" zoomScaleNormal="70" workbookViewId="0">
      <selection activeCell="D137" sqref="D137"/>
    </sheetView>
  </sheetViews>
  <sheetFormatPr baseColWidth="10" defaultColWidth="10.90625" defaultRowHeight="14.5" x14ac:dyDescent="0.35"/>
  <cols>
    <col min="1" max="1" width="10.90625" customWidth="1"/>
    <col min="2" max="2" width="13.26953125" customWidth="1"/>
    <col min="3" max="3" width="25.1796875" bestFit="1" customWidth="1"/>
    <col min="4" max="4" width="10.36328125" customWidth="1"/>
    <col min="5" max="68" width="10.90625" customWidth="1"/>
    <col min="70" max="70" width="11.36328125" bestFit="1" customWidth="1"/>
    <col min="72" max="72" width="12.81640625" bestFit="1" customWidth="1"/>
    <col min="73" max="74" width="12.81640625" customWidth="1"/>
    <col min="75" max="75" width="11.1796875" bestFit="1" customWidth="1"/>
    <col min="76" max="77" width="11.1796875" customWidth="1"/>
    <col min="79" max="79" width="14.90625" bestFit="1" customWidth="1"/>
    <col min="80" max="80" width="12.81640625" bestFit="1" customWidth="1"/>
    <col min="81" max="82" width="12.81640625" customWidth="1"/>
    <col min="83" max="84" width="12.1796875" bestFit="1" customWidth="1"/>
    <col min="85" max="85" width="12.1796875" customWidth="1"/>
    <col min="86" max="86" width="14.90625" bestFit="1" customWidth="1"/>
    <col min="87" max="87" width="10.7265625" bestFit="1" customWidth="1"/>
    <col min="88" max="88" width="12.81640625" bestFit="1" customWidth="1"/>
    <col min="89" max="89" width="11.453125" bestFit="1" customWidth="1"/>
    <col min="90" max="90" width="13.90625" bestFit="1" customWidth="1"/>
    <col min="91" max="92" width="12.81640625" bestFit="1" customWidth="1"/>
    <col min="93" max="93" width="12.1796875" bestFit="1" customWidth="1"/>
    <col min="94" max="94" width="14.1796875" bestFit="1" customWidth="1"/>
    <col min="95" max="95" width="14.81640625" bestFit="1" customWidth="1"/>
    <col min="96" max="96" width="16.1796875" bestFit="1" customWidth="1"/>
    <col min="97" max="98" width="12.81640625" customWidth="1"/>
    <col min="99" max="99" width="12.81640625" bestFit="1" customWidth="1"/>
    <col min="100" max="100" width="14.90625" bestFit="1" customWidth="1"/>
    <col min="101" max="101" width="12.81640625" bestFit="1" customWidth="1"/>
    <col min="111" max="111" width="11.453125" bestFit="1" customWidth="1"/>
    <col min="112" max="112" width="10.7265625" bestFit="1" customWidth="1"/>
    <col min="113" max="113" width="12.81640625" bestFit="1" customWidth="1"/>
    <col min="114" max="114" width="12.81640625" customWidth="1"/>
    <col min="115" max="116" width="12.1796875" bestFit="1" customWidth="1"/>
    <col min="117" max="117" width="12.1796875" customWidth="1"/>
    <col min="119" max="119" width="13.453125" bestFit="1" customWidth="1"/>
    <col min="120" max="120" width="12.81640625" bestFit="1" customWidth="1"/>
    <col min="121" max="122" width="13.453125" customWidth="1"/>
    <col min="123" max="123" width="16.26953125" bestFit="1" customWidth="1"/>
    <col min="124" max="124" width="12.81640625" bestFit="1" customWidth="1"/>
    <col min="139" max="139" width="12.81640625" bestFit="1" customWidth="1"/>
  </cols>
  <sheetData>
    <row r="1" spans="1:67" x14ac:dyDescent="0.35">
      <c r="A1" s="75" t="s">
        <v>146</v>
      </c>
      <c r="B1" s="190" t="s">
        <v>180</v>
      </c>
      <c r="C1" s="35"/>
      <c r="D1" s="207" t="s">
        <v>86</v>
      </c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35"/>
      <c r="V1" s="35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7" x14ac:dyDescent="0.35">
      <c r="A2" s="75"/>
      <c r="B2" s="198" t="s">
        <v>188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O2" s="104"/>
    </row>
    <row r="3" spans="1:67" x14ac:dyDescent="0.35">
      <c r="A3" s="2"/>
      <c r="B3" s="35"/>
      <c r="C3" s="92" t="s">
        <v>86</v>
      </c>
      <c r="D3" s="107" t="s">
        <v>166</v>
      </c>
      <c r="E3" s="107" t="s">
        <v>166</v>
      </c>
      <c r="F3" s="107" t="s">
        <v>166</v>
      </c>
      <c r="G3" s="105" t="s">
        <v>167</v>
      </c>
      <c r="H3" s="105" t="s">
        <v>167</v>
      </c>
      <c r="I3" s="105" t="s">
        <v>167</v>
      </c>
      <c r="J3" s="105" t="s">
        <v>167</v>
      </c>
      <c r="K3" s="109" t="s">
        <v>168</v>
      </c>
      <c r="L3" s="109" t="s">
        <v>168</v>
      </c>
      <c r="M3" s="109" t="s">
        <v>168</v>
      </c>
      <c r="N3" s="109" t="s">
        <v>168</v>
      </c>
      <c r="O3" s="109" t="s">
        <v>168</v>
      </c>
      <c r="P3" s="109" t="s">
        <v>168</v>
      </c>
      <c r="Q3" s="109" t="s">
        <v>168</v>
      </c>
      <c r="R3" s="109" t="s">
        <v>168</v>
      </c>
      <c r="S3" s="110" t="s">
        <v>169</v>
      </c>
      <c r="T3" s="110" t="s">
        <v>169</v>
      </c>
      <c r="U3" s="110" t="s">
        <v>169</v>
      </c>
      <c r="V3" s="110" t="s">
        <v>169</v>
      </c>
      <c r="W3" s="110" t="s">
        <v>169</v>
      </c>
      <c r="X3" s="110" t="s">
        <v>169</v>
      </c>
      <c r="Y3" s="114" t="s">
        <v>170</v>
      </c>
      <c r="Z3" s="114" t="s">
        <v>170</v>
      </c>
      <c r="AA3" s="114" t="s">
        <v>170</v>
      </c>
      <c r="AB3" s="114" t="s">
        <v>170</v>
      </c>
      <c r="AC3" s="114" t="s">
        <v>170</v>
      </c>
      <c r="AD3" s="114" t="s">
        <v>170</v>
      </c>
      <c r="AE3" s="108" t="s">
        <v>171</v>
      </c>
      <c r="AF3" s="108" t="s">
        <v>171</v>
      </c>
      <c r="AG3" s="108" t="s">
        <v>171</v>
      </c>
      <c r="AH3" s="108" t="s">
        <v>171</v>
      </c>
      <c r="AI3" s="108" t="s">
        <v>171</v>
      </c>
      <c r="AJ3" s="112" t="s">
        <v>172</v>
      </c>
      <c r="AK3" s="112" t="s">
        <v>172</v>
      </c>
      <c r="AL3" s="112" t="s">
        <v>172</v>
      </c>
      <c r="AM3" s="112" t="s">
        <v>172</v>
      </c>
      <c r="AN3" s="111" t="s">
        <v>173</v>
      </c>
      <c r="AO3" s="111" t="s">
        <v>173</v>
      </c>
      <c r="AP3" s="111" t="s">
        <v>173</v>
      </c>
      <c r="AQ3" s="111" t="s">
        <v>173</v>
      </c>
      <c r="AR3" s="111" t="s">
        <v>173</v>
      </c>
      <c r="AS3" s="111" t="s">
        <v>173</v>
      </c>
      <c r="AT3" s="113" t="s">
        <v>174</v>
      </c>
      <c r="AU3" s="113" t="s">
        <v>174</v>
      </c>
      <c r="AV3" s="113" t="s">
        <v>174</v>
      </c>
      <c r="AW3" s="113" t="s">
        <v>174</v>
      </c>
      <c r="AX3" s="113" t="s">
        <v>174</v>
      </c>
      <c r="AY3" s="113" t="s">
        <v>174</v>
      </c>
      <c r="AZ3" s="113" t="s">
        <v>174</v>
      </c>
      <c r="BA3" s="104" t="s">
        <v>175</v>
      </c>
      <c r="BB3" s="104" t="s">
        <v>175</v>
      </c>
      <c r="BC3" s="104" t="s">
        <v>175</v>
      </c>
      <c r="BD3" s="104" t="s">
        <v>175</v>
      </c>
      <c r="BE3" s="104" t="s">
        <v>175</v>
      </c>
      <c r="BF3" s="104" t="s">
        <v>175</v>
      </c>
      <c r="BG3" s="106" t="s">
        <v>176</v>
      </c>
      <c r="BH3" s="106" t="s">
        <v>176</v>
      </c>
      <c r="BI3" s="106" t="s">
        <v>176</v>
      </c>
      <c r="BJ3" s="106" t="s">
        <v>176</v>
      </c>
      <c r="BK3" s="106" t="s">
        <v>176</v>
      </c>
      <c r="BL3" s="106" t="s">
        <v>176</v>
      </c>
      <c r="BM3" s="104" t="s">
        <v>54</v>
      </c>
      <c r="BO3" s="104"/>
    </row>
    <row r="4" spans="1:67" x14ac:dyDescent="0.35">
      <c r="A4" s="2"/>
      <c r="B4" s="35"/>
      <c r="C4" s="76" t="s">
        <v>179</v>
      </c>
      <c r="D4" s="46" t="s">
        <v>26</v>
      </c>
      <c r="E4" s="46" t="s">
        <v>28</v>
      </c>
      <c r="F4" s="46" t="s">
        <v>31</v>
      </c>
      <c r="G4" s="46" t="s">
        <v>26</v>
      </c>
      <c r="H4" s="46" t="s">
        <v>28</v>
      </c>
      <c r="I4" s="46" t="s">
        <v>27</v>
      </c>
      <c r="J4" s="46" t="s">
        <v>29</v>
      </c>
      <c r="K4" s="46" t="s">
        <v>26</v>
      </c>
      <c r="L4" s="46" t="s">
        <v>28</v>
      </c>
      <c r="M4" s="46" t="s">
        <v>31</v>
      </c>
      <c r="N4" s="46" t="s">
        <v>140</v>
      </c>
      <c r="O4" s="46" t="s">
        <v>27</v>
      </c>
      <c r="P4" s="46" t="s">
        <v>29</v>
      </c>
      <c r="Q4" s="46" t="s">
        <v>32</v>
      </c>
      <c r="R4" s="46" t="s">
        <v>141</v>
      </c>
      <c r="S4" s="46" t="s">
        <v>26</v>
      </c>
      <c r="T4" s="46" t="s">
        <v>28</v>
      </c>
      <c r="U4" s="46" t="s">
        <v>31</v>
      </c>
      <c r="V4" s="46" t="s">
        <v>27</v>
      </c>
      <c r="W4" s="46" t="s">
        <v>29</v>
      </c>
      <c r="X4" s="46" t="s">
        <v>32</v>
      </c>
      <c r="Y4" s="46" t="s">
        <v>26</v>
      </c>
      <c r="Z4" s="46" t="s">
        <v>28</v>
      </c>
      <c r="AA4" s="46" t="s">
        <v>31</v>
      </c>
      <c r="AB4" s="46" t="s">
        <v>27</v>
      </c>
      <c r="AC4" s="46" t="s">
        <v>29</v>
      </c>
      <c r="AD4" s="46" t="s">
        <v>32</v>
      </c>
      <c r="AE4" s="46" t="s">
        <v>26</v>
      </c>
      <c r="AF4" s="46" t="s">
        <v>28</v>
      </c>
      <c r="AG4" s="46" t="s">
        <v>31</v>
      </c>
      <c r="AH4" s="46" t="s">
        <v>27</v>
      </c>
      <c r="AI4" s="46" t="s">
        <v>29</v>
      </c>
      <c r="AJ4" s="46" t="s">
        <v>26</v>
      </c>
      <c r="AK4" s="46" t="s">
        <v>28</v>
      </c>
      <c r="AL4" s="46" t="s">
        <v>27</v>
      </c>
      <c r="AM4" s="46" t="s">
        <v>29</v>
      </c>
      <c r="AN4" s="46" t="s">
        <v>26</v>
      </c>
      <c r="AO4" s="46" t="s">
        <v>28</v>
      </c>
      <c r="AP4" s="46" t="s">
        <v>31</v>
      </c>
      <c r="AQ4" s="46" t="s">
        <v>27</v>
      </c>
      <c r="AR4" s="46" t="s">
        <v>29</v>
      </c>
      <c r="AS4" s="46" t="s">
        <v>32</v>
      </c>
      <c r="AT4" s="46" t="s">
        <v>26</v>
      </c>
      <c r="AU4" s="46" t="s">
        <v>28</v>
      </c>
      <c r="AV4" s="46" t="s">
        <v>31</v>
      </c>
      <c r="AW4" s="46" t="s">
        <v>27</v>
      </c>
      <c r="AX4" s="46" t="s">
        <v>29</v>
      </c>
      <c r="AY4" s="46" t="s">
        <v>32</v>
      </c>
      <c r="AZ4" s="46" t="s">
        <v>141</v>
      </c>
      <c r="BA4" s="46" t="s">
        <v>26</v>
      </c>
      <c r="BB4" s="46" t="s">
        <v>28</v>
      </c>
      <c r="BC4" s="46" t="s">
        <v>31</v>
      </c>
      <c r="BD4" s="46" t="s">
        <v>27</v>
      </c>
      <c r="BE4" s="46" t="s">
        <v>29</v>
      </c>
      <c r="BF4" s="46" t="s">
        <v>32</v>
      </c>
      <c r="BG4" s="46" t="s">
        <v>26</v>
      </c>
      <c r="BH4" s="46" t="s">
        <v>28</v>
      </c>
      <c r="BI4" s="46" t="s">
        <v>31</v>
      </c>
      <c r="BJ4" s="46" t="s">
        <v>27</v>
      </c>
      <c r="BK4" s="46" t="s">
        <v>29</v>
      </c>
      <c r="BL4" s="46" t="s">
        <v>32</v>
      </c>
      <c r="BM4" s="46">
        <v>0</v>
      </c>
      <c r="BO4" s="46"/>
    </row>
    <row r="5" spans="1:67" x14ac:dyDescent="0.35">
      <c r="A5" s="2"/>
      <c r="B5" s="35" t="s">
        <v>177</v>
      </c>
      <c r="C5" s="76" t="s">
        <v>178</v>
      </c>
      <c r="D5" s="46">
        <v>120096</v>
      </c>
      <c r="E5" s="46">
        <v>155520</v>
      </c>
      <c r="F5" s="46">
        <v>89064</v>
      </c>
      <c r="G5" s="46">
        <v>166416</v>
      </c>
      <c r="H5" s="46">
        <v>198336</v>
      </c>
      <c r="I5" s="46">
        <v>104393</v>
      </c>
      <c r="J5" s="46">
        <v>124416</v>
      </c>
      <c r="K5" s="46">
        <v>198888</v>
      </c>
      <c r="L5" s="46">
        <v>224640</v>
      </c>
      <c r="M5" s="46">
        <v>200208</v>
      </c>
      <c r="N5" s="192">
        <v>205200</v>
      </c>
      <c r="O5" s="46">
        <v>124762</v>
      </c>
      <c r="P5" s="46">
        <v>140917</v>
      </c>
      <c r="Q5" s="46">
        <v>125590</v>
      </c>
      <c r="R5" s="46">
        <v>128722</v>
      </c>
      <c r="S5" s="46">
        <v>234000</v>
      </c>
      <c r="T5" s="46">
        <v>247560</v>
      </c>
      <c r="U5" s="46">
        <v>235200</v>
      </c>
      <c r="V5" s="46">
        <v>146788</v>
      </c>
      <c r="W5" s="46">
        <v>155294.38800000001</v>
      </c>
      <c r="X5" s="46">
        <v>147541</v>
      </c>
      <c r="Y5" s="46">
        <v>173976</v>
      </c>
      <c r="Z5" s="46">
        <v>231936</v>
      </c>
      <c r="AA5" s="46">
        <v>215184</v>
      </c>
      <c r="AB5" s="46">
        <v>109135</v>
      </c>
      <c r="AC5" s="46">
        <v>145493</v>
      </c>
      <c r="AD5" s="46">
        <v>134985</v>
      </c>
      <c r="AE5" s="46">
        <v>261552</v>
      </c>
      <c r="AF5" s="46">
        <v>194736</v>
      </c>
      <c r="AG5" s="46">
        <v>240456</v>
      </c>
      <c r="AH5" s="46">
        <v>164072</v>
      </c>
      <c r="AI5" s="46">
        <v>122158</v>
      </c>
      <c r="AJ5" s="46">
        <v>181104</v>
      </c>
      <c r="AK5" s="46">
        <v>134016</v>
      </c>
      <c r="AL5" s="46">
        <v>113606.5392</v>
      </c>
      <c r="AM5" s="46">
        <v>84068</v>
      </c>
      <c r="AN5" s="192">
        <v>121488</v>
      </c>
      <c r="AO5" s="46">
        <v>148896</v>
      </c>
      <c r="AP5" s="46">
        <v>123840</v>
      </c>
      <c r="AQ5" s="46">
        <v>76209</v>
      </c>
      <c r="AR5" s="46">
        <v>93402</v>
      </c>
      <c r="AS5" s="46">
        <v>77684.831999999995</v>
      </c>
      <c r="AT5" s="46">
        <v>244008</v>
      </c>
      <c r="AU5" s="46">
        <v>155640</v>
      </c>
      <c r="AV5" s="46">
        <v>207936</v>
      </c>
      <c r="AW5" s="46">
        <v>99349</v>
      </c>
      <c r="AX5" s="46">
        <v>97633</v>
      </c>
      <c r="AY5" s="46">
        <v>130438</v>
      </c>
      <c r="AZ5" s="46">
        <v>153066</v>
      </c>
      <c r="BA5" s="46">
        <v>139344</v>
      </c>
      <c r="BB5" s="46">
        <v>185904</v>
      </c>
      <c r="BC5" s="46">
        <v>196680</v>
      </c>
      <c r="BD5" s="46">
        <v>87410</v>
      </c>
      <c r="BE5" s="46">
        <v>116618</v>
      </c>
      <c r="BF5" s="46">
        <v>123377</v>
      </c>
      <c r="BG5" s="46">
        <v>185280</v>
      </c>
      <c r="BH5" s="46">
        <v>60720</v>
      </c>
      <c r="BI5" s="46">
        <v>198096</v>
      </c>
      <c r="BJ5" s="46">
        <v>116226</v>
      </c>
      <c r="BK5" s="46">
        <v>38090</v>
      </c>
      <c r="BL5" s="46">
        <v>124266</v>
      </c>
      <c r="BM5" s="46">
        <v>8912089.6919999998</v>
      </c>
      <c r="BO5" s="46"/>
    </row>
    <row r="6" spans="1:67" ht="18.5" x14ac:dyDescent="0.45">
      <c r="A6" s="2">
        <v>1</v>
      </c>
      <c r="B6" s="89" t="s">
        <v>142</v>
      </c>
      <c r="C6" s="88" t="s">
        <v>37</v>
      </c>
      <c r="D6" s="88"/>
      <c r="E6" s="88"/>
      <c r="F6" s="173">
        <v>2</v>
      </c>
      <c r="G6" s="88"/>
      <c r="H6" s="88">
        <v>1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>
        <v>1</v>
      </c>
      <c r="U6" s="88"/>
      <c r="V6" s="88"/>
      <c r="W6" s="88"/>
      <c r="X6" s="88"/>
      <c r="Y6" s="88">
        <v>1</v>
      </c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>
        <v>1</v>
      </c>
      <c r="AY6" s="88"/>
      <c r="AZ6" s="88"/>
      <c r="BA6" s="88"/>
      <c r="BB6" s="88"/>
      <c r="BC6" s="88"/>
      <c r="BD6" s="88"/>
      <c r="BE6" s="88"/>
      <c r="BF6" s="88"/>
      <c r="BG6" s="88">
        <v>1</v>
      </c>
      <c r="BH6" s="88"/>
      <c r="BI6" s="88"/>
      <c r="BJ6" s="88"/>
      <c r="BK6" s="88">
        <v>1</v>
      </c>
      <c r="BL6" s="88"/>
      <c r="BM6" s="46">
        <f>SUM(D6:BL6)</f>
        <v>8</v>
      </c>
      <c r="BO6" s="46"/>
    </row>
    <row r="7" spans="1:67" ht="18.5" x14ac:dyDescent="0.45">
      <c r="A7" s="2">
        <v>2</v>
      </c>
      <c r="B7" s="89" t="s">
        <v>142</v>
      </c>
      <c r="C7" s="88" t="s">
        <v>35</v>
      </c>
      <c r="D7" s="88"/>
      <c r="E7" s="88"/>
      <c r="F7" s="174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>
        <v>10</v>
      </c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46">
        <f t="shared" ref="BM7:BM57" si="0">SUM(D7:BL7)</f>
        <v>10</v>
      </c>
      <c r="BO7" s="46"/>
    </row>
    <row r="8" spans="1:67" ht="18.5" x14ac:dyDescent="0.45">
      <c r="A8" s="2">
        <v>3</v>
      </c>
      <c r="B8" s="89" t="s">
        <v>142</v>
      </c>
      <c r="C8" s="88" t="s">
        <v>38</v>
      </c>
      <c r="D8" s="88"/>
      <c r="E8" s="88"/>
      <c r="F8" s="174">
        <v>1</v>
      </c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>
        <v>3</v>
      </c>
      <c r="AC8" s="88"/>
      <c r="AD8" s="88"/>
      <c r="AE8" s="88"/>
      <c r="AF8" s="88"/>
      <c r="AG8" s="88"/>
      <c r="AH8" s="88">
        <v>2</v>
      </c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>
        <v>26</v>
      </c>
      <c r="BL8" s="88"/>
      <c r="BM8" s="46">
        <f t="shared" si="0"/>
        <v>32</v>
      </c>
      <c r="BO8" s="46"/>
    </row>
    <row r="9" spans="1:67" ht="18.5" x14ac:dyDescent="0.45">
      <c r="A9" s="2">
        <v>4</v>
      </c>
      <c r="B9" s="89" t="s">
        <v>142</v>
      </c>
      <c r="C9" s="88" t="s">
        <v>36</v>
      </c>
      <c r="D9" s="88"/>
      <c r="E9" s="88"/>
      <c r="F9" s="174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>
        <v>1</v>
      </c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46">
        <f t="shared" si="0"/>
        <v>1</v>
      </c>
      <c r="BO9" s="46"/>
    </row>
    <row r="10" spans="1:67" ht="18.5" x14ac:dyDescent="0.45">
      <c r="A10" s="2">
        <v>5</v>
      </c>
      <c r="B10" s="89" t="s">
        <v>142</v>
      </c>
      <c r="C10" s="88" t="s">
        <v>44</v>
      </c>
      <c r="D10" s="88"/>
      <c r="E10" s="88"/>
      <c r="F10" s="174"/>
      <c r="G10" s="88"/>
      <c r="H10" s="88"/>
      <c r="I10" s="88"/>
      <c r="J10" s="88">
        <v>1</v>
      </c>
      <c r="K10" s="88"/>
      <c r="L10" s="88"/>
      <c r="M10" s="88"/>
      <c r="N10" s="88">
        <v>1</v>
      </c>
      <c r="O10" s="88">
        <v>1</v>
      </c>
      <c r="P10" s="88">
        <v>3</v>
      </c>
      <c r="Q10" s="88">
        <v>1</v>
      </c>
      <c r="R10" s="88">
        <v>1</v>
      </c>
      <c r="S10" s="88"/>
      <c r="T10" s="88">
        <v>1</v>
      </c>
      <c r="U10" s="88"/>
      <c r="V10" s="88"/>
      <c r="W10" s="88">
        <v>2</v>
      </c>
      <c r="X10" s="88">
        <v>1</v>
      </c>
      <c r="Y10" s="88">
        <v>1</v>
      </c>
      <c r="Z10" s="88"/>
      <c r="AA10" s="88"/>
      <c r="AB10" s="88"/>
      <c r="AC10" s="88"/>
      <c r="AD10" s="88"/>
      <c r="AE10" s="88">
        <v>1</v>
      </c>
      <c r="AF10" s="88"/>
      <c r="AG10" s="88"/>
      <c r="AH10" s="88">
        <v>2</v>
      </c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>
        <v>1</v>
      </c>
      <c r="AT10" s="88">
        <v>4</v>
      </c>
      <c r="AU10" s="88">
        <v>4</v>
      </c>
      <c r="AV10" s="88">
        <v>2</v>
      </c>
      <c r="AW10" s="88"/>
      <c r="AX10" s="88">
        <v>4</v>
      </c>
      <c r="AY10" s="88">
        <v>3</v>
      </c>
      <c r="AZ10" s="88"/>
      <c r="BA10" s="88"/>
      <c r="BB10" s="88"/>
      <c r="BC10" s="88"/>
      <c r="BD10" s="88"/>
      <c r="BE10" s="88"/>
      <c r="BF10" s="88"/>
      <c r="BG10" s="88"/>
      <c r="BH10" s="88"/>
      <c r="BI10" s="88">
        <v>1</v>
      </c>
      <c r="BJ10" s="88"/>
      <c r="BK10" s="88"/>
      <c r="BL10" s="88"/>
      <c r="BM10" s="46">
        <f t="shared" si="0"/>
        <v>35</v>
      </c>
      <c r="BO10" s="46"/>
    </row>
    <row r="11" spans="1:67" ht="18.5" x14ac:dyDescent="0.45">
      <c r="A11" s="2">
        <v>6</v>
      </c>
      <c r="B11" s="89" t="s">
        <v>142</v>
      </c>
      <c r="C11" s="88" t="s">
        <v>39</v>
      </c>
      <c r="D11" s="88"/>
      <c r="E11" s="88"/>
      <c r="F11" s="174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46">
        <f t="shared" si="0"/>
        <v>0</v>
      </c>
      <c r="BO11" s="46"/>
    </row>
    <row r="12" spans="1:67" ht="18.5" x14ac:dyDescent="0.45">
      <c r="A12" s="2">
        <v>7</v>
      </c>
      <c r="B12" s="89" t="s">
        <v>142</v>
      </c>
      <c r="C12" s="88" t="s">
        <v>41</v>
      </c>
      <c r="D12" s="88"/>
      <c r="E12" s="88"/>
      <c r="F12" s="174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46">
        <f t="shared" si="0"/>
        <v>0</v>
      </c>
      <c r="BO12" s="46"/>
    </row>
    <row r="13" spans="1:67" ht="18.5" x14ac:dyDescent="0.45">
      <c r="A13" s="2">
        <v>8</v>
      </c>
      <c r="B13" s="89" t="s">
        <v>142</v>
      </c>
      <c r="C13" s="88" t="s">
        <v>42</v>
      </c>
      <c r="D13" s="88"/>
      <c r="E13" s="88"/>
      <c r="F13" s="174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46">
        <f t="shared" si="0"/>
        <v>0</v>
      </c>
      <c r="BO13" s="46"/>
    </row>
    <row r="14" spans="1:67" ht="18.5" x14ac:dyDescent="0.45">
      <c r="A14" s="2">
        <v>9</v>
      </c>
      <c r="B14" s="89" t="s">
        <v>142</v>
      </c>
      <c r="C14" s="88" t="s">
        <v>47</v>
      </c>
      <c r="D14" s="88"/>
      <c r="E14" s="88"/>
      <c r="F14" s="174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46">
        <f t="shared" si="0"/>
        <v>0</v>
      </c>
      <c r="BO14" s="46"/>
    </row>
    <row r="15" spans="1:67" ht="18.5" x14ac:dyDescent="0.45">
      <c r="A15" s="2">
        <v>10</v>
      </c>
      <c r="B15" s="89" t="s">
        <v>142</v>
      </c>
      <c r="C15" s="88" t="s">
        <v>40</v>
      </c>
      <c r="D15" s="88"/>
      <c r="E15" s="88"/>
      <c r="F15" s="174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46">
        <f t="shared" si="0"/>
        <v>0</v>
      </c>
      <c r="BO15" s="46"/>
    </row>
    <row r="16" spans="1:67" ht="18.5" x14ac:dyDescent="0.45">
      <c r="A16" s="2">
        <v>11</v>
      </c>
      <c r="B16" s="89" t="s">
        <v>142</v>
      </c>
      <c r="C16" s="88" t="s">
        <v>48</v>
      </c>
      <c r="D16" s="88"/>
      <c r="E16" s="88"/>
      <c r="F16" s="174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46">
        <f t="shared" si="0"/>
        <v>0</v>
      </c>
      <c r="BO16" s="46"/>
    </row>
    <row r="17" spans="1:67" ht="18.5" x14ac:dyDescent="0.45">
      <c r="A17" s="2">
        <v>12</v>
      </c>
      <c r="B17" s="89" t="s">
        <v>142</v>
      </c>
      <c r="C17" s="88" t="s">
        <v>49</v>
      </c>
      <c r="D17" s="88"/>
      <c r="E17" s="88"/>
      <c r="F17" s="174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46">
        <f t="shared" si="0"/>
        <v>0</v>
      </c>
      <c r="BO17" s="46"/>
    </row>
    <row r="18" spans="1:67" ht="18.5" x14ac:dyDescent="0.45">
      <c r="A18" s="2">
        <v>13</v>
      </c>
      <c r="B18" s="89" t="s">
        <v>142</v>
      </c>
      <c r="C18" s="88" t="s">
        <v>43</v>
      </c>
      <c r="D18" s="88"/>
      <c r="E18" s="88"/>
      <c r="F18" s="174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46">
        <f t="shared" si="0"/>
        <v>0</v>
      </c>
      <c r="BO18" s="46"/>
    </row>
    <row r="19" spans="1:67" ht="18.5" x14ac:dyDescent="0.45">
      <c r="A19" s="2">
        <v>14</v>
      </c>
      <c r="B19" s="89" t="s">
        <v>142</v>
      </c>
      <c r="C19" s="88" t="s">
        <v>46</v>
      </c>
      <c r="D19" s="88"/>
      <c r="E19" s="88"/>
      <c r="F19" s="174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46">
        <f t="shared" si="0"/>
        <v>0</v>
      </c>
      <c r="BO19" s="46"/>
    </row>
    <row r="20" spans="1:67" ht="18.5" x14ac:dyDescent="0.45">
      <c r="A20" s="2">
        <v>15</v>
      </c>
      <c r="B20" s="89" t="s">
        <v>142</v>
      </c>
      <c r="C20" s="88" t="s">
        <v>45</v>
      </c>
      <c r="D20" s="88"/>
      <c r="E20" s="88"/>
      <c r="F20" s="174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46">
        <f t="shared" si="0"/>
        <v>0</v>
      </c>
      <c r="BO20" s="46"/>
    </row>
    <row r="21" spans="1:67" ht="18.5" x14ac:dyDescent="0.45">
      <c r="A21" s="2">
        <v>16</v>
      </c>
      <c r="B21" s="89" t="s">
        <v>142</v>
      </c>
      <c r="C21" s="76" t="s">
        <v>144</v>
      </c>
      <c r="D21" s="88"/>
      <c r="E21" s="88"/>
      <c r="F21" s="174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46">
        <f t="shared" si="0"/>
        <v>0</v>
      </c>
      <c r="BO21" s="46"/>
    </row>
    <row r="22" spans="1:67" ht="18.5" x14ac:dyDescent="0.45">
      <c r="A22" s="2">
        <v>17</v>
      </c>
      <c r="B22" s="89" t="s">
        <v>142</v>
      </c>
      <c r="C22" s="76" t="s">
        <v>145</v>
      </c>
      <c r="D22" s="88"/>
      <c r="E22" s="88"/>
      <c r="F22" s="174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46">
        <f t="shared" si="0"/>
        <v>0</v>
      </c>
      <c r="BO22" s="46"/>
    </row>
    <row r="23" spans="1:67" ht="18.5" x14ac:dyDescent="0.45">
      <c r="A23" s="2">
        <v>1</v>
      </c>
      <c r="B23" s="90" t="s">
        <v>50</v>
      </c>
      <c r="C23" s="88" t="s">
        <v>37</v>
      </c>
      <c r="D23" s="88"/>
      <c r="E23" s="88"/>
      <c r="F23" s="174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>
        <v>1</v>
      </c>
      <c r="AK23" s="88"/>
      <c r="AL23" s="88"/>
      <c r="AM23" s="88"/>
      <c r="AN23" s="88"/>
      <c r="AO23" s="88"/>
      <c r="AP23" s="88">
        <v>3</v>
      </c>
      <c r="AQ23" s="88"/>
      <c r="AR23" s="88"/>
      <c r="AS23" s="88"/>
      <c r="AT23" s="88">
        <v>1</v>
      </c>
      <c r="AU23" s="88">
        <v>1</v>
      </c>
      <c r="AV23" s="88">
        <v>1</v>
      </c>
      <c r="AW23" s="88"/>
      <c r="AX23" s="88">
        <v>1</v>
      </c>
      <c r="AY23" s="88">
        <v>2</v>
      </c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46">
        <f t="shared" si="0"/>
        <v>10</v>
      </c>
      <c r="BO23" s="46"/>
    </row>
    <row r="24" spans="1:67" ht="18.5" x14ac:dyDescent="0.45">
      <c r="A24" s="2">
        <v>2</v>
      </c>
      <c r="B24" s="90" t="s">
        <v>50</v>
      </c>
      <c r="C24" s="88" t="s">
        <v>35</v>
      </c>
      <c r="D24" s="88">
        <v>10</v>
      </c>
      <c r="E24" s="88">
        <v>3</v>
      </c>
      <c r="F24" s="174">
        <v>8</v>
      </c>
      <c r="G24" s="88">
        <v>3</v>
      </c>
      <c r="H24" s="88">
        <v>9</v>
      </c>
      <c r="I24" s="88">
        <v>8</v>
      </c>
      <c r="J24" s="88">
        <v>11</v>
      </c>
      <c r="K24" s="88">
        <v>7</v>
      </c>
      <c r="L24" s="88">
        <v>23</v>
      </c>
      <c r="M24" s="88">
        <v>13</v>
      </c>
      <c r="N24" s="88">
        <v>3</v>
      </c>
      <c r="O24" s="88"/>
      <c r="P24" s="88">
        <v>6</v>
      </c>
      <c r="Q24" s="88">
        <v>4</v>
      </c>
      <c r="R24" s="88">
        <v>1</v>
      </c>
      <c r="S24" s="88">
        <v>6</v>
      </c>
      <c r="T24" s="88">
        <v>11</v>
      </c>
      <c r="U24" s="88">
        <v>6</v>
      </c>
      <c r="V24" s="88">
        <v>15</v>
      </c>
      <c r="W24" s="88">
        <v>25</v>
      </c>
      <c r="X24" s="88">
        <v>22</v>
      </c>
      <c r="Y24" s="88">
        <v>7</v>
      </c>
      <c r="Z24" s="88">
        <v>6</v>
      </c>
      <c r="AA24" s="88">
        <v>5</v>
      </c>
      <c r="AB24" s="88">
        <v>6</v>
      </c>
      <c r="AC24" s="88">
        <v>3</v>
      </c>
      <c r="AD24" s="88"/>
      <c r="AE24" s="88">
        <v>12</v>
      </c>
      <c r="AF24" s="88">
        <v>33</v>
      </c>
      <c r="AG24" s="88">
        <v>22</v>
      </c>
      <c r="AH24" s="88"/>
      <c r="AI24" s="88">
        <v>33</v>
      </c>
      <c r="AJ24" s="88">
        <v>1</v>
      </c>
      <c r="AK24" s="88">
        <v>4</v>
      </c>
      <c r="AL24" s="88">
        <v>6</v>
      </c>
      <c r="AM24" s="88">
        <v>9</v>
      </c>
      <c r="AN24" s="88">
        <v>1</v>
      </c>
      <c r="AO24" s="88">
        <v>12</v>
      </c>
      <c r="AP24" s="88">
        <v>5</v>
      </c>
      <c r="AQ24" s="88">
        <v>3</v>
      </c>
      <c r="AR24" s="88">
        <v>10</v>
      </c>
      <c r="AS24" s="88">
        <v>12</v>
      </c>
      <c r="AT24" s="88">
        <v>28</v>
      </c>
      <c r="AU24" s="88">
        <v>27</v>
      </c>
      <c r="AV24" s="88">
        <v>3</v>
      </c>
      <c r="AW24" s="88">
        <v>16</v>
      </c>
      <c r="AX24" s="88">
        <v>16</v>
      </c>
      <c r="AY24" s="88">
        <v>13</v>
      </c>
      <c r="AZ24" s="88">
        <v>11</v>
      </c>
      <c r="BA24" s="88">
        <v>17</v>
      </c>
      <c r="BB24" s="88">
        <v>3</v>
      </c>
      <c r="BC24" s="88">
        <v>9</v>
      </c>
      <c r="BD24" s="88">
        <v>2</v>
      </c>
      <c r="BE24" s="88">
        <v>1</v>
      </c>
      <c r="BF24" s="88">
        <v>2</v>
      </c>
      <c r="BG24" s="88">
        <v>2</v>
      </c>
      <c r="BH24" s="88">
        <v>4</v>
      </c>
      <c r="BI24" s="88">
        <v>1</v>
      </c>
      <c r="BJ24" s="88">
        <v>13</v>
      </c>
      <c r="BK24" s="88">
        <v>5</v>
      </c>
      <c r="BL24" s="88">
        <v>1</v>
      </c>
      <c r="BM24" s="46">
        <f t="shared" si="0"/>
        <v>558</v>
      </c>
      <c r="BO24" s="46"/>
    </row>
    <row r="25" spans="1:67" ht="18.5" x14ac:dyDescent="0.45">
      <c r="A25" s="2">
        <v>3</v>
      </c>
      <c r="B25" s="90" t="s">
        <v>50</v>
      </c>
      <c r="C25" s="88" t="s">
        <v>38</v>
      </c>
      <c r="D25" s="88"/>
      <c r="E25" s="88">
        <v>1</v>
      </c>
      <c r="F25" s="174">
        <v>2</v>
      </c>
      <c r="G25" s="88"/>
      <c r="H25" s="88">
        <v>2</v>
      </c>
      <c r="I25" s="88"/>
      <c r="J25" s="88">
        <v>3</v>
      </c>
      <c r="K25" s="88">
        <v>1</v>
      </c>
      <c r="L25" s="88"/>
      <c r="M25" s="88">
        <v>2</v>
      </c>
      <c r="N25" s="88">
        <v>5</v>
      </c>
      <c r="O25" s="88">
        <v>1</v>
      </c>
      <c r="P25" s="88"/>
      <c r="Q25" s="88">
        <v>1</v>
      </c>
      <c r="R25" s="88">
        <v>5</v>
      </c>
      <c r="S25" s="88">
        <v>1</v>
      </c>
      <c r="T25" s="88">
        <v>2</v>
      </c>
      <c r="U25" s="88"/>
      <c r="V25" s="88"/>
      <c r="W25" s="88">
        <v>1</v>
      </c>
      <c r="X25" s="88">
        <v>2</v>
      </c>
      <c r="Y25" s="88">
        <v>2</v>
      </c>
      <c r="Z25" s="88"/>
      <c r="AA25" s="88"/>
      <c r="AB25" s="88"/>
      <c r="AC25" s="88">
        <v>2</v>
      </c>
      <c r="AD25" s="88">
        <v>1</v>
      </c>
      <c r="AE25" s="88">
        <v>3</v>
      </c>
      <c r="AF25" s="88">
        <v>6</v>
      </c>
      <c r="AG25" s="88">
        <v>7</v>
      </c>
      <c r="AH25" s="88"/>
      <c r="AI25" s="88"/>
      <c r="AJ25" s="88">
        <v>5</v>
      </c>
      <c r="AK25" s="88">
        <v>1</v>
      </c>
      <c r="AL25" s="88"/>
      <c r="AM25" s="88">
        <v>1</v>
      </c>
      <c r="AN25" s="88">
        <v>1</v>
      </c>
      <c r="AO25" s="88">
        <v>1</v>
      </c>
      <c r="AP25" s="88">
        <v>5</v>
      </c>
      <c r="AQ25" s="88">
        <v>4</v>
      </c>
      <c r="AR25" s="88">
        <v>5</v>
      </c>
      <c r="AS25" s="88">
        <v>5</v>
      </c>
      <c r="AT25" s="88">
        <v>7</v>
      </c>
      <c r="AU25" s="88">
        <v>10</v>
      </c>
      <c r="AV25" s="88"/>
      <c r="AW25" s="88">
        <v>10</v>
      </c>
      <c r="AX25" s="88">
        <v>8</v>
      </c>
      <c r="AY25" s="88">
        <v>11</v>
      </c>
      <c r="AZ25" s="88">
        <v>3</v>
      </c>
      <c r="BA25" s="88"/>
      <c r="BB25" s="88"/>
      <c r="BC25" s="88">
        <v>1</v>
      </c>
      <c r="BD25" s="88">
        <v>20</v>
      </c>
      <c r="BE25" s="88"/>
      <c r="BF25" s="88">
        <v>1</v>
      </c>
      <c r="BG25" s="88"/>
      <c r="BH25" s="88">
        <v>1</v>
      </c>
      <c r="BI25" s="88"/>
      <c r="BJ25" s="88"/>
      <c r="BK25" s="88">
        <v>4</v>
      </c>
      <c r="BL25" s="88"/>
      <c r="BM25" s="46">
        <f t="shared" si="0"/>
        <v>154</v>
      </c>
      <c r="BO25" s="46"/>
    </row>
    <row r="26" spans="1:67" ht="18.5" x14ac:dyDescent="0.45">
      <c r="A26" s="2">
        <v>4</v>
      </c>
      <c r="B26" s="90" t="s">
        <v>50</v>
      </c>
      <c r="C26" s="88" t="s">
        <v>36</v>
      </c>
      <c r="D26" s="88"/>
      <c r="E26" s="88">
        <v>1</v>
      </c>
      <c r="F26" s="174">
        <v>10</v>
      </c>
      <c r="G26" s="88">
        <v>1</v>
      </c>
      <c r="H26" s="88"/>
      <c r="I26" s="88">
        <v>1</v>
      </c>
      <c r="J26" s="88">
        <v>1</v>
      </c>
      <c r="K26" s="88">
        <v>1</v>
      </c>
      <c r="L26" s="88"/>
      <c r="M26" s="88"/>
      <c r="N26" s="88"/>
      <c r="O26" s="88"/>
      <c r="P26" s="88"/>
      <c r="Q26" s="88"/>
      <c r="R26" s="88"/>
      <c r="S26" s="88">
        <v>1</v>
      </c>
      <c r="T26" s="88">
        <v>1</v>
      </c>
      <c r="U26" s="88">
        <v>2</v>
      </c>
      <c r="V26" s="88">
        <v>1</v>
      </c>
      <c r="W26" s="88"/>
      <c r="X26" s="88">
        <v>2</v>
      </c>
      <c r="Y26" s="88">
        <v>37</v>
      </c>
      <c r="Z26" s="88">
        <v>4</v>
      </c>
      <c r="AA26" s="88"/>
      <c r="AB26" s="88">
        <v>3</v>
      </c>
      <c r="AC26" s="88"/>
      <c r="AD26" s="88"/>
      <c r="AE26" s="88">
        <v>2</v>
      </c>
      <c r="AF26" s="88">
        <v>4</v>
      </c>
      <c r="AG26" s="88">
        <v>3</v>
      </c>
      <c r="AH26" s="88"/>
      <c r="AI26" s="88">
        <v>1</v>
      </c>
      <c r="AJ26" s="88"/>
      <c r="AK26" s="88"/>
      <c r="AL26" s="88"/>
      <c r="AM26" s="88">
        <v>3</v>
      </c>
      <c r="AN26" s="88"/>
      <c r="AO26" s="88"/>
      <c r="AP26" s="88"/>
      <c r="AQ26" s="88">
        <v>1</v>
      </c>
      <c r="AR26" s="88">
        <v>2</v>
      </c>
      <c r="AS26" s="88">
        <v>1</v>
      </c>
      <c r="AT26" s="88">
        <v>2</v>
      </c>
      <c r="AU26" s="88">
        <v>12</v>
      </c>
      <c r="AV26" s="88">
        <v>2</v>
      </c>
      <c r="AW26" s="88">
        <v>1</v>
      </c>
      <c r="AX26" s="88">
        <v>2</v>
      </c>
      <c r="AY26" s="88">
        <v>1</v>
      </c>
      <c r="AZ26" s="88"/>
      <c r="BA26" s="88">
        <v>1</v>
      </c>
      <c r="BB26" s="88">
        <v>1</v>
      </c>
      <c r="BC26" s="88"/>
      <c r="BD26" s="88">
        <v>1</v>
      </c>
      <c r="BE26" s="88"/>
      <c r="BF26" s="88"/>
      <c r="BG26" s="88"/>
      <c r="BH26" s="88"/>
      <c r="BI26" s="88"/>
      <c r="BJ26" s="88"/>
      <c r="BK26" s="88">
        <v>1</v>
      </c>
      <c r="BL26" s="88"/>
      <c r="BM26" s="46">
        <f t="shared" si="0"/>
        <v>107</v>
      </c>
      <c r="BO26" s="46"/>
    </row>
    <row r="27" spans="1:67" ht="18.5" x14ac:dyDescent="0.45">
      <c r="A27" s="2">
        <v>5</v>
      </c>
      <c r="B27" s="90" t="s">
        <v>50</v>
      </c>
      <c r="C27" s="88" t="s">
        <v>44</v>
      </c>
      <c r="D27" s="88"/>
      <c r="E27" s="88"/>
      <c r="F27" s="174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46">
        <f t="shared" si="0"/>
        <v>0</v>
      </c>
      <c r="BO27" s="46"/>
    </row>
    <row r="28" spans="1:67" ht="18.5" x14ac:dyDescent="0.45">
      <c r="A28" s="2">
        <v>6</v>
      </c>
      <c r="B28" s="90" t="s">
        <v>50</v>
      </c>
      <c r="C28" s="88" t="s">
        <v>39</v>
      </c>
      <c r="D28" s="88"/>
      <c r="E28" s="88"/>
      <c r="F28" s="174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46">
        <f t="shared" si="0"/>
        <v>0</v>
      </c>
      <c r="BO28" s="46"/>
    </row>
    <row r="29" spans="1:67" ht="18.5" x14ac:dyDescent="0.45">
      <c r="A29" s="2">
        <v>7</v>
      </c>
      <c r="B29" s="90" t="s">
        <v>50</v>
      </c>
      <c r="C29" s="88" t="s">
        <v>41</v>
      </c>
      <c r="D29" s="88"/>
      <c r="E29" s="88"/>
      <c r="F29" s="174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46">
        <f t="shared" si="0"/>
        <v>0</v>
      </c>
      <c r="BO29" s="46"/>
    </row>
    <row r="30" spans="1:67" ht="18.5" x14ac:dyDescent="0.45">
      <c r="A30" s="2">
        <v>8</v>
      </c>
      <c r="B30" s="90" t="s">
        <v>50</v>
      </c>
      <c r="C30" s="88" t="s">
        <v>42</v>
      </c>
      <c r="D30" s="88"/>
      <c r="E30" s="88"/>
      <c r="F30" s="174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46">
        <f t="shared" si="0"/>
        <v>0</v>
      </c>
      <c r="BO30" s="46"/>
    </row>
    <row r="31" spans="1:67" ht="18.5" x14ac:dyDescent="0.45">
      <c r="A31" s="2">
        <v>9</v>
      </c>
      <c r="B31" s="90" t="s">
        <v>50</v>
      </c>
      <c r="C31" s="88" t="s">
        <v>47</v>
      </c>
      <c r="D31" s="88"/>
      <c r="E31" s="88"/>
      <c r="F31" s="174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46">
        <f t="shared" si="0"/>
        <v>0</v>
      </c>
      <c r="BO31" s="46"/>
    </row>
    <row r="32" spans="1:67" ht="18.5" x14ac:dyDescent="0.45">
      <c r="A32" s="2">
        <v>10</v>
      </c>
      <c r="B32" s="90" t="s">
        <v>50</v>
      </c>
      <c r="C32" s="88" t="s">
        <v>40</v>
      </c>
      <c r="D32" s="88"/>
      <c r="E32" s="88"/>
      <c r="F32" s="174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>
        <v>1</v>
      </c>
      <c r="AG32" s="88">
        <v>1</v>
      </c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>
        <v>1</v>
      </c>
      <c r="AU32" s="88"/>
      <c r="AV32" s="88"/>
      <c r="AW32" s="88"/>
      <c r="AX32" s="88"/>
      <c r="AY32" s="88">
        <v>1</v>
      </c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>
        <v>1</v>
      </c>
      <c r="BL32" s="88"/>
      <c r="BM32" s="46">
        <f t="shared" si="0"/>
        <v>5</v>
      </c>
      <c r="BO32" s="46"/>
    </row>
    <row r="33" spans="1:67" ht="18.5" x14ac:dyDescent="0.45">
      <c r="A33" s="2">
        <v>11</v>
      </c>
      <c r="B33" s="90" t="s">
        <v>50</v>
      </c>
      <c r="C33" s="88" t="s">
        <v>48</v>
      </c>
      <c r="D33" s="88"/>
      <c r="E33" s="88"/>
      <c r="F33" s="174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46">
        <f t="shared" si="0"/>
        <v>0</v>
      </c>
      <c r="BO33" s="46"/>
    </row>
    <row r="34" spans="1:67" ht="18.5" x14ac:dyDescent="0.45">
      <c r="A34" s="2">
        <v>12</v>
      </c>
      <c r="B34" s="90" t="s">
        <v>50</v>
      </c>
      <c r="C34" s="88" t="s">
        <v>49</v>
      </c>
      <c r="D34" s="88"/>
      <c r="E34" s="88"/>
      <c r="F34" s="174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46">
        <f t="shared" si="0"/>
        <v>0</v>
      </c>
      <c r="BO34" s="46"/>
    </row>
    <row r="35" spans="1:67" ht="18.5" x14ac:dyDescent="0.45">
      <c r="A35" s="2">
        <v>13</v>
      </c>
      <c r="B35" s="90" t="s">
        <v>50</v>
      </c>
      <c r="C35" s="88" t="s">
        <v>43</v>
      </c>
      <c r="D35" s="88"/>
      <c r="E35" s="88"/>
      <c r="F35" s="174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46">
        <f t="shared" si="0"/>
        <v>0</v>
      </c>
      <c r="BO35" s="46"/>
    </row>
    <row r="36" spans="1:67" ht="18.5" x14ac:dyDescent="0.45">
      <c r="A36" s="2">
        <v>14</v>
      </c>
      <c r="B36" s="90" t="s">
        <v>50</v>
      </c>
      <c r="C36" s="88" t="s">
        <v>46</v>
      </c>
      <c r="D36" s="88"/>
      <c r="E36" s="88"/>
      <c r="F36" s="174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46">
        <f t="shared" si="0"/>
        <v>0</v>
      </c>
      <c r="BO36" s="46"/>
    </row>
    <row r="37" spans="1:67" ht="18.5" x14ac:dyDescent="0.45">
      <c r="A37" s="2">
        <v>15</v>
      </c>
      <c r="B37" s="90" t="s">
        <v>50</v>
      </c>
      <c r="C37" s="88" t="s">
        <v>45</v>
      </c>
      <c r="D37" s="88"/>
      <c r="E37" s="88"/>
      <c r="F37" s="174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46">
        <f t="shared" si="0"/>
        <v>0</v>
      </c>
      <c r="BO37" s="46"/>
    </row>
    <row r="38" spans="1:67" ht="18.5" x14ac:dyDescent="0.45">
      <c r="A38" s="2">
        <v>16</v>
      </c>
      <c r="B38" s="90" t="s">
        <v>50</v>
      </c>
      <c r="C38" s="76" t="s">
        <v>144</v>
      </c>
      <c r="D38" s="88"/>
      <c r="E38" s="88"/>
      <c r="F38" s="174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46">
        <f t="shared" si="0"/>
        <v>0</v>
      </c>
      <c r="BO38" s="46"/>
    </row>
    <row r="39" spans="1:67" ht="18.5" x14ac:dyDescent="0.45">
      <c r="A39" s="2">
        <v>17</v>
      </c>
      <c r="B39" s="90" t="s">
        <v>50</v>
      </c>
      <c r="C39" s="76" t="s">
        <v>145</v>
      </c>
      <c r="D39" s="88"/>
      <c r="E39" s="88"/>
      <c r="F39" s="174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46">
        <f t="shared" si="0"/>
        <v>0</v>
      </c>
      <c r="BO39" s="46"/>
    </row>
    <row r="40" spans="1:67" ht="18.5" x14ac:dyDescent="0.45">
      <c r="A40" s="2">
        <v>1</v>
      </c>
      <c r="B40" s="91" t="s">
        <v>52</v>
      </c>
      <c r="C40" s="88" t="s">
        <v>37</v>
      </c>
      <c r="D40" s="88">
        <v>24</v>
      </c>
      <c r="E40" s="88">
        <v>5</v>
      </c>
      <c r="F40" s="174">
        <v>10</v>
      </c>
      <c r="G40" s="88"/>
      <c r="H40" s="88">
        <v>1</v>
      </c>
      <c r="I40" s="88">
        <v>5</v>
      </c>
      <c r="J40" s="88">
        <v>6</v>
      </c>
      <c r="K40" s="88">
        <v>2</v>
      </c>
      <c r="L40" s="88">
        <v>2</v>
      </c>
      <c r="M40" s="88">
        <v>3</v>
      </c>
      <c r="N40" s="88">
        <v>5</v>
      </c>
      <c r="O40" s="88"/>
      <c r="P40" s="88">
        <v>5</v>
      </c>
      <c r="Q40" s="88">
        <v>2</v>
      </c>
      <c r="R40" s="88">
        <v>3</v>
      </c>
      <c r="S40" s="88">
        <v>1</v>
      </c>
      <c r="T40" s="88">
        <v>4</v>
      </c>
      <c r="U40" s="88">
        <v>5</v>
      </c>
      <c r="V40" s="88"/>
      <c r="W40" s="88">
        <v>3</v>
      </c>
      <c r="X40" s="88">
        <v>1</v>
      </c>
      <c r="Y40" s="88">
        <v>5</v>
      </c>
      <c r="Z40" s="88">
        <v>3</v>
      </c>
      <c r="AA40" s="88">
        <v>4</v>
      </c>
      <c r="AB40" s="88">
        <v>7</v>
      </c>
      <c r="AC40" s="88">
        <v>3</v>
      </c>
      <c r="AD40" s="88">
        <v>1</v>
      </c>
      <c r="AE40" s="88">
        <v>8</v>
      </c>
      <c r="AF40" s="88">
        <v>3</v>
      </c>
      <c r="AG40" s="88">
        <v>18</v>
      </c>
      <c r="AH40" s="88"/>
      <c r="AI40" s="88">
        <v>1</v>
      </c>
      <c r="AJ40" s="88">
        <v>8</v>
      </c>
      <c r="AK40" s="88">
        <v>6</v>
      </c>
      <c r="AL40" s="88"/>
      <c r="AM40" s="88">
        <v>1</v>
      </c>
      <c r="AN40" s="88">
        <v>3</v>
      </c>
      <c r="AO40" s="88">
        <v>8</v>
      </c>
      <c r="AP40" s="88">
        <v>5</v>
      </c>
      <c r="AQ40" s="88">
        <v>7</v>
      </c>
      <c r="AR40" s="88">
        <v>9</v>
      </c>
      <c r="AS40" s="88">
        <v>15</v>
      </c>
      <c r="AT40" s="88">
        <v>17</v>
      </c>
      <c r="AU40" s="88">
        <v>40</v>
      </c>
      <c r="AV40" s="88">
        <v>19</v>
      </c>
      <c r="AW40" s="88">
        <v>7</v>
      </c>
      <c r="AX40" s="88">
        <v>20</v>
      </c>
      <c r="AY40" s="88">
        <v>17</v>
      </c>
      <c r="AZ40" s="88">
        <v>1</v>
      </c>
      <c r="BA40" s="88">
        <v>1</v>
      </c>
      <c r="BB40" s="88">
        <v>7</v>
      </c>
      <c r="BC40" s="88">
        <v>3</v>
      </c>
      <c r="BD40" s="88">
        <v>4</v>
      </c>
      <c r="BE40" s="88">
        <v>1</v>
      </c>
      <c r="BF40" s="88">
        <v>14</v>
      </c>
      <c r="BG40" s="88"/>
      <c r="BH40" s="88">
        <v>10</v>
      </c>
      <c r="BI40" s="88">
        <v>4</v>
      </c>
      <c r="BJ40" s="88">
        <v>2</v>
      </c>
      <c r="BK40" s="88">
        <v>5</v>
      </c>
      <c r="BL40" s="88">
        <v>1</v>
      </c>
      <c r="BM40" s="46">
        <f t="shared" si="0"/>
        <v>375</v>
      </c>
      <c r="BO40" s="46"/>
    </row>
    <row r="41" spans="1:67" ht="18.5" x14ac:dyDescent="0.45">
      <c r="A41" s="2">
        <v>2</v>
      </c>
      <c r="B41" s="91" t="s">
        <v>52</v>
      </c>
      <c r="C41" s="88" t="s">
        <v>35</v>
      </c>
      <c r="D41" s="88"/>
      <c r="E41" s="88"/>
      <c r="F41" s="174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>
        <v>1</v>
      </c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46">
        <f t="shared" si="0"/>
        <v>1</v>
      </c>
      <c r="BO41" s="46"/>
    </row>
    <row r="42" spans="1:67" ht="18.5" x14ac:dyDescent="0.45">
      <c r="A42" s="2">
        <v>3</v>
      </c>
      <c r="B42" s="91" t="s">
        <v>52</v>
      </c>
      <c r="C42" s="88" t="s">
        <v>38</v>
      </c>
      <c r="D42" s="88">
        <v>11</v>
      </c>
      <c r="E42" s="88">
        <v>2</v>
      </c>
      <c r="F42" s="174">
        <v>3</v>
      </c>
      <c r="G42" s="88"/>
      <c r="H42" s="88">
        <v>6</v>
      </c>
      <c r="I42" s="88"/>
      <c r="J42" s="88"/>
      <c r="K42" s="88">
        <v>1</v>
      </c>
      <c r="L42" s="88"/>
      <c r="M42" s="88">
        <v>1</v>
      </c>
      <c r="N42" s="88">
        <v>3</v>
      </c>
      <c r="O42" s="88">
        <v>1</v>
      </c>
      <c r="P42" s="88">
        <v>1</v>
      </c>
      <c r="Q42" s="88"/>
      <c r="R42" s="88">
        <v>1</v>
      </c>
      <c r="S42" s="88">
        <v>3</v>
      </c>
      <c r="T42" s="88">
        <v>1</v>
      </c>
      <c r="U42" s="88">
        <v>5</v>
      </c>
      <c r="V42" s="88"/>
      <c r="W42" s="88"/>
      <c r="X42" s="88">
        <v>1</v>
      </c>
      <c r="Y42" s="88">
        <v>4</v>
      </c>
      <c r="Z42" s="88">
        <v>1</v>
      </c>
      <c r="AA42" s="88">
        <v>3</v>
      </c>
      <c r="AB42" s="88">
        <v>7</v>
      </c>
      <c r="AC42" s="88">
        <v>1</v>
      </c>
      <c r="AD42" s="88">
        <v>4</v>
      </c>
      <c r="AE42" s="88">
        <v>1</v>
      </c>
      <c r="AF42" s="88">
        <v>5</v>
      </c>
      <c r="AG42" s="88">
        <v>12</v>
      </c>
      <c r="AH42" s="88">
        <v>1</v>
      </c>
      <c r="AI42" s="88"/>
      <c r="AJ42" s="88">
        <v>4</v>
      </c>
      <c r="AK42" s="88"/>
      <c r="AL42" s="88">
        <v>1</v>
      </c>
      <c r="AM42" s="88">
        <v>1</v>
      </c>
      <c r="AN42" s="88"/>
      <c r="AO42" s="88">
        <v>5</v>
      </c>
      <c r="AP42" s="88">
        <v>4</v>
      </c>
      <c r="AQ42" s="88">
        <v>3</v>
      </c>
      <c r="AR42" s="88">
        <v>6</v>
      </c>
      <c r="AS42" s="88">
        <v>9</v>
      </c>
      <c r="AT42" s="88">
        <v>5</v>
      </c>
      <c r="AU42" s="88">
        <v>17</v>
      </c>
      <c r="AV42" s="88">
        <v>8</v>
      </c>
      <c r="AW42" s="88">
        <v>9</v>
      </c>
      <c r="AX42" s="88">
        <v>9</v>
      </c>
      <c r="AY42" s="88">
        <v>8</v>
      </c>
      <c r="AZ42" s="88">
        <v>1</v>
      </c>
      <c r="BA42" s="88">
        <v>4</v>
      </c>
      <c r="BB42" s="88"/>
      <c r="BC42" s="88">
        <v>9</v>
      </c>
      <c r="BD42" s="88">
        <v>5</v>
      </c>
      <c r="BE42" s="88">
        <v>2</v>
      </c>
      <c r="BF42" s="88">
        <v>2</v>
      </c>
      <c r="BG42" s="88"/>
      <c r="BH42" s="88">
        <v>2</v>
      </c>
      <c r="BI42" s="88">
        <v>4</v>
      </c>
      <c r="BJ42" s="88">
        <v>1</v>
      </c>
      <c r="BK42" s="88"/>
      <c r="BL42" s="88"/>
      <c r="BM42" s="46">
        <f t="shared" si="0"/>
        <v>198</v>
      </c>
      <c r="BO42" s="46"/>
    </row>
    <row r="43" spans="1:67" ht="18.5" x14ac:dyDescent="0.45">
      <c r="A43" s="2">
        <v>4</v>
      </c>
      <c r="B43" s="91" t="s">
        <v>52</v>
      </c>
      <c r="C43" s="88" t="s">
        <v>36</v>
      </c>
      <c r="D43" s="88"/>
      <c r="E43" s="88"/>
      <c r="F43" s="174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>
        <v>1</v>
      </c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>
        <v>1</v>
      </c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46">
        <f t="shared" si="0"/>
        <v>2</v>
      </c>
      <c r="BO43" s="46"/>
    </row>
    <row r="44" spans="1:67" ht="18.5" x14ac:dyDescent="0.45">
      <c r="A44" s="2">
        <v>5</v>
      </c>
      <c r="B44" s="91" t="s">
        <v>52</v>
      </c>
      <c r="C44" s="88" t="s">
        <v>44</v>
      </c>
      <c r="D44" s="88"/>
      <c r="E44" s="88">
        <v>1</v>
      </c>
      <c r="F44" s="174"/>
      <c r="G44" s="88"/>
      <c r="H44" s="88">
        <v>1</v>
      </c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>
        <v>1</v>
      </c>
      <c r="V44" s="88"/>
      <c r="W44" s="88"/>
      <c r="X44" s="88"/>
      <c r="Y44" s="88">
        <v>1</v>
      </c>
      <c r="Z44" s="88">
        <v>1</v>
      </c>
      <c r="AA44" s="88"/>
      <c r="AB44" s="88">
        <v>1</v>
      </c>
      <c r="AC44" s="88"/>
      <c r="AD44" s="88"/>
      <c r="AE44" s="88"/>
      <c r="AF44" s="88">
        <v>2</v>
      </c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>
        <v>1</v>
      </c>
      <c r="AV44" s="88"/>
      <c r="AW44" s="88"/>
      <c r="AX44" s="88"/>
      <c r="AY44" s="88"/>
      <c r="AZ44" s="88"/>
      <c r="BA44" s="88"/>
      <c r="BB44" s="88">
        <v>1</v>
      </c>
      <c r="BC44" s="88">
        <v>3</v>
      </c>
      <c r="BD44" s="88"/>
      <c r="BE44" s="88"/>
      <c r="BF44" s="88"/>
      <c r="BG44" s="88"/>
      <c r="BH44" s="88"/>
      <c r="BI44" s="88"/>
      <c r="BJ44" s="88"/>
      <c r="BK44" s="88"/>
      <c r="BL44" s="88"/>
      <c r="BM44" s="46">
        <f t="shared" si="0"/>
        <v>13</v>
      </c>
      <c r="BO44" s="46"/>
    </row>
    <row r="45" spans="1:67" ht="18.5" x14ac:dyDescent="0.45">
      <c r="A45" s="2">
        <v>6</v>
      </c>
      <c r="B45" s="91" t="s">
        <v>52</v>
      </c>
      <c r="C45" s="88" t="s">
        <v>39</v>
      </c>
      <c r="D45" s="88">
        <v>5</v>
      </c>
      <c r="E45" s="88"/>
      <c r="F45" s="174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>
        <v>1</v>
      </c>
      <c r="AG45" s="88"/>
      <c r="AH45" s="88">
        <v>1</v>
      </c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46">
        <f t="shared" si="0"/>
        <v>7</v>
      </c>
      <c r="BO45" s="46"/>
    </row>
    <row r="46" spans="1:67" ht="18.5" x14ac:dyDescent="0.45">
      <c r="A46" s="2">
        <v>7</v>
      </c>
      <c r="B46" s="91" t="s">
        <v>52</v>
      </c>
      <c r="C46" s="88" t="s">
        <v>41</v>
      </c>
      <c r="D46" s="88"/>
      <c r="E46" s="88"/>
      <c r="F46" s="174"/>
      <c r="G46" s="88"/>
      <c r="H46" s="88"/>
      <c r="I46" s="88"/>
      <c r="J46" s="88"/>
      <c r="K46" s="88">
        <v>2</v>
      </c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>
        <v>1</v>
      </c>
      <c r="BH46" s="88">
        <v>2</v>
      </c>
      <c r="BI46" s="88"/>
      <c r="BJ46" s="88"/>
      <c r="BK46" s="88"/>
      <c r="BL46" s="88"/>
      <c r="BM46" s="46">
        <f t="shared" si="0"/>
        <v>5</v>
      </c>
      <c r="BO46" s="46"/>
    </row>
    <row r="47" spans="1:67" ht="18.5" x14ac:dyDescent="0.45">
      <c r="A47" s="2">
        <v>8</v>
      </c>
      <c r="B47" s="91" t="s">
        <v>52</v>
      </c>
      <c r="C47" s="88" t="s">
        <v>42</v>
      </c>
      <c r="D47" s="88">
        <v>3</v>
      </c>
      <c r="E47" s="88"/>
      <c r="F47" s="174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46">
        <f t="shared" si="0"/>
        <v>3</v>
      </c>
      <c r="BO47" s="46"/>
    </row>
    <row r="48" spans="1:67" ht="18.5" x14ac:dyDescent="0.45">
      <c r="A48" s="2">
        <v>9</v>
      </c>
      <c r="B48" s="91" t="s">
        <v>52</v>
      </c>
      <c r="C48" s="88" t="s">
        <v>47</v>
      </c>
      <c r="D48" s="88"/>
      <c r="E48" s="88"/>
      <c r="F48" s="174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>
        <v>1</v>
      </c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>
        <v>1</v>
      </c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46">
        <f t="shared" si="0"/>
        <v>2</v>
      </c>
      <c r="BO48" s="46"/>
    </row>
    <row r="49" spans="1:91" ht="18.5" x14ac:dyDescent="0.45">
      <c r="A49" s="2">
        <v>10</v>
      </c>
      <c r="B49" s="91" t="s">
        <v>52</v>
      </c>
      <c r="C49" s="88" t="s">
        <v>40</v>
      </c>
      <c r="D49" s="88"/>
      <c r="E49" s="88"/>
      <c r="F49" s="174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>
        <v>2</v>
      </c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46">
        <f t="shared" si="0"/>
        <v>2</v>
      </c>
      <c r="BO49" s="46"/>
    </row>
    <row r="50" spans="1:91" ht="18.5" x14ac:dyDescent="0.45">
      <c r="A50" s="2">
        <v>11</v>
      </c>
      <c r="B50" s="91" t="s">
        <v>52</v>
      </c>
      <c r="C50" s="88" t="s">
        <v>48</v>
      </c>
      <c r="D50" s="88"/>
      <c r="E50" s="88"/>
      <c r="F50" s="174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>
        <v>1</v>
      </c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46">
        <f t="shared" si="0"/>
        <v>1</v>
      </c>
      <c r="BO50" s="46"/>
    </row>
    <row r="51" spans="1:91" ht="18.5" x14ac:dyDescent="0.45">
      <c r="A51" s="2">
        <v>12</v>
      </c>
      <c r="B51" s="91" t="s">
        <v>52</v>
      </c>
      <c r="C51" s="88" t="s">
        <v>49</v>
      </c>
      <c r="D51" s="88"/>
      <c r="E51" s="88">
        <v>1</v>
      </c>
      <c r="F51" s="174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>
        <v>1</v>
      </c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>
        <v>1</v>
      </c>
      <c r="BD51" s="88"/>
      <c r="BE51" s="88">
        <v>1</v>
      </c>
      <c r="BF51" s="88"/>
      <c r="BG51" s="88"/>
      <c r="BH51" s="88"/>
      <c r="BI51" s="88"/>
      <c r="BJ51" s="88"/>
      <c r="BK51" s="88"/>
      <c r="BL51" s="88"/>
      <c r="BM51" s="46">
        <f t="shared" si="0"/>
        <v>4</v>
      </c>
      <c r="BO51" s="46"/>
    </row>
    <row r="52" spans="1:91" ht="18.5" x14ac:dyDescent="0.45">
      <c r="A52" s="2">
        <v>13</v>
      </c>
      <c r="B52" s="91" t="s">
        <v>52</v>
      </c>
      <c r="C52" s="88" t="s">
        <v>43</v>
      </c>
      <c r="D52" s="88"/>
      <c r="E52" s="88"/>
      <c r="F52" s="174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>
        <v>1</v>
      </c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>
        <v>1</v>
      </c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>
        <v>2</v>
      </c>
      <c r="BC52" s="88"/>
      <c r="BD52" s="88"/>
      <c r="BE52" s="88"/>
      <c r="BF52" s="88"/>
      <c r="BG52" s="88">
        <v>1</v>
      </c>
      <c r="BH52" s="88"/>
      <c r="BI52" s="88"/>
      <c r="BJ52" s="88">
        <v>1</v>
      </c>
      <c r="BK52" s="88"/>
      <c r="BL52" s="88"/>
      <c r="BM52" s="46">
        <f t="shared" si="0"/>
        <v>6</v>
      </c>
      <c r="BO52" s="46"/>
    </row>
    <row r="53" spans="1:91" ht="18.5" x14ac:dyDescent="0.45">
      <c r="A53" s="2">
        <v>14</v>
      </c>
      <c r="B53" s="91" t="s">
        <v>52</v>
      </c>
      <c r="C53" s="88" t="s">
        <v>46</v>
      </c>
      <c r="D53" s="88"/>
      <c r="E53" s="88"/>
      <c r="F53" s="174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>
        <v>1</v>
      </c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46">
        <f t="shared" si="0"/>
        <v>1</v>
      </c>
      <c r="BO53" s="46"/>
    </row>
    <row r="54" spans="1:91" ht="18.5" x14ac:dyDescent="0.45">
      <c r="A54" s="2">
        <v>15</v>
      </c>
      <c r="B54" s="91" t="s">
        <v>52</v>
      </c>
      <c r="C54" s="88" t="s">
        <v>45</v>
      </c>
      <c r="D54" s="88"/>
      <c r="E54" s="88"/>
      <c r="F54" s="174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>
        <v>2</v>
      </c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>
        <v>1</v>
      </c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46">
        <f t="shared" si="0"/>
        <v>3</v>
      </c>
      <c r="BO54" s="46"/>
    </row>
    <row r="55" spans="1:91" ht="18.5" x14ac:dyDescent="0.45">
      <c r="A55" s="2">
        <v>16</v>
      </c>
      <c r="B55" s="91" t="s">
        <v>52</v>
      </c>
      <c r="C55" s="76" t="s">
        <v>144</v>
      </c>
      <c r="D55" s="46"/>
      <c r="E55" s="88"/>
      <c r="F55" s="174"/>
      <c r="G55" s="46"/>
      <c r="H55" s="88"/>
      <c r="I55" s="46"/>
      <c r="J55" s="88"/>
      <c r="K55" s="88"/>
      <c r="L55" s="46"/>
      <c r="M55" s="46"/>
      <c r="N55" s="88"/>
      <c r="O55" s="88"/>
      <c r="P55" s="88"/>
      <c r="Q55" s="46"/>
      <c r="R55" s="88"/>
      <c r="S55" s="88"/>
      <c r="T55" s="46"/>
      <c r="U55" s="88"/>
      <c r="V55" s="88"/>
      <c r="W55" s="46"/>
      <c r="X55" s="88"/>
      <c r="Y55" s="46"/>
      <c r="Z55" s="88"/>
      <c r="AA55" s="88"/>
      <c r="AB55" s="46"/>
      <c r="AC55" s="88"/>
      <c r="AD55" s="88"/>
      <c r="AE55" s="88"/>
      <c r="AF55" s="46"/>
      <c r="AG55" s="88"/>
      <c r="AH55" s="46"/>
      <c r="AI55" s="88"/>
      <c r="AJ55" s="46"/>
      <c r="AK55" s="88"/>
      <c r="AL55" s="46"/>
      <c r="AM55" s="88"/>
      <c r="AN55" s="88"/>
      <c r="AO55" s="88"/>
      <c r="AP55" s="46"/>
      <c r="AQ55" s="88"/>
      <c r="AR55" s="88"/>
      <c r="AS55" s="46"/>
      <c r="AT55" s="88">
        <v>1</v>
      </c>
      <c r="AU55" s="46"/>
      <c r="AV55" s="88"/>
      <c r="AW55" s="88"/>
      <c r="AX55" s="46"/>
      <c r="AY55" s="88"/>
      <c r="AZ55" s="88"/>
      <c r="BA55" s="46"/>
      <c r="BB55" s="88"/>
      <c r="BC55" s="88"/>
      <c r="BD55" s="46"/>
      <c r="BE55" s="88"/>
      <c r="BF55" s="88"/>
      <c r="BG55" s="88"/>
      <c r="BH55" s="46"/>
      <c r="BI55" s="88"/>
      <c r="BJ55" s="88"/>
      <c r="BK55" s="46"/>
      <c r="BL55" s="88"/>
      <c r="BM55" s="46">
        <f t="shared" si="0"/>
        <v>1</v>
      </c>
      <c r="BO55" s="46"/>
    </row>
    <row r="56" spans="1:91" ht="18.5" x14ac:dyDescent="0.35">
      <c r="A56" s="2">
        <v>17</v>
      </c>
      <c r="B56" s="91" t="s">
        <v>52</v>
      </c>
      <c r="C56" s="76" t="s">
        <v>145</v>
      </c>
      <c r="D56" s="46"/>
      <c r="E56" s="46"/>
      <c r="F56" s="175"/>
      <c r="G56" s="46"/>
      <c r="H56" s="88"/>
      <c r="I56" s="46"/>
      <c r="J56" s="46"/>
      <c r="K56" s="46"/>
      <c r="L56" s="46"/>
      <c r="M56" s="46"/>
      <c r="N56" s="46"/>
      <c r="O56" s="46"/>
      <c r="P56" s="88"/>
      <c r="Q56" s="46"/>
      <c r="R56" s="46"/>
      <c r="S56" s="46"/>
      <c r="T56" s="46"/>
      <c r="U56" s="88"/>
      <c r="V56" s="88"/>
      <c r="W56" s="46"/>
      <c r="X56" s="88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88"/>
      <c r="AL56" s="46"/>
      <c r="AM56" s="88"/>
      <c r="AN56" s="88"/>
      <c r="AO56" s="88"/>
      <c r="AP56" s="46"/>
      <c r="AQ56" s="88"/>
      <c r="AR56" s="88"/>
      <c r="AS56" s="46"/>
      <c r="AT56" s="88"/>
      <c r="AU56" s="46"/>
      <c r="AV56" s="46"/>
      <c r="AW56" s="46"/>
      <c r="AX56" s="46"/>
      <c r="AY56" s="88">
        <v>1</v>
      </c>
      <c r="AZ56" s="46"/>
      <c r="BA56" s="46"/>
      <c r="BB56" s="46"/>
      <c r="BC56" s="88"/>
      <c r="BD56" s="46"/>
      <c r="BE56" s="46"/>
      <c r="BF56" s="88"/>
      <c r="BG56" s="46"/>
      <c r="BH56" s="46"/>
      <c r="BI56" s="46"/>
      <c r="BJ56" s="46"/>
      <c r="BK56" s="46"/>
      <c r="BL56" s="46"/>
      <c r="BM56" s="46">
        <f t="shared" si="0"/>
        <v>1</v>
      </c>
      <c r="BO56" s="46"/>
    </row>
    <row r="57" spans="1:91" x14ac:dyDescent="0.35">
      <c r="A57" s="2"/>
      <c r="B57" s="2"/>
      <c r="C57" s="76" t="s">
        <v>53</v>
      </c>
      <c r="D57" s="187">
        <v>53</v>
      </c>
      <c r="E57" s="187">
        <v>14</v>
      </c>
      <c r="F57" s="187">
        <v>36</v>
      </c>
      <c r="G57" s="187">
        <v>4</v>
      </c>
      <c r="H57" s="187">
        <v>20</v>
      </c>
      <c r="I57" s="187">
        <v>14</v>
      </c>
      <c r="J57" s="187">
        <v>22</v>
      </c>
      <c r="K57" s="46">
        <v>14</v>
      </c>
      <c r="L57" s="46">
        <v>25</v>
      </c>
      <c r="M57" s="46">
        <v>19</v>
      </c>
      <c r="N57" s="188">
        <f>SUM(N6:N56)</f>
        <v>17</v>
      </c>
      <c r="O57" s="46">
        <v>3</v>
      </c>
      <c r="P57" s="46">
        <v>15</v>
      </c>
      <c r="Q57" s="46">
        <v>8</v>
      </c>
      <c r="R57" s="188">
        <f>SUM(R6:R56)</f>
        <v>11</v>
      </c>
      <c r="S57" s="188">
        <f>SUM(S6:S56)</f>
        <v>12</v>
      </c>
      <c r="T57" s="46">
        <v>21</v>
      </c>
      <c r="U57" s="46">
        <v>20</v>
      </c>
      <c r="V57" s="188">
        <f>SUM(V6:V56)</f>
        <v>16</v>
      </c>
      <c r="W57" s="46">
        <v>32</v>
      </c>
      <c r="X57" s="46">
        <v>29</v>
      </c>
      <c r="Y57" s="46">
        <v>58</v>
      </c>
      <c r="Z57" s="46">
        <v>15</v>
      </c>
      <c r="AA57" s="188">
        <f>SUM(AA6:AA56)</f>
        <v>12</v>
      </c>
      <c r="AB57" s="46">
        <v>27</v>
      </c>
      <c r="AC57" s="46">
        <v>9</v>
      </c>
      <c r="AD57" s="188">
        <f>SUM(AD6:AD56)</f>
        <v>6</v>
      </c>
      <c r="AE57" s="46">
        <v>27</v>
      </c>
      <c r="AF57" s="188">
        <f>SUM(AF6:AF56)</f>
        <v>58</v>
      </c>
      <c r="AG57" s="46">
        <v>63</v>
      </c>
      <c r="AH57" s="188">
        <f>SUM(AH6:AH56)</f>
        <v>20</v>
      </c>
      <c r="AI57" s="188">
        <f>SUM(AI6:AI56)</f>
        <v>35</v>
      </c>
      <c r="AJ57" s="46">
        <v>20</v>
      </c>
      <c r="AK57" s="46">
        <v>12</v>
      </c>
      <c r="AL57" s="46">
        <v>7</v>
      </c>
      <c r="AM57" s="46">
        <v>15</v>
      </c>
      <c r="AN57" s="188">
        <f>SUM(AN6:AN56)</f>
        <v>5</v>
      </c>
      <c r="AO57" s="46">
        <v>26</v>
      </c>
      <c r="AP57" s="46">
        <v>22</v>
      </c>
      <c r="AQ57" s="46">
        <v>18</v>
      </c>
      <c r="AR57" s="46">
        <v>32</v>
      </c>
      <c r="AS57" s="46">
        <v>44</v>
      </c>
      <c r="AT57" s="188">
        <f>SUM(AT6:AT56)</f>
        <v>66</v>
      </c>
      <c r="AU57" s="46">
        <v>113</v>
      </c>
      <c r="AV57" s="188">
        <f>SUM(AV6:AV56)</f>
        <v>35</v>
      </c>
      <c r="AW57" s="46">
        <v>43</v>
      </c>
      <c r="AX57" s="46">
        <v>61</v>
      </c>
      <c r="AY57" s="188">
        <f>SUM(AY6:AY56)</f>
        <v>57</v>
      </c>
      <c r="AZ57" s="46">
        <v>16</v>
      </c>
      <c r="BA57" s="46">
        <v>23</v>
      </c>
      <c r="BB57" s="188">
        <f>SUM(BB6:BB56)</f>
        <v>17</v>
      </c>
      <c r="BC57" s="46">
        <v>26</v>
      </c>
      <c r="BD57" s="46">
        <v>32</v>
      </c>
      <c r="BE57" s="46">
        <v>5</v>
      </c>
      <c r="BF57" s="46">
        <v>19</v>
      </c>
      <c r="BG57" s="188">
        <f>SUM(BG6:BG56)</f>
        <v>5</v>
      </c>
      <c r="BH57" s="46">
        <v>19</v>
      </c>
      <c r="BI57" s="188">
        <f>SUM(BI6:BI56)</f>
        <v>10</v>
      </c>
      <c r="BJ57" s="46">
        <v>17</v>
      </c>
      <c r="BK57" s="46">
        <v>43</v>
      </c>
      <c r="BL57" s="46">
        <v>2</v>
      </c>
      <c r="BM57" s="46">
        <f t="shared" si="0"/>
        <v>1545</v>
      </c>
      <c r="BO57" s="46"/>
    </row>
    <row r="58" spans="1:91" x14ac:dyDescent="0.35">
      <c r="N58" t="s">
        <v>164</v>
      </c>
      <c r="R58" t="s">
        <v>164</v>
      </c>
      <c r="S58" t="s">
        <v>164</v>
      </c>
      <c r="V58" t="s">
        <v>164</v>
      </c>
      <c r="AA58" t="s">
        <v>164</v>
      </c>
      <c r="AD58" t="s">
        <v>164</v>
      </c>
      <c r="AF58" t="s">
        <v>165</v>
      </c>
      <c r="AH58" t="s">
        <v>165</v>
      </c>
      <c r="AI58" t="s">
        <v>164</v>
      </c>
      <c r="AN58" t="s">
        <v>164</v>
      </c>
      <c r="AT58" t="s">
        <v>164</v>
      </c>
      <c r="AY58" t="s">
        <v>164</v>
      </c>
      <c r="BB58" t="s">
        <v>164</v>
      </c>
      <c r="BG58" t="s">
        <v>164</v>
      </c>
      <c r="BI58" t="s">
        <v>164</v>
      </c>
    </row>
    <row r="59" spans="1:91" x14ac:dyDescent="0.35"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</row>
    <row r="61" spans="1:91" x14ac:dyDescent="0.35">
      <c r="A61" s="190" t="s">
        <v>189</v>
      </c>
      <c r="B61" s="117"/>
      <c r="C61" s="117"/>
      <c r="D61" s="117"/>
      <c r="E61" s="117"/>
      <c r="F61" s="117"/>
    </row>
    <row r="63" spans="1:91" x14ac:dyDescent="0.35">
      <c r="A63" s="2" t="s">
        <v>147</v>
      </c>
      <c r="B63" s="35" t="s">
        <v>147</v>
      </c>
      <c r="C63" s="118" t="s">
        <v>86</v>
      </c>
      <c r="D63" s="93" t="s">
        <v>5</v>
      </c>
      <c r="E63" s="93" t="s">
        <v>5</v>
      </c>
      <c r="F63" s="93" t="s">
        <v>5</v>
      </c>
      <c r="G63" s="93" t="s">
        <v>5</v>
      </c>
      <c r="H63" s="93" t="s">
        <v>5</v>
      </c>
      <c r="I63" s="93" t="s">
        <v>5</v>
      </c>
      <c r="J63" s="93" t="s">
        <v>5</v>
      </c>
      <c r="K63" s="93" t="s">
        <v>5</v>
      </c>
      <c r="L63" s="94" t="s">
        <v>87</v>
      </c>
      <c r="M63" s="94" t="s">
        <v>87</v>
      </c>
      <c r="N63" s="94" t="s">
        <v>87</v>
      </c>
      <c r="O63" s="94" t="s">
        <v>87</v>
      </c>
      <c r="P63" s="94" t="s">
        <v>87</v>
      </c>
      <c r="Q63" s="94" t="s">
        <v>87</v>
      </c>
      <c r="R63" s="94" t="s">
        <v>87</v>
      </c>
      <c r="S63" s="94" t="s">
        <v>87</v>
      </c>
      <c r="T63" s="95" t="s">
        <v>88</v>
      </c>
      <c r="U63" s="95" t="s">
        <v>88</v>
      </c>
      <c r="V63" s="95" t="s">
        <v>88</v>
      </c>
      <c r="W63" s="95" t="s">
        <v>88</v>
      </c>
      <c r="X63" s="95" t="s">
        <v>88</v>
      </c>
      <c r="Y63" s="95" t="s">
        <v>88</v>
      </c>
      <c r="Z63" s="95" t="s">
        <v>88</v>
      </c>
      <c r="AA63" s="95" t="s">
        <v>88</v>
      </c>
      <c r="AB63" s="96" t="s">
        <v>89</v>
      </c>
      <c r="AC63" s="96" t="s">
        <v>89</v>
      </c>
      <c r="AD63" s="96" t="s">
        <v>89</v>
      </c>
      <c r="AE63" s="96" t="s">
        <v>89</v>
      </c>
      <c r="AF63" s="96" t="s">
        <v>89</v>
      </c>
      <c r="AG63" s="96" t="s">
        <v>89</v>
      </c>
      <c r="AH63" s="96" t="s">
        <v>89</v>
      </c>
      <c r="AI63" s="96" t="s">
        <v>89</v>
      </c>
      <c r="AJ63" s="97" t="s">
        <v>23</v>
      </c>
      <c r="AK63" s="97" t="s">
        <v>23</v>
      </c>
      <c r="AL63" s="97" t="s">
        <v>23</v>
      </c>
      <c r="AM63" s="97" t="s">
        <v>23</v>
      </c>
      <c r="AN63" s="97" t="s">
        <v>23</v>
      </c>
      <c r="AO63" s="97" t="s">
        <v>23</v>
      </c>
      <c r="AP63" s="97" t="s">
        <v>23</v>
      </c>
      <c r="AQ63" s="97" t="s">
        <v>23</v>
      </c>
      <c r="AR63" s="98" t="s">
        <v>7</v>
      </c>
      <c r="AS63" s="98" t="s">
        <v>7</v>
      </c>
      <c r="AT63" s="98" t="s">
        <v>7</v>
      </c>
      <c r="AU63" s="98" t="s">
        <v>7</v>
      </c>
      <c r="AV63" s="98" t="s">
        <v>7</v>
      </c>
      <c r="AW63" s="98" t="s">
        <v>7</v>
      </c>
      <c r="AX63" s="98" t="s">
        <v>7</v>
      </c>
      <c r="AY63" s="98" t="s">
        <v>7</v>
      </c>
      <c r="AZ63" s="99" t="s">
        <v>91</v>
      </c>
      <c r="BA63" s="99" t="s">
        <v>91</v>
      </c>
      <c r="BB63" s="99" t="s">
        <v>91</v>
      </c>
      <c r="BC63" s="99" t="s">
        <v>91</v>
      </c>
      <c r="BD63" s="99" t="s">
        <v>91</v>
      </c>
      <c r="BE63" s="99" t="s">
        <v>91</v>
      </c>
      <c r="BF63" s="99" t="s">
        <v>91</v>
      </c>
      <c r="BG63" s="99" t="s">
        <v>91</v>
      </c>
      <c r="BH63" s="100" t="s">
        <v>114</v>
      </c>
      <c r="BI63" s="100" t="s">
        <v>114</v>
      </c>
      <c r="BJ63" s="100" t="s">
        <v>114</v>
      </c>
      <c r="BK63" s="100" t="s">
        <v>114</v>
      </c>
      <c r="BL63" s="100" t="s">
        <v>114</v>
      </c>
      <c r="BM63" s="100" t="s">
        <v>114</v>
      </c>
      <c r="BN63" s="100" t="s">
        <v>114</v>
      </c>
      <c r="BO63" s="100" t="s">
        <v>114</v>
      </c>
      <c r="BP63" s="101" t="s">
        <v>21</v>
      </c>
      <c r="BQ63" s="101" t="s">
        <v>21</v>
      </c>
      <c r="BR63" s="101" t="s">
        <v>21</v>
      </c>
      <c r="BS63" s="101" t="s">
        <v>21</v>
      </c>
      <c r="BT63" s="101" t="s">
        <v>21</v>
      </c>
      <c r="BU63" s="101" t="s">
        <v>21</v>
      </c>
      <c r="BV63" s="101" t="s">
        <v>21</v>
      </c>
      <c r="BW63" s="101" t="s">
        <v>21</v>
      </c>
      <c r="BX63" s="102" t="s">
        <v>19</v>
      </c>
      <c r="BY63" s="102" t="s">
        <v>19</v>
      </c>
      <c r="BZ63" s="102" t="s">
        <v>19</v>
      </c>
      <c r="CA63" s="102" t="s">
        <v>19</v>
      </c>
      <c r="CB63" s="102" t="s">
        <v>19</v>
      </c>
      <c r="CC63" s="102" t="s">
        <v>19</v>
      </c>
      <c r="CD63" s="102" t="s">
        <v>19</v>
      </c>
      <c r="CE63" s="102" t="s">
        <v>19</v>
      </c>
      <c r="CF63" s="103" t="s">
        <v>93</v>
      </c>
      <c r="CG63" s="103" t="s">
        <v>93</v>
      </c>
      <c r="CH63" s="103" t="s">
        <v>93</v>
      </c>
      <c r="CI63" s="103" t="s">
        <v>93</v>
      </c>
      <c r="CJ63" s="103" t="s">
        <v>93</v>
      </c>
      <c r="CK63" s="103" t="s">
        <v>93</v>
      </c>
      <c r="CL63" s="103" t="s">
        <v>93</v>
      </c>
      <c r="CM63" s="103" t="s">
        <v>93</v>
      </c>
    </row>
    <row r="64" spans="1:91" x14ac:dyDescent="0.35">
      <c r="A64" s="2" t="s">
        <v>147</v>
      </c>
      <c r="B64" s="35" t="s">
        <v>147</v>
      </c>
      <c r="C64" s="118" t="s">
        <v>97</v>
      </c>
      <c r="D64" s="67">
        <v>44396</v>
      </c>
      <c r="E64" s="67">
        <v>44396</v>
      </c>
      <c r="F64" s="67">
        <v>44396</v>
      </c>
      <c r="G64" s="67">
        <v>44396</v>
      </c>
      <c r="H64" s="67">
        <v>44396</v>
      </c>
      <c r="I64" s="67">
        <v>44396</v>
      </c>
      <c r="J64" s="67">
        <v>44396</v>
      </c>
      <c r="K64" s="67">
        <v>44396</v>
      </c>
      <c r="L64" s="68">
        <v>44343</v>
      </c>
      <c r="M64" s="68">
        <v>44343</v>
      </c>
      <c r="N64" s="68">
        <v>44343</v>
      </c>
      <c r="O64" s="68">
        <v>44343</v>
      </c>
      <c r="P64" s="68">
        <v>44343</v>
      </c>
      <c r="Q64" s="68">
        <v>44343</v>
      </c>
      <c r="R64" s="68">
        <v>44343</v>
      </c>
      <c r="S64" s="68">
        <v>44343</v>
      </c>
      <c r="T64" s="69">
        <v>44349</v>
      </c>
      <c r="U64" s="69">
        <v>44349</v>
      </c>
      <c r="V64" s="69">
        <v>44349</v>
      </c>
      <c r="W64" s="69">
        <v>44349</v>
      </c>
      <c r="X64" s="69">
        <v>44349</v>
      </c>
      <c r="Y64" s="69">
        <v>44349</v>
      </c>
      <c r="Z64" s="69">
        <v>44349</v>
      </c>
      <c r="AA64" s="69">
        <v>44349</v>
      </c>
      <c r="AB64" s="70">
        <v>44347</v>
      </c>
      <c r="AC64" s="70">
        <v>44347</v>
      </c>
      <c r="AD64" s="70">
        <v>44347</v>
      </c>
      <c r="AE64" s="70">
        <v>44347</v>
      </c>
      <c r="AF64" s="70">
        <v>44347</v>
      </c>
      <c r="AG64" s="70">
        <v>44347</v>
      </c>
      <c r="AH64" s="70">
        <v>44347</v>
      </c>
      <c r="AI64" s="70">
        <v>44347</v>
      </c>
      <c r="AJ64" s="71">
        <v>44347</v>
      </c>
      <c r="AK64" s="71">
        <v>44347</v>
      </c>
      <c r="AL64" s="71">
        <v>44347</v>
      </c>
      <c r="AM64" s="71">
        <v>44347</v>
      </c>
      <c r="AN64" s="71">
        <v>44347</v>
      </c>
      <c r="AO64" s="71">
        <v>44347</v>
      </c>
      <c r="AP64" s="71">
        <v>44347</v>
      </c>
      <c r="AQ64" s="71">
        <v>44347</v>
      </c>
      <c r="AR64" s="63">
        <v>44370</v>
      </c>
      <c r="AS64" s="63">
        <v>44370</v>
      </c>
      <c r="AT64" s="63">
        <v>44370</v>
      </c>
      <c r="AU64" s="63">
        <v>44370</v>
      </c>
      <c r="AV64" s="63">
        <v>44370</v>
      </c>
      <c r="AW64" s="63">
        <v>44370</v>
      </c>
      <c r="AX64" s="63">
        <v>44370</v>
      </c>
      <c r="AY64" s="63">
        <v>44370</v>
      </c>
      <c r="AZ64" s="64">
        <v>44368</v>
      </c>
      <c r="BA64" s="64">
        <v>44368</v>
      </c>
      <c r="BB64" s="64">
        <v>44368</v>
      </c>
      <c r="BC64" s="64">
        <v>44368</v>
      </c>
      <c r="BD64" s="64">
        <v>44368</v>
      </c>
      <c r="BE64" s="64">
        <v>44368</v>
      </c>
      <c r="BF64" s="64">
        <v>44368</v>
      </c>
      <c r="BG64" s="64">
        <v>44368</v>
      </c>
      <c r="BH64" s="66">
        <v>44363</v>
      </c>
      <c r="BI64" s="66">
        <v>44363</v>
      </c>
      <c r="BJ64" s="66">
        <v>44363</v>
      </c>
      <c r="BK64" s="66">
        <v>44363</v>
      </c>
      <c r="BL64" s="66">
        <v>44363</v>
      </c>
      <c r="BM64" s="66">
        <v>44363</v>
      </c>
      <c r="BN64" s="66">
        <v>44363</v>
      </c>
      <c r="BO64" s="66">
        <v>44363</v>
      </c>
      <c r="BP64" s="74" t="s">
        <v>147</v>
      </c>
      <c r="BQ64" s="65">
        <v>44368</v>
      </c>
      <c r="BR64" s="65">
        <v>44368</v>
      </c>
      <c r="BS64" s="65">
        <v>44368</v>
      </c>
      <c r="BT64" s="65">
        <v>44368</v>
      </c>
      <c r="BU64" s="65">
        <v>44368</v>
      </c>
      <c r="BV64" s="65">
        <v>44368</v>
      </c>
      <c r="BW64" s="65">
        <v>44368</v>
      </c>
      <c r="BX64" s="73">
        <v>44363</v>
      </c>
      <c r="BY64" s="73">
        <v>44363</v>
      </c>
      <c r="BZ64" s="73">
        <v>44363</v>
      </c>
      <c r="CA64" s="73">
        <v>44363</v>
      </c>
      <c r="CB64" s="73">
        <v>44363</v>
      </c>
      <c r="CC64" s="73">
        <v>44363</v>
      </c>
      <c r="CD64" s="73">
        <v>44363</v>
      </c>
      <c r="CE64" s="73">
        <v>44363</v>
      </c>
      <c r="CF64" s="72">
        <v>44369</v>
      </c>
      <c r="CG64" s="72">
        <v>44369</v>
      </c>
      <c r="CH64" s="72">
        <v>44369</v>
      </c>
      <c r="CI64" s="72">
        <v>44369</v>
      </c>
      <c r="CJ64" s="72">
        <v>44369</v>
      </c>
      <c r="CK64" s="72">
        <v>44369</v>
      </c>
      <c r="CL64" s="72">
        <v>44369</v>
      </c>
      <c r="CM64" s="72">
        <v>44369</v>
      </c>
    </row>
    <row r="65" spans="1:91" x14ac:dyDescent="0.35">
      <c r="A65" s="2" t="s">
        <v>147</v>
      </c>
      <c r="B65" s="35" t="s">
        <v>147</v>
      </c>
      <c r="C65" s="119" t="s">
        <v>25</v>
      </c>
      <c r="D65" s="77" t="s">
        <v>26</v>
      </c>
      <c r="E65" s="77" t="s">
        <v>28</v>
      </c>
      <c r="F65" s="77" t="s">
        <v>31</v>
      </c>
      <c r="G65" s="77" t="s">
        <v>140</v>
      </c>
      <c r="H65" s="77" t="s">
        <v>27</v>
      </c>
      <c r="I65" s="77" t="s">
        <v>29</v>
      </c>
      <c r="J65" s="77" t="s">
        <v>32</v>
      </c>
      <c r="K65" s="77" t="s">
        <v>141</v>
      </c>
      <c r="L65" s="78" t="s">
        <v>26</v>
      </c>
      <c r="M65" s="78" t="s">
        <v>28</v>
      </c>
      <c r="N65" s="78" t="s">
        <v>31</v>
      </c>
      <c r="O65" s="78" t="s">
        <v>140</v>
      </c>
      <c r="P65" s="78" t="s">
        <v>27</v>
      </c>
      <c r="Q65" s="78" t="s">
        <v>29</v>
      </c>
      <c r="R65" s="78" t="s">
        <v>32</v>
      </c>
      <c r="S65" s="78" t="s">
        <v>141</v>
      </c>
      <c r="T65" s="79" t="s">
        <v>26</v>
      </c>
      <c r="U65" s="79" t="s">
        <v>28</v>
      </c>
      <c r="V65" s="79" t="s">
        <v>31</v>
      </c>
      <c r="W65" s="79" t="s">
        <v>140</v>
      </c>
      <c r="X65" s="79" t="s">
        <v>27</v>
      </c>
      <c r="Y65" s="79" t="s">
        <v>29</v>
      </c>
      <c r="Z65" s="79" t="s">
        <v>32</v>
      </c>
      <c r="AA65" s="79" t="s">
        <v>141</v>
      </c>
      <c r="AB65" s="80" t="s">
        <v>26</v>
      </c>
      <c r="AC65" s="80" t="s">
        <v>28</v>
      </c>
      <c r="AD65" s="80" t="s">
        <v>31</v>
      </c>
      <c r="AE65" s="80" t="s">
        <v>140</v>
      </c>
      <c r="AF65" s="80" t="s">
        <v>27</v>
      </c>
      <c r="AG65" s="80" t="s">
        <v>29</v>
      </c>
      <c r="AH65" s="80" t="s">
        <v>32</v>
      </c>
      <c r="AI65" s="80" t="s">
        <v>141</v>
      </c>
      <c r="AJ65" s="81" t="s">
        <v>26</v>
      </c>
      <c r="AK65" s="81" t="s">
        <v>28</v>
      </c>
      <c r="AL65" s="81" t="s">
        <v>31</v>
      </c>
      <c r="AM65" s="81" t="s">
        <v>140</v>
      </c>
      <c r="AN65" s="81" t="s">
        <v>27</v>
      </c>
      <c r="AO65" s="81" t="s">
        <v>29</v>
      </c>
      <c r="AP65" s="81" t="s">
        <v>32</v>
      </c>
      <c r="AQ65" s="81" t="s">
        <v>141</v>
      </c>
      <c r="AR65" s="82" t="s">
        <v>26</v>
      </c>
      <c r="AS65" s="82" t="s">
        <v>28</v>
      </c>
      <c r="AT65" s="82" t="s">
        <v>31</v>
      </c>
      <c r="AU65" s="82" t="s">
        <v>140</v>
      </c>
      <c r="AV65" s="82" t="s">
        <v>27</v>
      </c>
      <c r="AW65" s="82" t="s">
        <v>29</v>
      </c>
      <c r="AX65" s="82" t="s">
        <v>32</v>
      </c>
      <c r="AY65" s="82" t="s">
        <v>141</v>
      </c>
      <c r="AZ65" s="83" t="s">
        <v>26</v>
      </c>
      <c r="BA65" s="83" t="s">
        <v>28</v>
      </c>
      <c r="BB65" s="83" t="s">
        <v>31</v>
      </c>
      <c r="BC65" s="83" t="s">
        <v>140</v>
      </c>
      <c r="BD65" s="83" t="s">
        <v>27</v>
      </c>
      <c r="BE65" s="83" t="s">
        <v>29</v>
      </c>
      <c r="BF65" s="83" t="s">
        <v>32</v>
      </c>
      <c r="BG65" s="83" t="s">
        <v>141</v>
      </c>
      <c r="BH65" s="84" t="s">
        <v>26</v>
      </c>
      <c r="BI65" s="84" t="s">
        <v>28</v>
      </c>
      <c r="BJ65" s="84" t="s">
        <v>31</v>
      </c>
      <c r="BK65" s="84" t="s">
        <v>140</v>
      </c>
      <c r="BL65" s="84" t="s">
        <v>27</v>
      </c>
      <c r="BM65" s="84" t="s">
        <v>29</v>
      </c>
      <c r="BN65" s="84" t="s">
        <v>32</v>
      </c>
      <c r="BO65" s="84" t="s">
        <v>141</v>
      </c>
      <c r="BP65" s="74" t="s">
        <v>26</v>
      </c>
      <c r="BQ65" s="85" t="s">
        <v>28</v>
      </c>
      <c r="BR65" s="85" t="s">
        <v>31</v>
      </c>
      <c r="BS65" s="74" t="s">
        <v>140</v>
      </c>
      <c r="BT65" s="85" t="s">
        <v>27</v>
      </c>
      <c r="BU65" s="85" t="s">
        <v>29</v>
      </c>
      <c r="BV65" s="85" t="s">
        <v>32</v>
      </c>
      <c r="BW65" s="85" t="s">
        <v>141</v>
      </c>
      <c r="BX65" s="86" t="s">
        <v>26</v>
      </c>
      <c r="BY65" s="86" t="s">
        <v>28</v>
      </c>
      <c r="BZ65" s="86" t="s">
        <v>31</v>
      </c>
      <c r="CA65" s="86" t="s">
        <v>140</v>
      </c>
      <c r="CB65" s="86" t="s">
        <v>27</v>
      </c>
      <c r="CC65" s="86" t="s">
        <v>29</v>
      </c>
      <c r="CD65" s="86" t="s">
        <v>32</v>
      </c>
      <c r="CE65" s="86" t="s">
        <v>141</v>
      </c>
      <c r="CF65" s="87" t="s">
        <v>26</v>
      </c>
      <c r="CG65" s="87" t="s">
        <v>28</v>
      </c>
      <c r="CH65" s="87" t="s">
        <v>31</v>
      </c>
      <c r="CI65" s="87" t="s">
        <v>140</v>
      </c>
      <c r="CJ65" s="87" t="s">
        <v>27</v>
      </c>
      <c r="CK65" s="87" t="s">
        <v>29</v>
      </c>
      <c r="CL65" s="87" t="s">
        <v>32</v>
      </c>
      <c r="CM65" s="87" t="s">
        <v>141</v>
      </c>
    </row>
    <row r="66" spans="1:91" x14ac:dyDescent="0.35">
      <c r="A66" s="2">
        <v>1</v>
      </c>
      <c r="B66" s="89" t="s">
        <v>142</v>
      </c>
      <c r="C66" s="88" t="s">
        <v>37</v>
      </c>
      <c r="D66" s="128"/>
      <c r="E66" s="128"/>
      <c r="F66" s="128">
        <v>2</v>
      </c>
      <c r="G66" s="128"/>
      <c r="H66" s="128"/>
      <c r="I66" s="128"/>
      <c r="J66" s="128"/>
      <c r="K66" s="129"/>
      <c r="L66" s="130"/>
      <c r="M66" s="130">
        <v>1</v>
      </c>
      <c r="N66" s="130"/>
      <c r="O66" s="130"/>
      <c r="P66" s="130"/>
      <c r="Q66" s="130"/>
      <c r="R66" s="130"/>
      <c r="S66" s="131"/>
      <c r="T66" s="132"/>
      <c r="U66" s="132"/>
      <c r="V66" s="132"/>
      <c r="W66" s="132"/>
      <c r="X66" s="132"/>
      <c r="Y66" s="132"/>
      <c r="Z66" s="132"/>
      <c r="AA66" s="132"/>
      <c r="AB66" s="133"/>
      <c r="AC66" s="133">
        <v>1</v>
      </c>
      <c r="AD66" s="133"/>
      <c r="AE66" s="133"/>
      <c r="AF66" s="133"/>
      <c r="AG66" s="133"/>
      <c r="AH66" s="133"/>
      <c r="AI66" s="134"/>
      <c r="AJ66" s="135">
        <v>1</v>
      </c>
      <c r="AK66" s="135"/>
      <c r="AL66" s="135"/>
      <c r="AM66" s="135"/>
      <c r="AN66" s="135"/>
      <c r="AO66" s="135"/>
      <c r="AP66" s="135"/>
      <c r="AQ66" s="136"/>
      <c r="AR66" s="137"/>
      <c r="AS66" s="137"/>
      <c r="AT66" s="137"/>
      <c r="AU66" s="137"/>
      <c r="AV66" s="137"/>
      <c r="AW66" s="137"/>
      <c r="AX66" s="137"/>
      <c r="AY66" s="138"/>
      <c r="AZ66" s="139"/>
      <c r="BA66" s="139"/>
      <c r="BB66" s="139"/>
      <c r="BC66" s="139"/>
      <c r="BD66" s="139"/>
      <c r="BE66" s="139"/>
      <c r="BF66" s="140"/>
      <c r="BG66" s="140"/>
      <c r="BH66" s="141"/>
      <c r="BI66" s="141"/>
      <c r="BJ66" s="141"/>
      <c r="BK66" s="142"/>
      <c r="BL66" s="141"/>
      <c r="BM66" s="141"/>
      <c r="BN66" s="141"/>
      <c r="BO66" s="142"/>
      <c r="BP66" s="143"/>
      <c r="BQ66" s="144"/>
      <c r="BR66" s="144"/>
      <c r="BS66" s="144"/>
      <c r="BT66" s="144"/>
      <c r="BU66" s="144">
        <v>1</v>
      </c>
      <c r="BV66" s="144"/>
      <c r="BW66" s="144"/>
      <c r="BX66" s="145"/>
      <c r="BY66" s="145"/>
      <c r="BZ66" s="145"/>
      <c r="CA66" s="145"/>
      <c r="CB66" s="145"/>
      <c r="CC66" s="145"/>
      <c r="CD66" s="145"/>
      <c r="CE66" s="146"/>
      <c r="CF66" s="147">
        <v>1</v>
      </c>
      <c r="CG66" s="147"/>
      <c r="CH66" s="147"/>
      <c r="CI66" s="147"/>
      <c r="CJ66" s="147"/>
      <c r="CK66" s="147">
        <v>1</v>
      </c>
      <c r="CL66" s="147"/>
      <c r="CM66" s="148"/>
    </row>
    <row r="67" spans="1:91" x14ac:dyDescent="0.35">
      <c r="A67" s="2">
        <v>2</v>
      </c>
      <c r="B67" s="89" t="s">
        <v>142</v>
      </c>
      <c r="C67" s="88" t="s">
        <v>35</v>
      </c>
      <c r="D67" s="128"/>
      <c r="E67" s="128"/>
      <c r="F67" s="128"/>
      <c r="G67" s="128"/>
      <c r="H67" s="128"/>
      <c r="I67" s="128"/>
      <c r="J67" s="128"/>
      <c r="K67" s="129"/>
      <c r="L67" s="130"/>
      <c r="M67" s="130"/>
      <c r="N67" s="130"/>
      <c r="O67" s="130"/>
      <c r="P67" s="130"/>
      <c r="Q67" s="130"/>
      <c r="R67" s="130"/>
      <c r="S67" s="131"/>
      <c r="T67" s="132"/>
      <c r="U67" s="132"/>
      <c r="V67" s="132"/>
      <c r="W67" s="132"/>
      <c r="X67" s="132"/>
      <c r="Y67" s="132"/>
      <c r="Z67" s="132"/>
      <c r="AA67" s="132"/>
      <c r="AB67" s="133"/>
      <c r="AC67" s="133"/>
      <c r="AD67" s="133"/>
      <c r="AE67" s="133"/>
      <c r="AF67" s="133"/>
      <c r="AG67" s="133"/>
      <c r="AH67" s="133"/>
      <c r="AI67" s="134"/>
      <c r="AJ67" s="135"/>
      <c r="AK67" s="135"/>
      <c r="AL67" s="135"/>
      <c r="AM67" s="135"/>
      <c r="AN67" s="135"/>
      <c r="AO67" s="135"/>
      <c r="AP67" s="135"/>
      <c r="AQ67" s="136"/>
      <c r="AR67" s="137"/>
      <c r="AS67" s="137"/>
      <c r="AT67" s="137"/>
      <c r="AU67" s="137"/>
      <c r="AV67" s="137">
        <v>10</v>
      </c>
      <c r="AW67" s="137"/>
      <c r="AX67" s="137"/>
      <c r="AY67" s="138"/>
      <c r="AZ67" s="139"/>
      <c r="BA67" s="139"/>
      <c r="BB67" s="139"/>
      <c r="BC67" s="139"/>
      <c r="BD67" s="139"/>
      <c r="BE67" s="139"/>
      <c r="BF67" s="140"/>
      <c r="BG67" s="140"/>
      <c r="BH67" s="141"/>
      <c r="BI67" s="141"/>
      <c r="BJ67" s="141"/>
      <c r="BK67" s="142"/>
      <c r="BL67" s="141"/>
      <c r="BM67" s="141"/>
      <c r="BN67" s="141"/>
      <c r="BO67" s="142"/>
      <c r="BP67" s="143"/>
      <c r="BQ67" s="144"/>
      <c r="BR67" s="144"/>
      <c r="BS67" s="144"/>
      <c r="BT67" s="144"/>
      <c r="BU67" s="144"/>
      <c r="BV67" s="144"/>
      <c r="BW67" s="144"/>
      <c r="BX67" s="145"/>
      <c r="BY67" s="145"/>
      <c r="BZ67" s="145"/>
      <c r="CA67" s="145"/>
      <c r="CB67" s="145"/>
      <c r="CC67" s="145"/>
      <c r="CD67" s="145"/>
      <c r="CE67" s="146"/>
      <c r="CF67" s="147"/>
      <c r="CG67" s="147"/>
      <c r="CH67" s="147"/>
      <c r="CI67" s="147"/>
      <c r="CJ67" s="147"/>
      <c r="CK67" s="147"/>
      <c r="CL67" s="147"/>
      <c r="CM67" s="148"/>
    </row>
    <row r="68" spans="1:91" x14ac:dyDescent="0.35">
      <c r="A68" s="2">
        <v>3</v>
      </c>
      <c r="B68" s="89" t="s">
        <v>142</v>
      </c>
      <c r="C68" s="88" t="s">
        <v>38</v>
      </c>
      <c r="D68" s="128"/>
      <c r="E68" s="128"/>
      <c r="F68" s="128">
        <v>1</v>
      </c>
      <c r="G68" s="128"/>
      <c r="H68" s="128"/>
      <c r="I68" s="128"/>
      <c r="J68" s="128"/>
      <c r="K68" s="129"/>
      <c r="L68" s="130"/>
      <c r="M68" s="130"/>
      <c r="N68" s="130"/>
      <c r="O68" s="130"/>
      <c r="P68" s="130"/>
      <c r="Q68" s="130"/>
      <c r="R68" s="130"/>
      <c r="S68" s="131"/>
      <c r="T68" s="132"/>
      <c r="U68" s="132"/>
      <c r="V68" s="132"/>
      <c r="W68" s="132"/>
      <c r="X68" s="132"/>
      <c r="Y68" s="132"/>
      <c r="Z68" s="132"/>
      <c r="AA68" s="132"/>
      <c r="AB68" s="133"/>
      <c r="AC68" s="133"/>
      <c r="AD68" s="133"/>
      <c r="AE68" s="133"/>
      <c r="AF68" s="133"/>
      <c r="AG68" s="133"/>
      <c r="AH68" s="133"/>
      <c r="AI68" s="134"/>
      <c r="AJ68" s="135"/>
      <c r="AK68" s="135"/>
      <c r="AL68" s="135"/>
      <c r="AM68" s="135"/>
      <c r="AN68" s="135">
        <v>3</v>
      </c>
      <c r="AO68" s="135"/>
      <c r="AP68" s="135"/>
      <c r="AQ68" s="136"/>
      <c r="AR68" s="137"/>
      <c r="AS68" s="137"/>
      <c r="AT68" s="137"/>
      <c r="AU68" s="137"/>
      <c r="AV68" s="137">
        <v>2</v>
      </c>
      <c r="AW68" s="137"/>
      <c r="AX68" s="137"/>
      <c r="AY68" s="138"/>
      <c r="AZ68" s="139"/>
      <c r="BA68" s="139"/>
      <c r="BB68" s="139"/>
      <c r="BC68" s="139"/>
      <c r="BD68" s="139"/>
      <c r="BE68" s="139"/>
      <c r="BF68" s="140"/>
      <c r="BG68" s="140"/>
      <c r="BH68" s="141"/>
      <c r="BI68" s="141"/>
      <c r="BJ68" s="141"/>
      <c r="BK68" s="142"/>
      <c r="BL68" s="141"/>
      <c r="BM68" s="141"/>
      <c r="BN68" s="141"/>
      <c r="BO68" s="142"/>
      <c r="BP68" s="143"/>
      <c r="BQ68" s="144"/>
      <c r="BR68" s="144"/>
      <c r="BS68" s="144"/>
      <c r="BT68" s="144"/>
      <c r="BU68" s="144"/>
      <c r="BV68" s="144"/>
      <c r="BW68" s="144"/>
      <c r="BX68" s="145"/>
      <c r="BY68" s="145"/>
      <c r="BZ68" s="145"/>
      <c r="CA68" s="145"/>
      <c r="CB68" s="145"/>
      <c r="CC68" s="145"/>
      <c r="CD68" s="145"/>
      <c r="CE68" s="146"/>
      <c r="CF68" s="147"/>
      <c r="CG68" s="147"/>
      <c r="CH68" s="147"/>
      <c r="CI68" s="147"/>
      <c r="CJ68" s="147"/>
      <c r="CK68" s="147">
        <v>26</v>
      </c>
      <c r="CL68" s="147"/>
      <c r="CM68" s="148"/>
    </row>
    <row r="69" spans="1:91" x14ac:dyDescent="0.35">
      <c r="A69" s="2">
        <v>4</v>
      </c>
      <c r="B69" s="89" t="s">
        <v>142</v>
      </c>
      <c r="C69" s="88" t="s">
        <v>36</v>
      </c>
      <c r="D69" s="128"/>
      <c r="E69" s="128"/>
      <c r="F69" s="128"/>
      <c r="G69" s="128"/>
      <c r="H69" s="128"/>
      <c r="I69" s="128"/>
      <c r="J69" s="128"/>
      <c r="K69" s="129"/>
      <c r="L69" s="130"/>
      <c r="M69" s="130"/>
      <c r="N69" s="130"/>
      <c r="O69" s="130"/>
      <c r="P69" s="130"/>
      <c r="Q69" s="130"/>
      <c r="R69" s="130"/>
      <c r="S69" s="131"/>
      <c r="T69" s="132"/>
      <c r="U69" s="132"/>
      <c r="V69" s="132"/>
      <c r="W69" s="132"/>
      <c r="X69" s="132"/>
      <c r="Y69" s="132"/>
      <c r="Z69" s="132"/>
      <c r="AA69" s="132"/>
      <c r="AB69" s="133"/>
      <c r="AC69" s="133"/>
      <c r="AD69" s="133"/>
      <c r="AE69" s="133"/>
      <c r="AF69" s="133"/>
      <c r="AG69" s="133"/>
      <c r="AH69" s="133"/>
      <c r="AI69" s="134"/>
      <c r="AJ69" s="135"/>
      <c r="AK69" s="135"/>
      <c r="AL69" s="135"/>
      <c r="AM69" s="135"/>
      <c r="AN69" s="135"/>
      <c r="AO69" s="135"/>
      <c r="AP69" s="135"/>
      <c r="AQ69" s="136"/>
      <c r="AR69" s="137"/>
      <c r="AS69" s="137"/>
      <c r="AT69" s="137"/>
      <c r="AU69" s="137"/>
      <c r="AV69" s="137">
        <v>1</v>
      </c>
      <c r="AW69" s="137"/>
      <c r="AX69" s="137"/>
      <c r="AY69" s="138"/>
      <c r="AZ69" s="139"/>
      <c r="BA69" s="139"/>
      <c r="BB69" s="139"/>
      <c r="BC69" s="139"/>
      <c r="BD69" s="139"/>
      <c r="BE69" s="139"/>
      <c r="BF69" s="140"/>
      <c r="BG69" s="140"/>
      <c r="BH69" s="141"/>
      <c r="BI69" s="141"/>
      <c r="BJ69" s="141"/>
      <c r="BK69" s="142"/>
      <c r="BL69" s="141"/>
      <c r="BM69" s="141"/>
      <c r="BN69" s="141"/>
      <c r="BO69" s="142"/>
      <c r="BP69" s="143"/>
      <c r="BQ69" s="144"/>
      <c r="BR69" s="144"/>
      <c r="BS69" s="144"/>
      <c r="BT69" s="144"/>
      <c r="BU69" s="144"/>
      <c r="BV69" s="144"/>
      <c r="BW69" s="144"/>
      <c r="BX69" s="145"/>
      <c r="BY69" s="145"/>
      <c r="BZ69" s="145"/>
      <c r="CA69" s="145"/>
      <c r="CB69" s="145"/>
      <c r="CC69" s="145"/>
      <c r="CD69" s="145"/>
      <c r="CE69" s="146"/>
      <c r="CF69" s="147"/>
      <c r="CG69" s="147"/>
      <c r="CH69" s="147"/>
      <c r="CI69" s="147"/>
      <c r="CJ69" s="147"/>
      <c r="CK69" s="147"/>
      <c r="CL69" s="147"/>
      <c r="CM69" s="148"/>
    </row>
    <row r="70" spans="1:91" x14ac:dyDescent="0.35">
      <c r="A70" s="2">
        <v>5</v>
      </c>
      <c r="B70" s="89" t="s">
        <v>142</v>
      </c>
      <c r="C70" s="88" t="s">
        <v>44</v>
      </c>
      <c r="D70" s="128"/>
      <c r="E70" s="128"/>
      <c r="F70" s="128"/>
      <c r="G70" s="128"/>
      <c r="H70" s="128"/>
      <c r="I70" s="128"/>
      <c r="J70" s="128"/>
      <c r="K70" s="129"/>
      <c r="L70" s="130"/>
      <c r="M70" s="130"/>
      <c r="N70" s="130"/>
      <c r="O70" s="130"/>
      <c r="P70" s="130"/>
      <c r="Q70" s="130">
        <v>1</v>
      </c>
      <c r="R70" s="130"/>
      <c r="S70" s="131"/>
      <c r="T70" s="132"/>
      <c r="U70" s="132"/>
      <c r="V70" s="132"/>
      <c r="W70" s="132">
        <v>1</v>
      </c>
      <c r="X70" s="132">
        <v>1</v>
      </c>
      <c r="Y70" s="132">
        <v>3</v>
      </c>
      <c r="Z70" s="132">
        <v>1</v>
      </c>
      <c r="AA70" s="132">
        <v>1</v>
      </c>
      <c r="AB70" s="133"/>
      <c r="AC70" s="133">
        <v>1</v>
      </c>
      <c r="AD70" s="133"/>
      <c r="AE70" s="133"/>
      <c r="AF70" s="133"/>
      <c r="AG70" s="133">
        <v>2</v>
      </c>
      <c r="AH70" s="133">
        <v>1</v>
      </c>
      <c r="AI70" s="134"/>
      <c r="AJ70" s="135">
        <v>1</v>
      </c>
      <c r="AK70" s="135"/>
      <c r="AL70" s="135"/>
      <c r="AM70" s="135"/>
      <c r="AN70" s="135"/>
      <c r="AO70" s="135"/>
      <c r="AP70" s="135"/>
      <c r="AQ70" s="136"/>
      <c r="AR70" s="137">
        <v>1</v>
      </c>
      <c r="AS70" s="137"/>
      <c r="AT70" s="137"/>
      <c r="AU70" s="137"/>
      <c r="AV70" s="137">
        <v>2</v>
      </c>
      <c r="AW70" s="137"/>
      <c r="AX70" s="137"/>
      <c r="AY70" s="138"/>
      <c r="AZ70" s="139"/>
      <c r="BA70" s="139"/>
      <c r="BB70" s="139"/>
      <c r="BC70" s="139"/>
      <c r="BD70" s="139"/>
      <c r="BE70" s="139"/>
      <c r="BF70" s="140"/>
      <c r="BG70" s="140"/>
      <c r="BH70" s="141"/>
      <c r="BI70" s="141"/>
      <c r="BJ70" s="141"/>
      <c r="BK70" s="142"/>
      <c r="BL70" s="141"/>
      <c r="BM70" s="141"/>
      <c r="BN70" s="141">
        <v>1</v>
      </c>
      <c r="BO70" s="142"/>
      <c r="BP70" s="143"/>
      <c r="BQ70" s="144">
        <v>4</v>
      </c>
      <c r="BR70" s="144">
        <v>2</v>
      </c>
      <c r="BS70" s="144">
        <v>4</v>
      </c>
      <c r="BT70" s="144"/>
      <c r="BU70" s="144">
        <v>4</v>
      </c>
      <c r="BV70" s="144">
        <v>3</v>
      </c>
      <c r="BW70" s="144"/>
      <c r="BX70" s="145"/>
      <c r="BY70" s="145"/>
      <c r="BZ70" s="145"/>
      <c r="CA70" s="145"/>
      <c r="CB70" s="145"/>
      <c r="CC70" s="145"/>
      <c r="CD70" s="145"/>
      <c r="CE70" s="146"/>
      <c r="CF70" s="147"/>
      <c r="CG70" s="147"/>
      <c r="CH70" s="147">
        <v>1</v>
      </c>
      <c r="CI70" s="147"/>
      <c r="CJ70" s="147"/>
      <c r="CK70" s="147"/>
      <c r="CL70" s="147"/>
      <c r="CM70" s="148"/>
    </row>
    <row r="71" spans="1:91" x14ac:dyDescent="0.35">
      <c r="A71" s="2">
        <v>6</v>
      </c>
      <c r="B71" s="89" t="s">
        <v>142</v>
      </c>
      <c r="C71" s="88" t="s">
        <v>39</v>
      </c>
      <c r="D71" s="128"/>
      <c r="E71" s="128"/>
      <c r="F71" s="128"/>
      <c r="G71" s="128"/>
      <c r="H71" s="128"/>
      <c r="I71" s="128"/>
      <c r="J71" s="128"/>
      <c r="K71" s="129"/>
      <c r="L71" s="130"/>
      <c r="M71" s="130"/>
      <c r="N71" s="130"/>
      <c r="O71" s="130"/>
      <c r="P71" s="130"/>
      <c r="Q71" s="130"/>
      <c r="R71" s="130"/>
      <c r="S71" s="131"/>
      <c r="T71" s="132"/>
      <c r="U71" s="132"/>
      <c r="V71" s="132"/>
      <c r="W71" s="132"/>
      <c r="X71" s="132"/>
      <c r="Y71" s="132"/>
      <c r="Z71" s="132"/>
      <c r="AA71" s="132"/>
      <c r="AB71" s="133"/>
      <c r="AC71" s="133"/>
      <c r="AD71" s="133"/>
      <c r="AE71" s="133"/>
      <c r="AF71" s="133"/>
      <c r="AG71" s="133"/>
      <c r="AH71" s="133"/>
      <c r="AI71" s="134"/>
      <c r="AJ71" s="135"/>
      <c r="AK71" s="135"/>
      <c r="AL71" s="135"/>
      <c r="AM71" s="135"/>
      <c r="AN71" s="135"/>
      <c r="AO71" s="135"/>
      <c r="AP71" s="135"/>
      <c r="AQ71" s="136"/>
      <c r="AR71" s="137"/>
      <c r="AS71" s="137"/>
      <c r="AT71" s="137"/>
      <c r="AU71" s="137"/>
      <c r="AV71" s="137"/>
      <c r="AW71" s="137"/>
      <c r="AX71" s="137"/>
      <c r="AY71" s="138"/>
      <c r="AZ71" s="139"/>
      <c r="BA71" s="139"/>
      <c r="BB71" s="139"/>
      <c r="BC71" s="139"/>
      <c r="BD71" s="139"/>
      <c r="BE71" s="139"/>
      <c r="BF71" s="140"/>
      <c r="BG71" s="140"/>
      <c r="BH71" s="141"/>
      <c r="BI71" s="141"/>
      <c r="BJ71" s="141"/>
      <c r="BK71" s="142"/>
      <c r="BL71" s="141"/>
      <c r="BM71" s="141"/>
      <c r="BN71" s="141"/>
      <c r="BO71" s="142"/>
      <c r="BP71" s="143"/>
      <c r="BQ71" s="144"/>
      <c r="BR71" s="144"/>
      <c r="BS71" s="144"/>
      <c r="BT71" s="144"/>
      <c r="BU71" s="144"/>
      <c r="BV71" s="144"/>
      <c r="BW71" s="144"/>
      <c r="BX71" s="145"/>
      <c r="BY71" s="145"/>
      <c r="BZ71" s="145"/>
      <c r="CA71" s="145"/>
      <c r="CB71" s="145"/>
      <c r="CC71" s="145"/>
      <c r="CD71" s="145"/>
      <c r="CE71" s="146"/>
      <c r="CF71" s="147"/>
      <c r="CG71" s="147"/>
      <c r="CH71" s="147"/>
      <c r="CI71" s="147"/>
      <c r="CJ71" s="147"/>
      <c r="CK71" s="147"/>
      <c r="CL71" s="147"/>
      <c r="CM71" s="148"/>
    </row>
    <row r="72" spans="1:91" x14ac:dyDescent="0.35">
      <c r="A72" s="2">
        <v>7</v>
      </c>
      <c r="B72" s="89" t="s">
        <v>142</v>
      </c>
      <c r="C72" s="88" t="s">
        <v>41</v>
      </c>
      <c r="D72" s="128"/>
      <c r="E72" s="128"/>
      <c r="F72" s="128"/>
      <c r="G72" s="128"/>
      <c r="H72" s="128"/>
      <c r="I72" s="128"/>
      <c r="J72" s="128"/>
      <c r="K72" s="129"/>
      <c r="L72" s="130"/>
      <c r="M72" s="130"/>
      <c r="N72" s="130"/>
      <c r="O72" s="130"/>
      <c r="P72" s="130"/>
      <c r="Q72" s="130"/>
      <c r="R72" s="130"/>
      <c r="S72" s="131"/>
      <c r="T72" s="132"/>
      <c r="U72" s="132"/>
      <c r="V72" s="132"/>
      <c r="W72" s="132"/>
      <c r="X72" s="132"/>
      <c r="Y72" s="132"/>
      <c r="Z72" s="132"/>
      <c r="AA72" s="132"/>
      <c r="AB72" s="133"/>
      <c r="AC72" s="133"/>
      <c r="AD72" s="133"/>
      <c r="AE72" s="133"/>
      <c r="AF72" s="133"/>
      <c r="AG72" s="133"/>
      <c r="AH72" s="133"/>
      <c r="AI72" s="134"/>
      <c r="AJ72" s="135"/>
      <c r="AK72" s="135"/>
      <c r="AL72" s="135"/>
      <c r="AM72" s="135"/>
      <c r="AN72" s="135"/>
      <c r="AO72" s="135"/>
      <c r="AP72" s="135"/>
      <c r="AQ72" s="136"/>
      <c r="AR72" s="137"/>
      <c r="AS72" s="137"/>
      <c r="AT72" s="137"/>
      <c r="AU72" s="137"/>
      <c r="AV72" s="137"/>
      <c r="AW72" s="137"/>
      <c r="AX72" s="137"/>
      <c r="AY72" s="138"/>
      <c r="AZ72" s="139"/>
      <c r="BA72" s="139"/>
      <c r="BB72" s="139"/>
      <c r="BC72" s="139"/>
      <c r="BD72" s="139"/>
      <c r="BE72" s="139"/>
      <c r="BF72" s="140"/>
      <c r="BG72" s="140"/>
      <c r="BH72" s="141"/>
      <c r="BI72" s="141"/>
      <c r="BJ72" s="141"/>
      <c r="BK72" s="142"/>
      <c r="BL72" s="141"/>
      <c r="BM72" s="141"/>
      <c r="BN72" s="141"/>
      <c r="BO72" s="142"/>
      <c r="BP72" s="143"/>
      <c r="BQ72" s="144"/>
      <c r="BR72" s="144"/>
      <c r="BS72" s="144"/>
      <c r="BT72" s="144"/>
      <c r="BU72" s="144"/>
      <c r="BV72" s="144"/>
      <c r="BW72" s="144"/>
      <c r="BX72" s="145"/>
      <c r="BY72" s="145"/>
      <c r="BZ72" s="145"/>
      <c r="CA72" s="145"/>
      <c r="CB72" s="145"/>
      <c r="CC72" s="145"/>
      <c r="CD72" s="145"/>
      <c r="CE72" s="146"/>
      <c r="CF72" s="147"/>
      <c r="CG72" s="147"/>
      <c r="CH72" s="147"/>
      <c r="CI72" s="147"/>
      <c r="CJ72" s="147"/>
      <c r="CK72" s="147"/>
      <c r="CL72" s="147"/>
      <c r="CM72" s="148"/>
    </row>
    <row r="73" spans="1:91" x14ac:dyDescent="0.35">
      <c r="A73" s="2">
        <v>8</v>
      </c>
      <c r="B73" s="89" t="s">
        <v>142</v>
      </c>
      <c r="C73" s="88" t="s">
        <v>42</v>
      </c>
      <c r="D73" s="128"/>
      <c r="E73" s="128"/>
      <c r="F73" s="128"/>
      <c r="G73" s="128"/>
      <c r="H73" s="128"/>
      <c r="I73" s="128"/>
      <c r="J73" s="128"/>
      <c r="K73" s="129"/>
      <c r="L73" s="130"/>
      <c r="M73" s="130"/>
      <c r="N73" s="130"/>
      <c r="O73" s="130"/>
      <c r="P73" s="130"/>
      <c r="Q73" s="130"/>
      <c r="R73" s="130"/>
      <c r="S73" s="131"/>
      <c r="T73" s="132"/>
      <c r="U73" s="132"/>
      <c r="V73" s="132"/>
      <c r="W73" s="132"/>
      <c r="X73" s="132"/>
      <c r="Y73" s="132"/>
      <c r="Z73" s="132"/>
      <c r="AA73" s="132"/>
      <c r="AB73" s="133"/>
      <c r="AC73" s="133"/>
      <c r="AD73" s="133"/>
      <c r="AE73" s="133"/>
      <c r="AF73" s="133"/>
      <c r="AG73" s="133"/>
      <c r="AH73" s="133"/>
      <c r="AI73" s="134"/>
      <c r="AJ73" s="135"/>
      <c r="AK73" s="135"/>
      <c r="AL73" s="135"/>
      <c r="AM73" s="135"/>
      <c r="AN73" s="135"/>
      <c r="AO73" s="135"/>
      <c r="AP73" s="135"/>
      <c r="AQ73" s="136"/>
      <c r="AR73" s="137"/>
      <c r="AS73" s="137"/>
      <c r="AT73" s="137"/>
      <c r="AU73" s="137"/>
      <c r="AV73" s="137"/>
      <c r="AW73" s="137"/>
      <c r="AX73" s="137"/>
      <c r="AY73" s="138"/>
      <c r="AZ73" s="139"/>
      <c r="BA73" s="139"/>
      <c r="BB73" s="139"/>
      <c r="BC73" s="139"/>
      <c r="BD73" s="139"/>
      <c r="BE73" s="139"/>
      <c r="BF73" s="140"/>
      <c r="BG73" s="140"/>
      <c r="BH73" s="141"/>
      <c r="BI73" s="141"/>
      <c r="BJ73" s="141"/>
      <c r="BK73" s="142"/>
      <c r="BL73" s="141"/>
      <c r="BM73" s="141"/>
      <c r="BN73" s="141"/>
      <c r="BO73" s="142"/>
      <c r="BP73" s="143"/>
      <c r="BQ73" s="144"/>
      <c r="BR73" s="144"/>
      <c r="BS73" s="144"/>
      <c r="BT73" s="144"/>
      <c r="BU73" s="144"/>
      <c r="BV73" s="144"/>
      <c r="BW73" s="144"/>
      <c r="BX73" s="145"/>
      <c r="BY73" s="145"/>
      <c r="BZ73" s="145"/>
      <c r="CA73" s="145"/>
      <c r="CB73" s="145"/>
      <c r="CC73" s="145"/>
      <c r="CD73" s="145"/>
      <c r="CE73" s="146"/>
      <c r="CF73" s="147"/>
      <c r="CG73" s="147"/>
      <c r="CH73" s="147"/>
      <c r="CI73" s="147"/>
      <c r="CJ73" s="147"/>
      <c r="CK73" s="147"/>
      <c r="CL73" s="147"/>
      <c r="CM73" s="148"/>
    </row>
    <row r="74" spans="1:91" x14ac:dyDescent="0.35">
      <c r="A74" s="2">
        <v>9</v>
      </c>
      <c r="B74" s="89" t="s">
        <v>142</v>
      </c>
      <c r="C74" s="88" t="s">
        <v>47</v>
      </c>
      <c r="D74" s="128"/>
      <c r="E74" s="128"/>
      <c r="F74" s="128"/>
      <c r="G74" s="128"/>
      <c r="H74" s="128"/>
      <c r="I74" s="128"/>
      <c r="J74" s="128"/>
      <c r="K74" s="129"/>
      <c r="L74" s="130"/>
      <c r="M74" s="130"/>
      <c r="N74" s="130"/>
      <c r="O74" s="130"/>
      <c r="P74" s="130"/>
      <c r="Q74" s="130"/>
      <c r="R74" s="130"/>
      <c r="S74" s="131"/>
      <c r="T74" s="132"/>
      <c r="U74" s="132"/>
      <c r="V74" s="132"/>
      <c r="W74" s="132"/>
      <c r="X74" s="132"/>
      <c r="Y74" s="132"/>
      <c r="Z74" s="132"/>
      <c r="AA74" s="132"/>
      <c r="AB74" s="133"/>
      <c r="AC74" s="133"/>
      <c r="AD74" s="133"/>
      <c r="AE74" s="133"/>
      <c r="AF74" s="133"/>
      <c r="AG74" s="133"/>
      <c r="AH74" s="133"/>
      <c r="AI74" s="134"/>
      <c r="AJ74" s="135"/>
      <c r="AK74" s="135"/>
      <c r="AL74" s="135"/>
      <c r="AM74" s="135"/>
      <c r="AN74" s="135"/>
      <c r="AO74" s="135"/>
      <c r="AP74" s="135"/>
      <c r="AQ74" s="136"/>
      <c r="AR74" s="137"/>
      <c r="AS74" s="137"/>
      <c r="AT74" s="137"/>
      <c r="AU74" s="137"/>
      <c r="AV74" s="137"/>
      <c r="AW74" s="137"/>
      <c r="AX74" s="137"/>
      <c r="AY74" s="138"/>
      <c r="AZ74" s="139"/>
      <c r="BA74" s="139"/>
      <c r="BB74" s="139"/>
      <c r="BC74" s="139"/>
      <c r="BD74" s="139"/>
      <c r="BE74" s="139"/>
      <c r="BF74" s="140"/>
      <c r="BG74" s="140"/>
      <c r="BH74" s="141"/>
      <c r="BI74" s="141"/>
      <c r="BJ74" s="141"/>
      <c r="BK74" s="142"/>
      <c r="BL74" s="141"/>
      <c r="BM74" s="141"/>
      <c r="BN74" s="141"/>
      <c r="BO74" s="142"/>
      <c r="BP74" s="143"/>
      <c r="BQ74" s="144"/>
      <c r="BR74" s="144"/>
      <c r="BS74" s="144"/>
      <c r="BT74" s="144"/>
      <c r="BU74" s="144"/>
      <c r="BV74" s="144"/>
      <c r="BW74" s="144"/>
      <c r="BX74" s="145"/>
      <c r="BY74" s="145"/>
      <c r="BZ74" s="145"/>
      <c r="CA74" s="145"/>
      <c r="CB74" s="145"/>
      <c r="CC74" s="145"/>
      <c r="CD74" s="145"/>
      <c r="CE74" s="146"/>
      <c r="CF74" s="147"/>
      <c r="CG74" s="147"/>
      <c r="CH74" s="147"/>
      <c r="CI74" s="147"/>
      <c r="CJ74" s="147"/>
      <c r="CK74" s="147"/>
      <c r="CL74" s="147"/>
      <c r="CM74" s="148"/>
    </row>
    <row r="75" spans="1:91" x14ac:dyDescent="0.35">
      <c r="A75" s="2">
        <v>10</v>
      </c>
      <c r="B75" s="89" t="s">
        <v>142</v>
      </c>
      <c r="C75" s="88" t="s">
        <v>40</v>
      </c>
      <c r="D75" s="128"/>
      <c r="E75" s="128"/>
      <c r="F75" s="128"/>
      <c r="G75" s="128"/>
      <c r="H75" s="128"/>
      <c r="I75" s="128"/>
      <c r="J75" s="128"/>
      <c r="K75" s="129"/>
      <c r="L75" s="130"/>
      <c r="M75" s="130"/>
      <c r="N75" s="130"/>
      <c r="O75" s="130"/>
      <c r="P75" s="130"/>
      <c r="Q75" s="130"/>
      <c r="R75" s="130"/>
      <c r="S75" s="131"/>
      <c r="T75" s="132"/>
      <c r="U75" s="132"/>
      <c r="V75" s="132"/>
      <c r="W75" s="132"/>
      <c r="X75" s="132"/>
      <c r="Y75" s="132"/>
      <c r="Z75" s="132"/>
      <c r="AA75" s="132"/>
      <c r="AB75" s="133"/>
      <c r="AC75" s="133"/>
      <c r="AD75" s="133"/>
      <c r="AE75" s="133"/>
      <c r="AF75" s="133"/>
      <c r="AG75" s="133"/>
      <c r="AH75" s="133"/>
      <c r="AI75" s="134"/>
      <c r="AJ75" s="135"/>
      <c r="AK75" s="135"/>
      <c r="AL75" s="135"/>
      <c r="AM75" s="135"/>
      <c r="AN75" s="135"/>
      <c r="AO75" s="135"/>
      <c r="AP75" s="135"/>
      <c r="AQ75" s="136"/>
      <c r="AR75" s="137"/>
      <c r="AS75" s="137"/>
      <c r="AT75" s="137"/>
      <c r="AU75" s="137"/>
      <c r="AV75" s="137"/>
      <c r="AW75" s="137"/>
      <c r="AX75" s="137"/>
      <c r="AY75" s="138"/>
      <c r="AZ75" s="139"/>
      <c r="BA75" s="139"/>
      <c r="BB75" s="139"/>
      <c r="BC75" s="139"/>
      <c r="BD75" s="139"/>
      <c r="BE75" s="139"/>
      <c r="BF75" s="140"/>
      <c r="BG75" s="140"/>
      <c r="BH75" s="141"/>
      <c r="BI75" s="141"/>
      <c r="BJ75" s="141"/>
      <c r="BK75" s="142"/>
      <c r="BL75" s="141"/>
      <c r="BM75" s="141"/>
      <c r="BN75" s="141"/>
      <c r="BO75" s="142"/>
      <c r="BP75" s="143"/>
      <c r="BQ75" s="144"/>
      <c r="BR75" s="144"/>
      <c r="BS75" s="144"/>
      <c r="BT75" s="144"/>
      <c r="BU75" s="144"/>
      <c r="BV75" s="144"/>
      <c r="BW75" s="144"/>
      <c r="BX75" s="145"/>
      <c r="BY75" s="145"/>
      <c r="BZ75" s="145"/>
      <c r="CA75" s="145"/>
      <c r="CB75" s="145"/>
      <c r="CC75" s="145"/>
      <c r="CD75" s="145"/>
      <c r="CE75" s="146"/>
      <c r="CF75" s="147"/>
      <c r="CG75" s="147"/>
      <c r="CH75" s="147"/>
      <c r="CI75" s="147"/>
      <c r="CJ75" s="147"/>
      <c r="CK75" s="147"/>
      <c r="CL75" s="147"/>
      <c r="CM75" s="148"/>
    </row>
    <row r="76" spans="1:91" x14ac:dyDescent="0.35">
      <c r="A76" s="2">
        <v>11</v>
      </c>
      <c r="B76" s="89" t="s">
        <v>142</v>
      </c>
      <c r="C76" s="88" t="s">
        <v>48</v>
      </c>
      <c r="D76" s="128"/>
      <c r="E76" s="128"/>
      <c r="F76" s="128"/>
      <c r="G76" s="128"/>
      <c r="H76" s="128"/>
      <c r="I76" s="128"/>
      <c r="J76" s="128"/>
      <c r="K76" s="129"/>
      <c r="L76" s="130"/>
      <c r="M76" s="130"/>
      <c r="N76" s="130"/>
      <c r="O76" s="130"/>
      <c r="P76" s="130"/>
      <c r="Q76" s="130"/>
      <c r="R76" s="130"/>
      <c r="S76" s="131"/>
      <c r="T76" s="132"/>
      <c r="U76" s="132"/>
      <c r="V76" s="132"/>
      <c r="W76" s="132"/>
      <c r="X76" s="132"/>
      <c r="Y76" s="132"/>
      <c r="Z76" s="132"/>
      <c r="AA76" s="132"/>
      <c r="AB76" s="133"/>
      <c r="AC76" s="133"/>
      <c r="AD76" s="133"/>
      <c r="AE76" s="133"/>
      <c r="AF76" s="133"/>
      <c r="AG76" s="133"/>
      <c r="AH76" s="133"/>
      <c r="AI76" s="134"/>
      <c r="AJ76" s="135"/>
      <c r="AK76" s="135"/>
      <c r="AL76" s="135"/>
      <c r="AM76" s="135"/>
      <c r="AN76" s="135"/>
      <c r="AO76" s="135"/>
      <c r="AP76" s="135"/>
      <c r="AQ76" s="136"/>
      <c r="AR76" s="137"/>
      <c r="AS76" s="137"/>
      <c r="AT76" s="137"/>
      <c r="AU76" s="137"/>
      <c r="AV76" s="137"/>
      <c r="AW76" s="137"/>
      <c r="AX76" s="137"/>
      <c r="AY76" s="138"/>
      <c r="AZ76" s="139"/>
      <c r="BA76" s="139"/>
      <c r="BB76" s="139"/>
      <c r="BC76" s="139"/>
      <c r="BD76" s="139"/>
      <c r="BE76" s="139"/>
      <c r="BF76" s="140"/>
      <c r="BG76" s="140"/>
      <c r="BH76" s="141"/>
      <c r="BI76" s="141"/>
      <c r="BJ76" s="141"/>
      <c r="BK76" s="142"/>
      <c r="BL76" s="141"/>
      <c r="BM76" s="141"/>
      <c r="BN76" s="141"/>
      <c r="BO76" s="142"/>
      <c r="BP76" s="143"/>
      <c r="BQ76" s="144"/>
      <c r="BR76" s="144"/>
      <c r="BS76" s="144"/>
      <c r="BT76" s="144"/>
      <c r="BU76" s="144"/>
      <c r="BV76" s="144"/>
      <c r="BW76" s="144"/>
      <c r="BX76" s="145"/>
      <c r="BY76" s="145"/>
      <c r="BZ76" s="145"/>
      <c r="CA76" s="145"/>
      <c r="CB76" s="145"/>
      <c r="CC76" s="145"/>
      <c r="CD76" s="145"/>
      <c r="CE76" s="146"/>
      <c r="CF76" s="147"/>
      <c r="CG76" s="147"/>
      <c r="CH76" s="147"/>
      <c r="CI76" s="147"/>
      <c r="CJ76" s="147"/>
      <c r="CK76" s="147"/>
      <c r="CL76" s="147"/>
      <c r="CM76" s="148"/>
    </row>
    <row r="77" spans="1:91" x14ac:dyDescent="0.35">
      <c r="A77" s="2">
        <v>12</v>
      </c>
      <c r="B77" s="89" t="s">
        <v>142</v>
      </c>
      <c r="C77" s="88" t="s">
        <v>49</v>
      </c>
      <c r="D77" s="128"/>
      <c r="E77" s="128"/>
      <c r="F77" s="128"/>
      <c r="G77" s="128"/>
      <c r="H77" s="128"/>
      <c r="I77" s="128"/>
      <c r="J77" s="128"/>
      <c r="K77" s="129"/>
      <c r="L77" s="130"/>
      <c r="M77" s="130"/>
      <c r="N77" s="130"/>
      <c r="O77" s="130"/>
      <c r="P77" s="130"/>
      <c r="Q77" s="130"/>
      <c r="R77" s="130"/>
      <c r="S77" s="131"/>
      <c r="T77" s="132"/>
      <c r="U77" s="132"/>
      <c r="V77" s="132"/>
      <c r="W77" s="132"/>
      <c r="X77" s="132"/>
      <c r="Y77" s="132"/>
      <c r="Z77" s="132"/>
      <c r="AA77" s="132"/>
      <c r="AB77" s="133"/>
      <c r="AC77" s="133"/>
      <c r="AD77" s="133"/>
      <c r="AE77" s="133"/>
      <c r="AF77" s="133"/>
      <c r="AG77" s="133"/>
      <c r="AH77" s="133"/>
      <c r="AI77" s="134"/>
      <c r="AJ77" s="135"/>
      <c r="AK77" s="135"/>
      <c r="AL77" s="135"/>
      <c r="AM77" s="135"/>
      <c r="AN77" s="135"/>
      <c r="AO77" s="135"/>
      <c r="AP77" s="135"/>
      <c r="AQ77" s="136"/>
      <c r="AR77" s="137"/>
      <c r="AS77" s="137"/>
      <c r="AT77" s="137"/>
      <c r="AU77" s="137"/>
      <c r="AV77" s="137"/>
      <c r="AW77" s="137"/>
      <c r="AX77" s="137"/>
      <c r="AY77" s="138"/>
      <c r="AZ77" s="139"/>
      <c r="BA77" s="139"/>
      <c r="BB77" s="139"/>
      <c r="BC77" s="139"/>
      <c r="BD77" s="139"/>
      <c r="BE77" s="139"/>
      <c r="BF77" s="140"/>
      <c r="BG77" s="140"/>
      <c r="BH77" s="141"/>
      <c r="BI77" s="141"/>
      <c r="BJ77" s="141"/>
      <c r="BK77" s="142"/>
      <c r="BL77" s="141"/>
      <c r="BM77" s="141"/>
      <c r="BN77" s="141"/>
      <c r="BO77" s="142"/>
      <c r="BP77" s="143"/>
      <c r="BQ77" s="144"/>
      <c r="BR77" s="144"/>
      <c r="BS77" s="144"/>
      <c r="BT77" s="144"/>
      <c r="BU77" s="144"/>
      <c r="BV77" s="144"/>
      <c r="BW77" s="144"/>
      <c r="BX77" s="145"/>
      <c r="BY77" s="145"/>
      <c r="BZ77" s="145"/>
      <c r="CA77" s="145"/>
      <c r="CB77" s="145"/>
      <c r="CC77" s="145"/>
      <c r="CD77" s="145"/>
      <c r="CE77" s="146"/>
      <c r="CF77" s="147"/>
      <c r="CG77" s="147"/>
      <c r="CH77" s="147"/>
      <c r="CI77" s="147"/>
      <c r="CJ77" s="147"/>
      <c r="CK77" s="147"/>
      <c r="CL77" s="147"/>
      <c r="CM77" s="148"/>
    </row>
    <row r="78" spans="1:91" x14ac:dyDescent="0.35">
      <c r="A78" s="2">
        <v>13</v>
      </c>
      <c r="B78" s="89" t="s">
        <v>142</v>
      </c>
      <c r="C78" s="88" t="s">
        <v>43</v>
      </c>
      <c r="D78" s="128"/>
      <c r="E78" s="128"/>
      <c r="F78" s="128"/>
      <c r="G78" s="128"/>
      <c r="H78" s="128"/>
      <c r="I78" s="128"/>
      <c r="J78" s="128"/>
      <c r="K78" s="129"/>
      <c r="L78" s="130"/>
      <c r="M78" s="130"/>
      <c r="N78" s="130"/>
      <c r="O78" s="130"/>
      <c r="P78" s="130"/>
      <c r="Q78" s="130"/>
      <c r="R78" s="130"/>
      <c r="S78" s="131"/>
      <c r="T78" s="132"/>
      <c r="U78" s="132"/>
      <c r="V78" s="132"/>
      <c r="W78" s="132"/>
      <c r="X78" s="132"/>
      <c r="Y78" s="132"/>
      <c r="Z78" s="132"/>
      <c r="AA78" s="132"/>
      <c r="AB78" s="133"/>
      <c r="AC78" s="133"/>
      <c r="AD78" s="133"/>
      <c r="AE78" s="133"/>
      <c r="AF78" s="133"/>
      <c r="AG78" s="133"/>
      <c r="AH78" s="133"/>
      <c r="AI78" s="134"/>
      <c r="AJ78" s="135"/>
      <c r="AK78" s="135"/>
      <c r="AL78" s="135"/>
      <c r="AM78" s="135"/>
      <c r="AN78" s="135"/>
      <c r="AO78" s="135"/>
      <c r="AP78" s="135"/>
      <c r="AQ78" s="136"/>
      <c r="AR78" s="137"/>
      <c r="AS78" s="137"/>
      <c r="AT78" s="137"/>
      <c r="AU78" s="137"/>
      <c r="AV78" s="137"/>
      <c r="AW78" s="137"/>
      <c r="AX78" s="137"/>
      <c r="AY78" s="138"/>
      <c r="AZ78" s="139"/>
      <c r="BA78" s="139"/>
      <c r="BB78" s="139"/>
      <c r="BC78" s="139"/>
      <c r="BD78" s="139"/>
      <c r="BE78" s="139"/>
      <c r="BF78" s="140"/>
      <c r="BG78" s="140"/>
      <c r="BH78" s="141"/>
      <c r="BI78" s="141"/>
      <c r="BJ78" s="141"/>
      <c r="BK78" s="142"/>
      <c r="BL78" s="141"/>
      <c r="BM78" s="141"/>
      <c r="BN78" s="141"/>
      <c r="BO78" s="142"/>
      <c r="BP78" s="143"/>
      <c r="BQ78" s="144"/>
      <c r="BR78" s="144"/>
      <c r="BS78" s="144"/>
      <c r="BT78" s="144"/>
      <c r="BU78" s="144"/>
      <c r="BV78" s="144"/>
      <c r="BW78" s="144"/>
      <c r="BX78" s="145"/>
      <c r="BY78" s="145"/>
      <c r="BZ78" s="145"/>
      <c r="CA78" s="145"/>
      <c r="CB78" s="145"/>
      <c r="CC78" s="145"/>
      <c r="CD78" s="145"/>
      <c r="CE78" s="146"/>
      <c r="CF78" s="147"/>
      <c r="CG78" s="147"/>
      <c r="CH78" s="147"/>
      <c r="CI78" s="147"/>
      <c r="CJ78" s="147"/>
      <c r="CK78" s="147"/>
      <c r="CL78" s="147"/>
      <c r="CM78" s="148"/>
    </row>
    <row r="79" spans="1:91" x14ac:dyDescent="0.35">
      <c r="A79" s="2">
        <v>14</v>
      </c>
      <c r="B79" s="89" t="s">
        <v>142</v>
      </c>
      <c r="C79" s="88" t="s">
        <v>46</v>
      </c>
      <c r="D79" s="128"/>
      <c r="E79" s="128"/>
      <c r="F79" s="128"/>
      <c r="G79" s="128"/>
      <c r="H79" s="128"/>
      <c r="I79" s="128"/>
      <c r="J79" s="128"/>
      <c r="K79" s="129"/>
      <c r="L79" s="130"/>
      <c r="M79" s="130"/>
      <c r="N79" s="130"/>
      <c r="O79" s="130"/>
      <c r="P79" s="130"/>
      <c r="Q79" s="130"/>
      <c r="R79" s="130"/>
      <c r="S79" s="131"/>
      <c r="T79" s="132"/>
      <c r="U79" s="132"/>
      <c r="V79" s="132"/>
      <c r="W79" s="132"/>
      <c r="X79" s="132"/>
      <c r="Y79" s="132"/>
      <c r="Z79" s="132"/>
      <c r="AA79" s="132"/>
      <c r="AB79" s="133"/>
      <c r="AC79" s="133"/>
      <c r="AD79" s="133"/>
      <c r="AE79" s="133"/>
      <c r="AF79" s="133"/>
      <c r="AG79" s="133"/>
      <c r="AH79" s="133"/>
      <c r="AI79" s="134"/>
      <c r="AJ79" s="135"/>
      <c r="AK79" s="135"/>
      <c r="AL79" s="135"/>
      <c r="AM79" s="135"/>
      <c r="AN79" s="135"/>
      <c r="AO79" s="135"/>
      <c r="AP79" s="135"/>
      <c r="AQ79" s="136"/>
      <c r="AR79" s="137"/>
      <c r="AS79" s="137"/>
      <c r="AT79" s="137"/>
      <c r="AU79" s="137"/>
      <c r="AV79" s="137"/>
      <c r="AW79" s="137"/>
      <c r="AX79" s="137"/>
      <c r="AY79" s="138"/>
      <c r="AZ79" s="139"/>
      <c r="BA79" s="139"/>
      <c r="BB79" s="139"/>
      <c r="BC79" s="139"/>
      <c r="BD79" s="139"/>
      <c r="BE79" s="139"/>
      <c r="BF79" s="140"/>
      <c r="BG79" s="140"/>
      <c r="BH79" s="141"/>
      <c r="BI79" s="141"/>
      <c r="BJ79" s="141"/>
      <c r="BK79" s="142"/>
      <c r="BL79" s="141"/>
      <c r="BM79" s="141"/>
      <c r="BN79" s="141"/>
      <c r="BO79" s="142"/>
      <c r="BP79" s="143"/>
      <c r="BQ79" s="144"/>
      <c r="BR79" s="144"/>
      <c r="BS79" s="144"/>
      <c r="BT79" s="144"/>
      <c r="BU79" s="144"/>
      <c r="BV79" s="144"/>
      <c r="BW79" s="144"/>
      <c r="BX79" s="145"/>
      <c r="BY79" s="145"/>
      <c r="BZ79" s="145"/>
      <c r="CA79" s="145"/>
      <c r="CB79" s="145"/>
      <c r="CC79" s="145"/>
      <c r="CD79" s="145"/>
      <c r="CE79" s="146"/>
      <c r="CF79" s="147"/>
      <c r="CG79" s="147"/>
      <c r="CH79" s="147"/>
      <c r="CI79" s="147"/>
      <c r="CJ79" s="147"/>
      <c r="CK79" s="147"/>
      <c r="CL79" s="147"/>
      <c r="CM79" s="148"/>
    </row>
    <row r="80" spans="1:91" x14ac:dyDescent="0.35">
      <c r="A80" s="2">
        <v>15</v>
      </c>
      <c r="B80" s="89" t="s">
        <v>142</v>
      </c>
      <c r="C80" s="88" t="s">
        <v>45</v>
      </c>
      <c r="D80" s="128"/>
      <c r="E80" s="128"/>
      <c r="F80" s="128"/>
      <c r="G80" s="128"/>
      <c r="H80" s="128"/>
      <c r="I80" s="128"/>
      <c r="J80" s="128"/>
      <c r="K80" s="129"/>
      <c r="L80" s="130"/>
      <c r="M80" s="130"/>
      <c r="N80" s="130"/>
      <c r="O80" s="130"/>
      <c r="P80" s="130"/>
      <c r="Q80" s="130"/>
      <c r="R80" s="130"/>
      <c r="S80" s="131"/>
      <c r="T80" s="132"/>
      <c r="U80" s="132"/>
      <c r="V80" s="132"/>
      <c r="W80" s="132"/>
      <c r="X80" s="132"/>
      <c r="Y80" s="132"/>
      <c r="Z80" s="132"/>
      <c r="AA80" s="132"/>
      <c r="AB80" s="133"/>
      <c r="AC80" s="133"/>
      <c r="AD80" s="133"/>
      <c r="AE80" s="133"/>
      <c r="AF80" s="133"/>
      <c r="AG80" s="133"/>
      <c r="AH80" s="133"/>
      <c r="AI80" s="134"/>
      <c r="AJ80" s="135"/>
      <c r="AK80" s="135"/>
      <c r="AL80" s="135"/>
      <c r="AM80" s="135"/>
      <c r="AN80" s="135"/>
      <c r="AO80" s="135"/>
      <c r="AP80" s="135"/>
      <c r="AQ80" s="136"/>
      <c r="AR80" s="137"/>
      <c r="AS80" s="137"/>
      <c r="AT80" s="137"/>
      <c r="AU80" s="137"/>
      <c r="AV80" s="137"/>
      <c r="AW80" s="137"/>
      <c r="AX80" s="137"/>
      <c r="AY80" s="138"/>
      <c r="AZ80" s="139"/>
      <c r="BA80" s="139"/>
      <c r="BB80" s="139"/>
      <c r="BC80" s="139"/>
      <c r="BD80" s="139"/>
      <c r="BE80" s="139"/>
      <c r="BF80" s="140"/>
      <c r="BG80" s="140"/>
      <c r="BH80" s="141"/>
      <c r="BI80" s="141"/>
      <c r="BJ80" s="141"/>
      <c r="BK80" s="142"/>
      <c r="BL80" s="141"/>
      <c r="BM80" s="141"/>
      <c r="BN80" s="141"/>
      <c r="BO80" s="142"/>
      <c r="BP80" s="143"/>
      <c r="BQ80" s="144"/>
      <c r="BR80" s="144"/>
      <c r="BS80" s="144"/>
      <c r="BT80" s="144"/>
      <c r="BU80" s="144"/>
      <c r="BV80" s="144"/>
      <c r="BW80" s="144"/>
      <c r="BX80" s="145"/>
      <c r="BY80" s="145"/>
      <c r="BZ80" s="145"/>
      <c r="CA80" s="145"/>
      <c r="CB80" s="145"/>
      <c r="CC80" s="145"/>
      <c r="CD80" s="145"/>
      <c r="CE80" s="146"/>
      <c r="CF80" s="147"/>
      <c r="CG80" s="147"/>
      <c r="CH80" s="147"/>
      <c r="CI80" s="147"/>
      <c r="CJ80" s="147"/>
      <c r="CK80" s="147"/>
      <c r="CL80" s="147"/>
      <c r="CM80" s="148"/>
    </row>
    <row r="81" spans="1:91" x14ac:dyDescent="0.35">
      <c r="A81" s="2">
        <v>16</v>
      </c>
      <c r="B81" s="89" t="s">
        <v>142</v>
      </c>
      <c r="C81" s="76" t="s">
        <v>144</v>
      </c>
      <c r="D81" s="128"/>
      <c r="E81" s="128"/>
      <c r="F81" s="128"/>
      <c r="G81" s="128"/>
      <c r="H81" s="128"/>
      <c r="I81" s="128"/>
      <c r="J81" s="128"/>
      <c r="K81" s="129"/>
      <c r="L81" s="130"/>
      <c r="M81" s="130"/>
      <c r="N81" s="130"/>
      <c r="O81" s="130"/>
      <c r="P81" s="130"/>
      <c r="Q81" s="130"/>
      <c r="R81" s="130"/>
      <c r="S81" s="131"/>
      <c r="T81" s="132"/>
      <c r="U81" s="132"/>
      <c r="V81" s="132"/>
      <c r="W81" s="132"/>
      <c r="X81" s="132"/>
      <c r="Y81" s="132"/>
      <c r="Z81" s="132"/>
      <c r="AA81" s="132"/>
      <c r="AB81" s="133"/>
      <c r="AC81" s="133"/>
      <c r="AD81" s="133"/>
      <c r="AE81" s="133"/>
      <c r="AF81" s="133"/>
      <c r="AG81" s="133"/>
      <c r="AH81" s="133"/>
      <c r="AI81" s="134"/>
      <c r="AJ81" s="135"/>
      <c r="AK81" s="135"/>
      <c r="AL81" s="135"/>
      <c r="AM81" s="135"/>
      <c r="AN81" s="135"/>
      <c r="AO81" s="135"/>
      <c r="AP81" s="135"/>
      <c r="AQ81" s="136"/>
      <c r="AR81" s="137"/>
      <c r="AS81" s="137"/>
      <c r="AT81" s="137"/>
      <c r="AU81" s="137"/>
      <c r="AV81" s="137"/>
      <c r="AW81" s="137"/>
      <c r="AX81" s="137"/>
      <c r="AY81" s="138"/>
      <c r="AZ81" s="139"/>
      <c r="BA81" s="139"/>
      <c r="BB81" s="139"/>
      <c r="BC81" s="139"/>
      <c r="BD81" s="139"/>
      <c r="BE81" s="139"/>
      <c r="BF81" s="140"/>
      <c r="BG81" s="140"/>
      <c r="BH81" s="141"/>
      <c r="BI81" s="141"/>
      <c r="BJ81" s="141"/>
      <c r="BK81" s="142"/>
      <c r="BL81" s="141"/>
      <c r="BM81" s="141"/>
      <c r="BN81" s="141"/>
      <c r="BO81" s="142"/>
      <c r="BP81" s="143"/>
      <c r="BQ81" s="144"/>
      <c r="BR81" s="144"/>
      <c r="BS81" s="144"/>
      <c r="BT81" s="144"/>
      <c r="BU81" s="144"/>
      <c r="BV81" s="144"/>
      <c r="BW81" s="144"/>
      <c r="BX81" s="145"/>
      <c r="BY81" s="145"/>
      <c r="BZ81" s="145"/>
      <c r="CA81" s="145"/>
      <c r="CB81" s="145"/>
      <c r="CC81" s="145"/>
      <c r="CD81" s="145"/>
      <c r="CE81" s="146"/>
      <c r="CF81" s="147"/>
      <c r="CG81" s="147"/>
      <c r="CH81" s="147"/>
      <c r="CI81" s="147"/>
      <c r="CJ81" s="147"/>
      <c r="CK81" s="147"/>
      <c r="CL81" s="147"/>
      <c r="CM81" s="148"/>
    </row>
    <row r="82" spans="1:91" x14ac:dyDescent="0.35">
      <c r="A82" s="2">
        <v>17</v>
      </c>
      <c r="B82" s="89" t="s">
        <v>142</v>
      </c>
      <c r="C82" s="76" t="s">
        <v>145</v>
      </c>
      <c r="D82" s="128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</row>
    <row r="83" spans="1:91" x14ac:dyDescent="0.35">
      <c r="A83" s="2">
        <v>1</v>
      </c>
      <c r="B83" s="90" t="s">
        <v>50</v>
      </c>
      <c r="C83" s="88" t="s">
        <v>37</v>
      </c>
      <c r="D83" s="128"/>
      <c r="E83" s="128"/>
      <c r="F83" s="128"/>
      <c r="G83" s="128"/>
      <c r="H83" s="128"/>
      <c r="I83" s="128"/>
      <c r="J83" s="128"/>
      <c r="K83" s="129"/>
      <c r="L83" s="130"/>
      <c r="M83" s="130"/>
      <c r="N83" s="130"/>
      <c r="O83" s="130"/>
      <c r="P83" s="130"/>
      <c r="Q83" s="130"/>
      <c r="R83" s="130"/>
      <c r="S83" s="131"/>
      <c r="T83" s="132"/>
      <c r="U83" s="132"/>
      <c r="V83" s="132"/>
      <c r="W83" s="132"/>
      <c r="X83" s="132"/>
      <c r="Y83" s="132"/>
      <c r="Z83" s="132"/>
      <c r="AA83" s="132"/>
      <c r="AB83" s="133"/>
      <c r="AC83" s="133"/>
      <c r="AD83" s="133"/>
      <c r="AE83" s="133"/>
      <c r="AF83" s="133"/>
      <c r="AG83" s="133"/>
      <c r="AH83" s="133"/>
      <c r="AI83" s="134"/>
      <c r="AJ83" s="135"/>
      <c r="AK83" s="135"/>
      <c r="AL83" s="135"/>
      <c r="AM83" s="135"/>
      <c r="AN83" s="135"/>
      <c r="AO83" s="135"/>
      <c r="AP83" s="135"/>
      <c r="AQ83" s="136"/>
      <c r="AR83" s="137"/>
      <c r="AS83" s="137"/>
      <c r="AT83" s="137"/>
      <c r="AU83" s="137"/>
      <c r="AV83" s="137"/>
      <c r="AW83" s="137"/>
      <c r="AX83" s="137"/>
      <c r="AY83" s="138"/>
      <c r="AZ83" s="139">
        <v>1</v>
      </c>
      <c r="BA83" s="139"/>
      <c r="BB83" s="139"/>
      <c r="BC83" s="139"/>
      <c r="BD83" s="139"/>
      <c r="BE83" s="139"/>
      <c r="BF83" s="140"/>
      <c r="BG83" s="140"/>
      <c r="BH83" s="141"/>
      <c r="BI83" s="141"/>
      <c r="BJ83" s="141">
        <v>3</v>
      </c>
      <c r="BK83" s="142"/>
      <c r="BL83" s="141"/>
      <c r="BM83" s="141"/>
      <c r="BN83" s="141"/>
      <c r="BO83" s="142"/>
      <c r="BP83" s="143"/>
      <c r="BQ83" s="144">
        <v>1</v>
      </c>
      <c r="BR83" s="144">
        <v>1</v>
      </c>
      <c r="BS83" s="144">
        <v>1</v>
      </c>
      <c r="BT83" s="144"/>
      <c r="BU83" s="144">
        <v>1</v>
      </c>
      <c r="BV83" s="144">
        <v>2</v>
      </c>
      <c r="BW83" s="144"/>
      <c r="BX83" s="145"/>
      <c r="BY83" s="145"/>
      <c r="BZ83" s="145"/>
      <c r="CA83" s="145"/>
      <c r="CB83" s="145"/>
      <c r="CC83" s="145"/>
      <c r="CD83" s="145"/>
      <c r="CE83" s="146"/>
      <c r="CF83" s="147"/>
      <c r="CG83" s="147"/>
      <c r="CH83" s="147"/>
      <c r="CI83" s="147"/>
      <c r="CJ83" s="147"/>
      <c r="CK83" s="147"/>
      <c r="CL83" s="147"/>
      <c r="CM83" s="148"/>
    </row>
    <row r="84" spans="1:91" x14ac:dyDescent="0.35">
      <c r="A84" s="2">
        <v>2</v>
      </c>
      <c r="B84" s="90" t="s">
        <v>50</v>
      </c>
      <c r="C84" s="88" t="s">
        <v>35</v>
      </c>
      <c r="D84" s="128">
        <v>10</v>
      </c>
      <c r="E84" s="128">
        <v>3</v>
      </c>
      <c r="F84" s="128">
        <v>8</v>
      </c>
      <c r="G84" s="128"/>
      <c r="H84" s="128"/>
      <c r="I84" s="128"/>
      <c r="J84" s="128"/>
      <c r="K84" s="129"/>
      <c r="L84" s="130">
        <v>3</v>
      </c>
      <c r="M84" s="130">
        <v>9</v>
      </c>
      <c r="N84" s="130"/>
      <c r="O84" s="130"/>
      <c r="P84" s="130">
        <v>8</v>
      </c>
      <c r="Q84" s="130">
        <v>11</v>
      </c>
      <c r="R84" s="130"/>
      <c r="S84" s="131"/>
      <c r="T84" s="132">
        <v>7</v>
      </c>
      <c r="U84" s="132">
        <v>23</v>
      </c>
      <c r="V84" s="132">
        <v>13</v>
      </c>
      <c r="W84" s="132">
        <v>3</v>
      </c>
      <c r="X84" s="132"/>
      <c r="Y84" s="132">
        <v>6</v>
      </c>
      <c r="Z84" s="132">
        <v>4</v>
      </c>
      <c r="AA84" s="132">
        <v>1</v>
      </c>
      <c r="AB84" s="133">
        <v>6</v>
      </c>
      <c r="AC84" s="133">
        <v>11</v>
      </c>
      <c r="AD84" s="133">
        <v>6</v>
      </c>
      <c r="AE84" s="133"/>
      <c r="AF84" s="133">
        <v>15</v>
      </c>
      <c r="AG84" s="133">
        <v>25</v>
      </c>
      <c r="AH84" s="133">
        <v>22</v>
      </c>
      <c r="AI84" s="134"/>
      <c r="AJ84" s="135">
        <v>7</v>
      </c>
      <c r="AK84" s="135">
        <v>6</v>
      </c>
      <c r="AL84" s="135">
        <v>5</v>
      </c>
      <c r="AM84" s="135"/>
      <c r="AN84" s="135">
        <v>6</v>
      </c>
      <c r="AO84" s="135">
        <v>3</v>
      </c>
      <c r="AP84" s="135"/>
      <c r="AQ84" s="136"/>
      <c r="AR84" s="137">
        <v>12</v>
      </c>
      <c r="AS84" s="137">
        <v>33</v>
      </c>
      <c r="AT84" s="137">
        <v>22</v>
      </c>
      <c r="AU84" s="137"/>
      <c r="AV84" s="137"/>
      <c r="AW84" s="137">
        <v>33</v>
      </c>
      <c r="AX84" s="137"/>
      <c r="AY84" s="138"/>
      <c r="AZ84" s="139">
        <v>1</v>
      </c>
      <c r="BA84" s="139">
        <v>4</v>
      </c>
      <c r="BB84" s="139"/>
      <c r="BC84" s="139"/>
      <c r="BD84" s="139">
        <v>6</v>
      </c>
      <c r="BE84" s="139">
        <v>9</v>
      </c>
      <c r="BF84" s="140"/>
      <c r="BG84" s="140"/>
      <c r="BH84" s="141">
        <v>1</v>
      </c>
      <c r="BI84" s="141">
        <v>12</v>
      </c>
      <c r="BJ84" s="141">
        <v>5</v>
      </c>
      <c r="BK84" s="142"/>
      <c r="BL84" s="141">
        <v>3</v>
      </c>
      <c r="BM84" s="141">
        <v>10</v>
      </c>
      <c r="BN84" s="141">
        <v>12</v>
      </c>
      <c r="BO84" s="142"/>
      <c r="BP84" s="143"/>
      <c r="BQ84" s="144">
        <v>27</v>
      </c>
      <c r="BR84" s="144">
        <v>3</v>
      </c>
      <c r="BS84" s="144">
        <v>28</v>
      </c>
      <c r="BT84" s="144">
        <v>16</v>
      </c>
      <c r="BU84" s="144">
        <v>16</v>
      </c>
      <c r="BV84" s="144">
        <v>13</v>
      </c>
      <c r="BW84" s="144">
        <v>11</v>
      </c>
      <c r="BX84" s="145">
        <v>17</v>
      </c>
      <c r="BY84" s="145">
        <v>3</v>
      </c>
      <c r="BZ84" s="145">
        <v>9</v>
      </c>
      <c r="CA84" s="145"/>
      <c r="CB84" s="145">
        <v>2</v>
      </c>
      <c r="CC84" s="145">
        <v>1</v>
      </c>
      <c r="CD84" s="145">
        <v>2</v>
      </c>
      <c r="CE84" s="146"/>
      <c r="CF84" s="147">
        <v>2</v>
      </c>
      <c r="CG84" s="147">
        <v>4</v>
      </c>
      <c r="CH84" s="147">
        <v>1</v>
      </c>
      <c r="CI84" s="147"/>
      <c r="CJ84" s="147">
        <v>13</v>
      </c>
      <c r="CK84" s="147">
        <v>5</v>
      </c>
      <c r="CL84" s="147">
        <v>1</v>
      </c>
      <c r="CM84" s="148"/>
    </row>
    <row r="85" spans="1:91" x14ac:dyDescent="0.35">
      <c r="A85" s="2">
        <v>3</v>
      </c>
      <c r="B85" s="90" t="s">
        <v>50</v>
      </c>
      <c r="C85" s="88" t="s">
        <v>38</v>
      </c>
      <c r="D85" s="128"/>
      <c r="E85" s="128">
        <v>1</v>
      </c>
      <c r="F85" s="128">
        <v>2</v>
      </c>
      <c r="G85" s="128"/>
      <c r="H85" s="128"/>
      <c r="I85" s="128"/>
      <c r="J85" s="128"/>
      <c r="K85" s="129"/>
      <c r="L85" s="130"/>
      <c r="M85" s="130">
        <v>2</v>
      </c>
      <c r="N85" s="130"/>
      <c r="O85" s="130"/>
      <c r="P85" s="130"/>
      <c r="Q85" s="130">
        <v>3</v>
      </c>
      <c r="R85" s="130"/>
      <c r="S85" s="131"/>
      <c r="T85" s="132">
        <v>1</v>
      </c>
      <c r="U85" s="132"/>
      <c r="V85" s="132">
        <v>2</v>
      </c>
      <c r="W85" s="132">
        <v>5</v>
      </c>
      <c r="X85" s="132">
        <v>1</v>
      </c>
      <c r="Y85" s="132"/>
      <c r="Z85" s="132">
        <v>1</v>
      </c>
      <c r="AA85" s="132">
        <v>5</v>
      </c>
      <c r="AB85" s="133">
        <v>1</v>
      </c>
      <c r="AC85" s="133">
        <v>2</v>
      </c>
      <c r="AD85" s="133"/>
      <c r="AE85" s="133"/>
      <c r="AF85" s="133"/>
      <c r="AG85" s="133">
        <v>1</v>
      </c>
      <c r="AH85" s="133">
        <v>2</v>
      </c>
      <c r="AI85" s="134"/>
      <c r="AJ85" s="135">
        <v>2</v>
      </c>
      <c r="AK85" s="135"/>
      <c r="AL85" s="135"/>
      <c r="AM85" s="135"/>
      <c r="AN85" s="135"/>
      <c r="AO85" s="135">
        <v>2</v>
      </c>
      <c r="AP85" s="135">
        <v>1</v>
      </c>
      <c r="AQ85" s="136"/>
      <c r="AR85" s="137">
        <v>3</v>
      </c>
      <c r="AS85" s="137">
        <v>6</v>
      </c>
      <c r="AT85" s="137">
        <v>7</v>
      </c>
      <c r="AU85" s="137"/>
      <c r="AV85" s="137"/>
      <c r="AW85" s="137"/>
      <c r="AX85" s="137"/>
      <c r="AY85" s="138"/>
      <c r="AZ85" s="139">
        <v>5</v>
      </c>
      <c r="BA85" s="139">
        <v>1</v>
      </c>
      <c r="BB85" s="139"/>
      <c r="BC85" s="139"/>
      <c r="BD85" s="139"/>
      <c r="BE85" s="139">
        <v>1</v>
      </c>
      <c r="BF85" s="140"/>
      <c r="BG85" s="140"/>
      <c r="BH85" s="141">
        <v>1</v>
      </c>
      <c r="BI85" s="141">
        <v>1</v>
      </c>
      <c r="BJ85" s="141">
        <v>5</v>
      </c>
      <c r="BK85" s="142"/>
      <c r="BL85" s="141">
        <v>4</v>
      </c>
      <c r="BM85" s="141">
        <v>5</v>
      </c>
      <c r="BN85" s="141">
        <v>5</v>
      </c>
      <c r="BO85" s="142"/>
      <c r="BP85" s="143"/>
      <c r="BQ85" s="144">
        <v>10</v>
      </c>
      <c r="BR85" s="144"/>
      <c r="BS85" s="144">
        <v>7</v>
      </c>
      <c r="BT85" s="144">
        <v>10</v>
      </c>
      <c r="BU85" s="144">
        <v>8</v>
      </c>
      <c r="BV85" s="144">
        <v>11</v>
      </c>
      <c r="BW85" s="144">
        <v>3</v>
      </c>
      <c r="BX85" s="145"/>
      <c r="BY85" s="145"/>
      <c r="BZ85" s="145">
        <v>1</v>
      </c>
      <c r="CA85" s="145"/>
      <c r="CB85" s="145">
        <v>20</v>
      </c>
      <c r="CC85" s="145"/>
      <c r="CD85" s="145">
        <v>1</v>
      </c>
      <c r="CE85" s="146"/>
      <c r="CF85" s="147"/>
      <c r="CG85" s="147">
        <v>1</v>
      </c>
      <c r="CH85" s="147"/>
      <c r="CI85" s="147"/>
      <c r="CJ85" s="147"/>
      <c r="CK85" s="147">
        <v>4</v>
      </c>
      <c r="CL85" s="147"/>
      <c r="CM85" s="148"/>
    </row>
    <row r="86" spans="1:91" x14ac:dyDescent="0.35">
      <c r="A86" s="2">
        <v>4</v>
      </c>
      <c r="B86" s="90" t="s">
        <v>50</v>
      </c>
      <c r="C86" s="88" t="s">
        <v>36</v>
      </c>
      <c r="D86" s="128"/>
      <c r="E86" s="128">
        <v>1</v>
      </c>
      <c r="F86" s="128">
        <v>10</v>
      </c>
      <c r="G86" s="128"/>
      <c r="H86" s="128"/>
      <c r="I86" s="128"/>
      <c r="J86" s="128"/>
      <c r="K86" s="129"/>
      <c r="L86" s="130">
        <v>1</v>
      </c>
      <c r="M86" s="130"/>
      <c r="N86" s="130"/>
      <c r="O86" s="130"/>
      <c r="P86" s="130">
        <v>1</v>
      </c>
      <c r="Q86" s="130">
        <v>1</v>
      </c>
      <c r="R86" s="130"/>
      <c r="S86" s="131"/>
      <c r="T86" s="132">
        <v>1</v>
      </c>
      <c r="U86" s="132"/>
      <c r="V86" s="132"/>
      <c r="W86" s="132"/>
      <c r="X86" s="132"/>
      <c r="Y86" s="132"/>
      <c r="Z86" s="132"/>
      <c r="AA86" s="132"/>
      <c r="AB86" s="133">
        <v>1</v>
      </c>
      <c r="AC86" s="133">
        <v>1</v>
      </c>
      <c r="AD86" s="133">
        <v>2</v>
      </c>
      <c r="AE86" s="133"/>
      <c r="AF86" s="133">
        <v>1</v>
      </c>
      <c r="AG86" s="133"/>
      <c r="AH86" s="133">
        <v>2</v>
      </c>
      <c r="AI86" s="134"/>
      <c r="AJ86" s="135">
        <v>37</v>
      </c>
      <c r="AK86" s="135">
        <v>4</v>
      </c>
      <c r="AL86" s="135"/>
      <c r="AM86" s="135"/>
      <c r="AN86" s="135">
        <v>3</v>
      </c>
      <c r="AO86" s="135"/>
      <c r="AP86" s="135"/>
      <c r="AQ86" s="136"/>
      <c r="AR86" s="137">
        <v>2</v>
      </c>
      <c r="AS86" s="137">
        <v>4</v>
      </c>
      <c r="AT86" s="137">
        <v>3</v>
      </c>
      <c r="AU86" s="137"/>
      <c r="AV86" s="137"/>
      <c r="AW86" s="137">
        <v>1</v>
      </c>
      <c r="AX86" s="137"/>
      <c r="AY86" s="138"/>
      <c r="AZ86" s="139"/>
      <c r="BA86" s="139"/>
      <c r="BB86" s="139"/>
      <c r="BC86" s="139"/>
      <c r="BD86" s="139"/>
      <c r="BE86" s="139">
        <v>3</v>
      </c>
      <c r="BF86" s="140"/>
      <c r="BG86" s="140"/>
      <c r="BH86" s="141"/>
      <c r="BI86" s="141"/>
      <c r="BJ86" s="141"/>
      <c r="BK86" s="142"/>
      <c r="BL86" s="141">
        <v>1</v>
      </c>
      <c r="BM86" s="141">
        <v>2</v>
      </c>
      <c r="BN86" s="141">
        <v>1</v>
      </c>
      <c r="BO86" s="142"/>
      <c r="BP86" s="143"/>
      <c r="BQ86" s="144">
        <v>12</v>
      </c>
      <c r="BR86" s="144">
        <v>2</v>
      </c>
      <c r="BS86" s="144">
        <v>2</v>
      </c>
      <c r="BT86" s="144">
        <v>1</v>
      </c>
      <c r="BU86" s="144">
        <v>2</v>
      </c>
      <c r="BV86" s="144">
        <v>1</v>
      </c>
      <c r="BW86" s="144"/>
      <c r="BX86" s="145">
        <v>1</v>
      </c>
      <c r="BY86" s="145">
        <v>1</v>
      </c>
      <c r="BZ86" s="145"/>
      <c r="CA86" s="145"/>
      <c r="CB86" s="145">
        <v>1</v>
      </c>
      <c r="CC86" s="145"/>
      <c r="CD86" s="145"/>
      <c r="CE86" s="146"/>
      <c r="CF86" s="147"/>
      <c r="CG86" s="147"/>
      <c r="CH86" s="147"/>
      <c r="CI86" s="147"/>
      <c r="CJ86" s="147"/>
      <c r="CK86" s="147">
        <v>1</v>
      </c>
      <c r="CL86" s="147"/>
      <c r="CM86" s="148"/>
    </row>
    <row r="87" spans="1:91" x14ac:dyDescent="0.35">
      <c r="A87" s="2">
        <v>5</v>
      </c>
      <c r="B87" s="90" t="s">
        <v>50</v>
      </c>
      <c r="C87" s="88" t="s">
        <v>44</v>
      </c>
      <c r="D87" s="128"/>
      <c r="E87" s="128"/>
      <c r="F87" s="128"/>
      <c r="G87" s="128"/>
      <c r="H87" s="128"/>
      <c r="I87" s="128"/>
      <c r="J87" s="128"/>
      <c r="K87" s="129"/>
      <c r="L87" s="130"/>
      <c r="M87" s="130"/>
      <c r="N87" s="130"/>
      <c r="O87" s="130"/>
      <c r="P87" s="130"/>
      <c r="Q87" s="130"/>
      <c r="R87" s="130"/>
      <c r="S87" s="131"/>
      <c r="T87" s="132"/>
      <c r="U87" s="132"/>
      <c r="V87" s="132"/>
      <c r="W87" s="132"/>
      <c r="X87" s="132"/>
      <c r="Y87" s="132"/>
      <c r="Z87" s="132"/>
      <c r="AA87" s="132"/>
      <c r="AB87" s="133"/>
      <c r="AC87" s="133"/>
      <c r="AD87" s="133"/>
      <c r="AE87" s="133"/>
      <c r="AF87" s="133"/>
      <c r="AG87" s="133"/>
      <c r="AH87" s="133"/>
      <c r="AI87" s="134"/>
      <c r="AJ87" s="135"/>
      <c r="AK87" s="135"/>
      <c r="AL87" s="135"/>
      <c r="AM87" s="135"/>
      <c r="AN87" s="135"/>
      <c r="AO87" s="135"/>
      <c r="AP87" s="135"/>
      <c r="AQ87" s="136"/>
      <c r="AR87" s="137"/>
      <c r="AS87" s="137"/>
      <c r="AT87" s="137"/>
      <c r="AU87" s="137"/>
      <c r="AV87" s="137"/>
      <c r="AW87" s="137"/>
      <c r="AX87" s="137"/>
      <c r="AY87" s="138"/>
      <c r="AZ87" s="139"/>
      <c r="BA87" s="139"/>
      <c r="BB87" s="139"/>
      <c r="BC87" s="139"/>
      <c r="BD87" s="139"/>
      <c r="BE87" s="139"/>
      <c r="BF87" s="140"/>
      <c r="BG87" s="140"/>
      <c r="BH87" s="141"/>
      <c r="BI87" s="141"/>
      <c r="BJ87" s="141"/>
      <c r="BK87" s="142"/>
      <c r="BL87" s="141"/>
      <c r="BM87" s="141"/>
      <c r="BN87" s="141"/>
      <c r="BO87" s="142"/>
      <c r="BP87" s="143"/>
      <c r="BQ87" s="144"/>
      <c r="BR87" s="144"/>
      <c r="BS87" s="144"/>
      <c r="BT87" s="144"/>
      <c r="BU87" s="144"/>
      <c r="BV87" s="144"/>
      <c r="BW87" s="144"/>
      <c r="BX87" s="145"/>
      <c r="BY87" s="145"/>
      <c r="BZ87" s="145"/>
      <c r="CA87" s="145"/>
      <c r="CB87" s="145"/>
      <c r="CC87" s="145"/>
      <c r="CD87" s="145"/>
      <c r="CE87" s="146"/>
      <c r="CF87" s="147"/>
      <c r="CG87" s="147"/>
      <c r="CH87" s="147"/>
      <c r="CI87" s="147"/>
      <c r="CJ87" s="147"/>
      <c r="CK87" s="147"/>
      <c r="CL87" s="147"/>
      <c r="CM87" s="148"/>
    </row>
    <row r="88" spans="1:91" x14ac:dyDescent="0.35">
      <c r="A88" s="2">
        <v>6</v>
      </c>
      <c r="B88" s="90" t="s">
        <v>50</v>
      </c>
      <c r="C88" s="88" t="s">
        <v>39</v>
      </c>
      <c r="D88" s="128"/>
      <c r="E88" s="128"/>
      <c r="F88" s="128"/>
      <c r="G88" s="128"/>
      <c r="H88" s="128"/>
      <c r="I88" s="128"/>
      <c r="J88" s="128"/>
      <c r="K88" s="129"/>
      <c r="L88" s="130"/>
      <c r="M88" s="130"/>
      <c r="N88" s="130"/>
      <c r="O88" s="130"/>
      <c r="P88" s="130"/>
      <c r="Q88" s="130"/>
      <c r="R88" s="130"/>
      <c r="S88" s="131"/>
      <c r="T88" s="132"/>
      <c r="U88" s="132"/>
      <c r="V88" s="132"/>
      <c r="W88" s="132"/>
      <c r="X88" s="132"/>
      <c r="Y88" s="132"/>
      <c r="Z88" s="132"/>
      <c r="AA88" s="132"/>
      <c r="AB88" s="133"/>
      <c r="AC88" s="133"/>
      <c r="AD88" s="133"/>
      <c r="AE88" s="133"/>
      <c r="AF88" s="133"/>
      <c r="AG88" s="133"/>
      <c r="AH88" s="133"/>
      <c r="AI88" s="134"/>
      <c r="AJ88" s="135"/>
      <c r="AK88" s="135"/>
      <c r="AL88" s="135"/>
      <c r="AM88" s="135"/>
      <c r="AN88" s="135"/>
      <c r="AO88" s="135"/>
      <c r="AP88" s="135"/>
      <c r="AQ88" s="136"/>
      <c r="AR88" s="137"/>
      <c r="AS88" s="137"/>
      <c r="AT88" s="137"/>
      <c r="AU88" s="137"/>
      <c r="AV88" s="137"/>
      <c r="AW88" s="137"/>
      <c r="AX88" s="137"/>
      <c r="AY88" s="138"/>
      <c r="AZ88" s="139"/>
      <c r="BA88" s="139"/>
      <c r="BB88" s="139"/>
      <c r="BC88" s="139"/>
      <c r="BD88" s="139"/>
      <c r="BE88" s="139"/>
      <c r="BF88" s="140"/>
      <c r="BG88" s="140"/>
      <c r="BH88" s="141"/>
      <c r="BI88" s="141"/>
      <c r="BJ88" s="141"/>
      <c r="BK88" s="142"/>
      <c r="BL88" s="141"/>
      <c r="BM88" s="141"/>
      <c r="BN88" s="141"/>
      <c r="BO88" s="142"/>
      <c r="BP88" s="143"/>
      <c r="BQ88" s="144"/>
      <c r="BR88" s="144"/>
      <c r="BS88" s="144"/>
      <c r="BT88" s="144"/>
      <c r="BU88" s="144"/>
      <c r="BV88" s="144"/>
      <c r="BW88" s="144"/>
      <c r="BX88" s="145"/>
      <c r="BY88" s="145"/>
      <c r="BZ88" s="145"/>
      <c r="CA88" s="145"/>
      <c r="CB88" s="145"/>
      <c r="CC88" s="145"/>
      <c r="CD88" s="145"/>
      <c r="CE88" s="146"/>
      <c r="CF88" s="147"/>
      <c r="CG88" s="147"/>
      <c r="CH88" s="147"/>
      <c r="CI88" s="147"/>
      <c r="CJ88" s="147"/>
      <c r="CK88" s="147"/>
      <c r="CL88" s="147"/>
      <c r="CM88" s="148"/>
    </row>
    <row r="89" spans="1:91" x14ac:dyDescent="0.35">
      <c r="A89" s="2">
        <v>7</v>
      </c>
      <c r="B89" s="90" t="s">
        <v>50</v>
      </c>
      <c r="C89" s="88" t="s">
        <v>41</v>
      </c>
      <c r="D89" s="128"/>
      <c r="E89" s="128"/>
      <c r="F89" s="128"/>
      <c r="G89" s="128"/>
      <c r="H89" s="128"/>
      <c r="I89" s="128"/>
      <c r="J89" s="128"/>
      <c r="K89" s="129"/>
      <c r="L89" s="130"/>
      <c r="M89" s="130"/>
      <c r="N89" s="130"/>
      <c r="O89" s="130"/>
      <c r="P89" s="130"/>
      <c r="Q89" s="130"/>
      <c r="R89" s="130"/>
      <c r="S89" s="131"/>
      <c r="T89" s="132"/>
      <c r="U89" s="132"/>
      <c r="V89" s="132"/>
      <c r="W89" s="132"/>
      <c r="X89" s="132"/>
      <c r="Y89" s="132"/>
      <c r="Z89" s="132"/>
      <c r="AA89" s="132"/>
      <c r="AB89" s="133"/>
      <c r="AC89" s="133"/>
      <c r="AD89" s="133"/>
      <c r="AE89" s="133"/>
      <c r="AF89" s="133"/>
      <c r="AG89" s="133"/>
      <c r="AH89" s="133"/>
      <c r="AI89" s="134"/>
      <c r="AJ89" s="135"/>
      <c r="AK89" s="135"/>
      <c r="AL89" s="135"/>
      <c r="AM89" s="135"/>
      <c r="AN89" s="135"/>
      <c r="AO89" s="135"/>
      <c r="AP89" s="135"/>
      <c r="AQ89" s="136"/>
      <c r="AR89" s="137"/>
      <c r="AS89" s="137"/>
      <c r="AT89" s="137"/>
      <c r="AU89" s="137"/>
      <c r="AV89" s="137"/>
      <c r="AW89" s="137"/>
      <c r="AX89" s="137"/>
      <c r="AY89" s="138"/>
      <c r="AZ89" s="139"/>
      <c r="BA89" s="139"/>
      <c r="BB89" s="139"/>
      <c r="BC89" s="139"/>
      <c r="BD89" s="139"/>
      <c r="BE89" s="139"/>
      <c r="BF89" s="140"/>
      <c r="BG89" s="140"/>
      <c r="BH89" s="141"/>
      <c r="BI89" s="141"/>
      <c r="BJ89" s="141"/>
      <c r="BK89" s="142"/>
      <c r="BL89" s="141"/>
      <c r="BM89" s="141"/>
      <c r="BN89" s="141"/>
      <c r="BO89" s="142"/>
      <c r="BP89" s="143"/>
      <c r="BQ89" s="144"/>
      <c r="BR89" s="144"/>
      <c r="BS89" s="144"/>
      <c r="BT89" s="144"/>
      <c r="BU89" s="144"/>
      <c r="BV89" s="144"/>
      <c r="BW89" s="144"/>
      <c r="BX89" s="145"/>
      <c r="BY89" s="145"/>
      <c r="BZ89" s="145"/>
      <c r="CA89" s="145"/>
      <c r="CB89" s="145"/>
      <c r="CC89" s="145"/>
      <c r="CD89" s="145"/>
      <c r="CE89" s="146"/>
      <c r="CF89" s="147"/>
      <c r="CG89" s="147"/>
      <c r="CH89" s="147"/>
      <c r="CI89" s="147"/>
      <c r="CJ89" s="147"/>
      <c r="CK89" s="147"/>
      <c r="CL89" s="147"/>
      <c r="CM89" s="148"/>
    </row>
    <row r="90" spans="1:91" x14ac:dyDescent="0.35">
      <c r="A90" s="2">
        <v>8</v>
      </c>
      <c r="B90" s="90" t="s">
        <v>50</v>
      </c>
      <c r="C90" s="88" t="s">
        <v>42</v>
      </c>
      <c r="D90" s="128"/>
      <c r="E90" s="128"/>
      <c r="F90" s="128"/>
      <c r="G90" s="128"/>
      <c r="H90" s="128"/>
      <c r="I90" s="128"/>
      <c r="J90" s="128"/>
      <c r="K90" s="129"/>
      <c r="L90" s="130"/>
      <c r="M90" s="130"/>
      <c r="N90" s="130"/>
      <c r="O90" s="130"/>
      <c r="P90" s="130"/>
      <c r="Q90" s="130"/>
      <c r="R90" s="130"/>
      <c r="S90" s="131"/>
      <c r="T90" s="132"/>
      <c r="U90" s="132"/>
      <c r="V90" s="132"/>
      <c r="W90" s="132"/>
      <c r="X90" s="132"/>
      <c r="Y90" s="132"/>
      <c r="Z90" s="132"/>
      <c r="AA90" s="132"/>
      <c r="AB90" s="133"/>
      <c r="AC90" s="133"/>
      <c r="AD90" s="133"/>
      <c r="AE90" s="133"/>
      <c r="AF90" s="133"/>
      <c r="AG90" s="133"/>
      <c r="AH90" s="133"/>
      <c r="AI90" s="134"/>
      <c r="AJ90" s="135"/>
      <c r="AK90" s="135"/>
      <c r="AL90" s="135"/>
      <c r="AM90" s="135"/>
      <c r="AN90" s="135"/>
      <c r="AO90" s="135"/>
      <c r="AP90" s="135"/>
      <c r="AQ90" s="136"/>
      <c r="AR90" s="137"/>
      <c r="AS90" s="137"/>
      <c r="AT90" s="137"/>
      <c r="AU90" s="137"/>
      <c r="AV90" s="137"/>
      <c r="AW90" s="137"/>
      <c r="AX90" s="137"/>
      <c r="AY90" s="138"/>
      <c r="AZ90" s="139"/>
      <c r="BA90" s="139"/>
      <c r="BB90" s="139"/>
      <c r="BC90" s="139"/>
      <c r="BD90" s="139"/>
      <c r="BE90" s="139"/>
      <c r="BF90" s="140"/>
      <c r="BG90" s="140"/>
      <c r="BH90" s="141"/>
      <c r="BI90" s="141"/>
      <c r="BJ90" s="141"/>
      <c r="BK90" s="142"/>
      <c r="BL90" s="141"/>
      <c r="BM90" s="141"/>
      <c r="BN90" s="141"/>
      <c r="BO90" s="142"/>
      <c r="BP90" s="143"/>
      <c r="BQ90" s="144"/>
      <c r="BR90" s="144"/>
      <c r="BS90" s="144"/>
      <c r="BT90" s="144"/>
      <c r="BU90" s="144"/>
      <c r="BV90" s="144"/>
      <c r="BW90" s="144"/>
      <c r="BX90" s="145"/>
      <c r="BY90" s="145"/>
      <c r="BZ90" s="145"/>
      <c r="CA90" s="145"/>
      <c r="CB90" s="145"/>
      <c r="CC90" s="145"/>
      <c r="CD90" s="145"/>
      <c r="CE90" s="146"/>
      <c r="CF90" s="147"/>
      <c r="CG90" s="147"/>
      <c r="CH90" s="147"/>
      <c r="CI90" s="147"/>
      <c r="CJ90" s="147"/>
      <c r="CK90" s="147"/>
      <c r="CL90" s="147"/>
      <c r="CM90" s="148"/>
    </row>
    <row r="91" spans="1:91" x14ac:dyDescent="0.35">
      <c r="A91" s="2">
        <v>9</v>
      </c>
      <c r="B91" s="90" t="s">
        <v>50</v>
      </c>
      <c r="C91" s="88" t="s">
        <v>47</v>
      </c>
      <c r="D91" s="128"/>
      <c r="E91" s="128"/>
      <c r="F91" s="128"/>
      <c r="G91" s="128"/>
      <c r="H91" s="128"/>
      <c r="I91" s="128"/>
      <c r="J91" s="128"/>
      <c r="K91" s="129"/>
      <c r="L91" s="130"/>
      <c r="M91" s="130"/>
      <c r="N91" s="130"/>
      <c r="O91" s="130"/>
      <c r="P91" s="130"/>
      <c r="Q91" s="130"/>
      <c r="R91" s="130"/>
      <c r="S91" s="131"/>
      <c r="T91" s="132"/>
      <c r="U91" s="132"/>
      <c r="V91" s="132"/>
      <c r="W91" s="132"/>
      <c r="X91" s="132"/>
      <c r="Y91" s="132"/>
      <c r="Z91" s="132"/>
      <c r="AA91" s="132"/>
      <c r="AB91" s="133"/>
      <c r="AC91" s="133"/>
      <c r="AD91" s="133"/>
      <c r="AE91" s="133"/>
      <c r="AF91" s="133"/>
      <c r="AG91" s="133"/>
      <c r="AH91" s="133"/>
      <c r="AI91" s="134"/>
      <c r="AJ91" s="135"/>
      <c r="AK91" s="135"/>
      <c r="AL91" s="135"/>
      <c r="AM91" s="135"/>
      <c r="AN91" s="135"/>
      <c r="AO91" s="135"/>
      <c r="AP91" s="135"/>
      <c r="AQ91" s="136"/>
      <c r="AR91" s="137"/>
      <c r="AS91" s="137"/>
      <c r="AT91" s="137"/>
      <c r="AU91" s="137"/>
      <c r="AV91" s="137"/>
      <c r="AW91" s="137"/>
      <c r="AX91" s="137"/>
      <c r="AY91" s="138"/>
      <c r="AZ91" s="139"/>
      <c r="BA91" s="139"/>
      <c r="BB91" s="139"/>
      <c r="BC91" s="139"/>
      <c r="BD91" s="139"/>
      <c r="BE91" s="139"/>
      <c r="BF91" s="140"/>
      <c r="BG91" s="140"/>
      <c r="BH91" s="141"/>
      <c r="BI91" s="141"/>
      <c r="BJ91" s="141"/>
      <c r="BK91" s="142"/>
      <c r="BL91" s="141"/>
      <c r="BM91" s="141"/>
      <c r="BN91" s="141"/>
      <c r="BO91" s="142"/>
      <c r="BP91" s="143"/>
      <c r="BQ91" s="144"/>
      <c r="BR91" s="144"/>
      <c r="BS91" s="144"/>
      <c r="BT91" s="144"/>
      <c r="BU91" s="144"/>
      <c r="BV91" s="144"/>
      <c r="BW91" s="144"/>
      <c r="BX91" s="145"/>
      <c r="BY91" s="145"/>
      <c r="BZ91" s="145"/>
      <c r="CA91" s="145"/>
      <c r="CB91" s="145"/>
      <c r="CC91" s="145"/>
      <c r="CD91" s="145"/>
      <c r="CE91" s="146"/>
      <c r="CF91" s="147"/>
      <c r="CG91" s="147"/>
      <c r="CH91" s="147"/>
      <c r="CI91" s="147"/>
      <c r="CJ91" s="147"/>
      <c r="CK91" s="147"/>
      <c r="CL91" s="147"/>
      <c r="CM91" s="148"/>
    </row>
    <row r="92" spans="1:91" x14ac:dyDescent="0.35">
      <c r="A92" s="2">
        <v>10</v>
      </c>
      <c r="B92" s="90" t="s">
        <v>50</v>
      </c>
      <c r="C92" s="88" t="s">
        <v>40</v>
      </c>
      <c r="D92" s="128"/>
      <c r="E92" s="128"/>
      <c r="F92" s="128"/>
      <c r="G92" s="128"/>
      <c r="H92" s="128"/>
      <c r="I92" s="128"/>
      <c r="J92" s="128"/>
      <c r="K92" s="129"/>
      <c r="L92" s="130"/>
      <c r="M92" s="130"/>
      <c r="N92" s="130"/>
      <c r="O92" s="130"/>
      <c r="P92" s="130"/>
      <c r="Q92" s="130"/>
      <c r="R92" s="130"/>
      <c r="S92" s="131"/>
      <c r="T92" s="132"/>
      <c r="U92" s="132"/>
      <c r="V92" s="132"/>
      <c r="W92" s="132"/>
      <c r="X92" s="132"/>
      <c r="Y92" s="132"/>
      <c r="Z92" s="132"/>
      <c r="AA92" s="132"/>
      <c r="AB92" s="133"/>
      <c r="AC92" s="133"/>
      <c r="AD92" s="133"/>
      <c r="AE92" s="133"/>
      <c r="AF92" s="133"/>
      <c r="AG92" s="133"/>
      <c r="AH92" s="133"/>
      <c r="AI92" s="134"/>
      <c r="AJ92" s="135"/>
      <c r="AK92" s="135"/>
      <c r="AL92" s="135"/>
      <c r="AM92" s="135"/>
      <c r="AN92" s="135"/>
      <c r="AO92" s="135"/>
      <c r="AP92" s="135"/>
      <c r="AQ92" s="136"/>
      <c r="AR92" s="137"/>
      <c r="AS92" s="137">
        <v>1</v>
      </c>
      <c r="AT92" s="137">
        <v>1</v>
      </c>
      <c r="AU92" s="137"/>
      <c r="AV92" s="137"/>
      <c r="AW92" s="137"/>
      <c r="AX92" s="137"/>
      <c r="AY92" s="138"/>
      <c r="AZ92" s="139"/>
      <c r="BA92" s="139"/>
      <c r="BB92" s="139"/>
      <c r="BC92" s="139"/>
      <c r="BD92" s="139"/>
      <c r="BE92" s="139"/>
      <c r="BF92" s="140"/>
      <c r="BG92" s="140"/>
      <c r="BH92" s="141"/>
      <c r="BI92" s="141"/>
      <c r="BJ92" s="141"/>
      <c r="BK92" s="142"/>
      <c r="BL92" s="141"/>
      <c r="BM92" s="141"/>
      <c r="BN92" s="141"/>
      <c r="BO92" s="142"/>
      <c r="BP92" s="143"/>
      <c r="BQ92" s="144"/>
      <c r="BR92" s="144"/>
      <c r="BS92" s="144">
        <v>1</v>
      </c>
      <c r="BT92" s="144"/>
      <c r="BU92" s="144"/>
      <c r="BV92" s="144">
        <v>1</v>
      </c>
      <c r="BW92" s="144"/>
      <c r="BX92" s="145"/>
      <c r="BY92" s="145"/>
      <c r="BZ92" s="145"/>
      <c r="CA92" s="145"/>
      <c r="CB92" s="145"/>
      <c r="CC92" s="145"/>
      <c r="CD92" s="145"/>
      <c r="CE92" s="146"/>
      <c r="CF92" s="147"/>
      <c r="CG92" s="147"/>
      <c r="CH92" s="147"/>
      <c r="CI92" s="147"/>
      <c r="CJ92" s="147"/>
      <c r="CK92" s="147">
        <v>1</v>
      </c>
      <c r="CL92" s="147"/>
      <c r="CM92" s="148"/>
    </row>
    <row r="93" spans="1:91" x14ac:dyDescent="0.35">
      <c r="A93" s="2">
        <v>11</v>
      </c>
      <c r="B93" s="90" t="s">
        <v>50</v>
      </c>
      <c r="C93" s="88" t="s">
        <v>48</v>
      </c>
      <c r="D93" s="128"/>
      <c r="E93" s="128"/>
      <c r="F93" s="128"/>
      <c r="G93" s="128"/>
      <c r="H93" s="128"/>
      <c r="I93" s="128"/>
      <c r="J93" s="128"/>
      <c r="K93" s="129"/>
      <c r="L93" s="130"/>
      <c r="M93" s="130"/>
      <c r="N93" s="130"/>
      <c r="O93" s="130"/>
      <c r="P93" s="130"/>
      <c r="Q93" s="130"/>
      <c r="R93" s="130"/>
      <c r="S93" s="131"/>
      <c r="T93" s="132"/>
      <c r="U93" s="132"/>
      <c r="V93" s="132"/>
      <c r="W93" s="132"/>
      <c r="X93" s="132"/>
      <c r="Y93" s="132"/>
      <c r="Z93" s="132"/>
      <c r="AA93" s="132"/>
      <c r="AB93" s="133"/>
      <c r="AC93" s="133"/>
      <c r="AD93" s="133"/>
      <c r="AE93" s="133"/>
      <c r="AF93" s="133"/>
      <c r="AG93" s="133"/>
      <c r="AH93" s="133"/>
      <c r="AI93" s="134"/>
      <c r="AJ93" s="135"/>
      <c r="AK93" s="135"/>
      <c r="AL93" s="135"/>
      <c r="AM93" s="135"/>
      <c r="AN93" s="135"/>
      <c r="AO93" s="135"/>
      <c r="AP93" s="135"/>
      <c r="AQ93" s="136"/>
      <c r="AR93" s="137"/>
      <c r="AS93" s="137"/>
      <c r="AT93" s="137"/>
      <c r="AU93" s="137"/>
      <c r="AV93" s="137"/>
      <c r="AW93" s="137"/>
      <c r="AX93" s="137"/>
      <c r="AY93" s="138"/>
      <c r="AZ93" s="139"/>
      <c r="BA93" s="139"/>
      <c r="BB93" s="139"/>
      <c r="BC93" s="139"/>
      <c r="BD93" s="139"/>
      <c r="BE93" s="139"/>
      <c r="BF93" s="140"/>
      <c r="BG93" s="140"/>
      <c r="BH93" s="141"/>
      <c r="BI93" s="141"/>
      <c r="BJ93" s="141"/>
      <c r="BK93" s="142"/>
      <c r="BL93" s="141"/>
      <c r="BM93" s="141"/>
      <c r="BN93" s="141"/>
      <c r="BO93" s="142"/>
      <c r="BP93" s="143"/>
      <c r="BQ93" s="144"/>
      <c r="BR93" s="144"/>
      <c r="BS93" s="144"/>
      <c r="BT93" s="144"/>
      <c r="BU93" s="144"/>
      <c r="BV93" s="144"/>
      <c r="BW93" s="144"/>
      <c r="BX93" s="145"/>
      <c r="BY93" s="145"/>
      <c r="BZ93" s="145"/>
      <c r="CA93" s="145"/>
      <c r="CB93" s="145"/>
      <c r="CC93" s="145"/>
      <c r="CD93" s="145"/>
      <c r="CE93" s="146"/>
      <c r="CF93" s="147"/>
      <c r="CG93" s="147"/>
      <c r="CH93" s="147"/>
      <c r="CI93" s="147"/>
      <c r="CJ93" s="147"/>
      <c r="CK93" s="147"/>
      <c r="CL93" s="147"/>
      <c r="CM93" s="148"/>
    </row>
    <row r="94" spans="1:91" x14ac:dyDescent="0.35">
      <c r="A94" s="2">
        <v>12</v>
      </c>
      <c r="B94" s="90" t="s">
        <v>50</v>
      </c>
      <c r="C94" s="88" t="s">
        <v>49</v>
      </c>
      <c r="D94" s="128"/>
      <c r="E94" s="128"/>
      <c r="F94" s="128"/>
      <c r="G94" s="128"/>
      <c r="H94" s="128"/>
      <c r="I94" s="128"/>
      <c r="J94" s="128"/>
      <c r="K94" s="129"/>
      <c r="L94" s="130"/>
      <c r="M94" s="130"/>
      <c r="N94" s="130"/>
      <c r="O94" s="130"/>
      <c r="P94" s="130"/>
      <c r="Q94" s="130"/>
      <c r="R94" s="130"/>
      <c r="S94" s="131"/>
      <c r="T94" s="132"/>
      <c r="U94" s="132"/>
      <c r="V94" s="132"/>
      <c r="W94" s="132"/>
      <c r="X94" s="132"/>
      <c r="Y94" s="132"/>
      <c r="Z94" s="132"/>
      <c r="AA94" s="132"/>
      <c r="AB94" s="133"/>
      <c r="AC94" s="133"/>
      <c r="AD94" s="133"/>
      <c r="AE94" s="133"/>
      <c r="AF94" s="133"/>
      <c r="AG94" s="133"/>
      <c r="AH94" s="133"/>
      <c r="AI94" s="134"/>
      <c r="AJ94" s="135"/>
      <c r="AK94" s="135"/>
      <c r="AL94" s="135"/>
      <c r="AM94" s="135"/>
      <c r="AN94" s="135"/>
      <c r="AO94" s="135"/>
      <c r="AP94" s="135"/>
      <c r="AQ94" s="136"/>
      <c r="AR94" s="137"/>
      <c r="AS94" s="137"/>
      <c r="AT94" s="137"/>
      <c r="AU94" s="137"/>
      <c r="AV94" s="137"/>
      <c r="AW94" s="137"/>
      <c r="AX94" s="137"/>
      <c r="AY94" s="138"/>
      <c r="AZ94" s="139"/>
      <c r="BA94" s="139"/>
      <c r="BB94" s="139"/>
      <c r="BC94" s="139"/>
      <c r="BD94" s="139"/>
      <c r="BE94" s="139"/>
      <c r="BF94" s="140"/>
      <c r="BG94" s="140"/>
      <c r="BH94" s="141"/>
      <c r="BI94" s="141"/>
      <c r="BJ94" s="141"/>
      <c r="BK94" s="142"/>
      <c r="BL94" s="141"/>
      <c r="BM94" s="141"/>
      <c r="BN94" s="141"/>
      <c r="BO94" s="142"/>
      <c r="BP94" s="143"/>
      <c r="BQ94" s="144"/>
      <c r="BR94" s="144"/>
      <c r="BS94" s="144"/>
      <c r="BT94" s="144"/>
      <c r="BU94" s="144"/>
      <c r="BV94" s="144"/>
      <c r="BW94" s="144"/>
      <c r="BX94" s="145"/>
      <c r="BY94" s="145"/>
      <c r="BZ94" s="145"/>
      <c r="CA94" s="145"/>
      <c r="CB94" s="145"/>
      <c r="CC94" s="145"/>
      <c r="CD94" s="145"/>
      <c r="CE94" s="146"/>
      <c r="CF94" s="147"/>
      <c r="CG94" s="147"/>
      <c r="CH94" s="147"/>
      <c r="CI94" s="147"/>
      <c r="CJ94" s="147"/>
      <c r="CK94" s="147"/>
      <c r="CL94" s="147"/>
      <c r="CM94" s="148"/>
    </row>
    <row r="95" spans="1:91" x14ac:dyDescent="0.35">
      <c r="A95" s="2">
        <v>13</v>
      </c>
      <c r="B95" s="90" t="s">
        <v>50</v>
      </c>
      <c r="C95" s="88" t="s">
        <v>43</v>
      </c>
      <c r="D95" s="128"/>
      <c r="E95" s="128"/>
      <c r="F95" s="128"/>
      <c r="G95" s="128"/>
      <c r="H95" s="128"/>
      <c r="I95" s="128"/>
      <c r="J95" s="128"/>
      <c r="K95" s="129"/>
      <c r="L95" s="130"/>
      <c r="M95" s="130"/>
      <c r="N95" s="130"/>
      <c r="O95" s="130"/>
      <c r="P95" s="130"/>
      <c r="Q95" s="130"/>
      <c r="R95" s="130"/>
      <c r="S95" s="131"/>
      <c r="T95" s="132"/>
      <c r="U95" s="132"/>
      <c r="V95" s="132"/>
      <c r="W95" s="132"/>
      <c r="X95" s="132"/>
      <c r="Y95" s="132"/>
      <c r="Z95" s="132"/>
      <c r="AA95" s="132"/>
      <c r="AB95" s="133"/>
      <c r="AC95" s="133"/>
      <c r="AD95" s="133"/>
      <c r="AE95" s="133"/>
      <c r="AF95" s="133"/>
      <c r="AG95" s="133"/>
      <c r="AH95" s="133"/>
      <c r="AI95" s="134"/>
      <c r="AJ95" s="135"/>
      <c r="AK95" s="135"/>
      <c r="AL95" s="135"/>
      <c r="AM95" s="135"/>
      <c r="AN95" s="135"/>
      <c r="AO95" s="135"/>
      <c r="AP95" s="135"/>
      <c r="AQ95" s="136"/>
      <c r="AR95" s="137"/>
      <c r="AS95" s="137"/>
      <c r="AT95" s="137"/>
      <c r="AU95" s="137"/>
      <c r="AV95" s="137"/>
      <c r="AW95" s="137"/>
      <c r="AX95" s="137"/>
      <c r="AY95" s="138"/>
      <c r="AZ95" s="139"/>
      <c r="BA95" s="139"/>
      <c r="BB95" s="139"/>
      <c r="BC95" s="139"/>
      <c r="BD95" s="139"/>
      <c r="BE95" s="139"/>
      <c r="BF95" s="140"/>
      <c r="BG95" s="140"/>
      <c r="BH95" s="141"/>
      <c r="BI95" s="141"/>
      <c r="BJ95" s="141"/>
      <c r="BK95" s="142"/>
      <c r="BL95" s="141"/>
      <c r="BM95" s="141"/>
      <c r="BN95" s="141"/>
      <c r="BO95" s="142"/>
      <c r="BP95" s="143"/>
      <c r="BQ95" s="144"/>
      <c r="BR95" s="144"/>
      <c r="BS95" s="144"/>
      <c r="BT95" s="144"/>
      <c r="BU95" s="144"/>
      <c r="BV95" s="144"/>
      <c r="BW95" s="144"/>
      <c r="BX95" s="145"/>
      <c r="BY95" s="145"/>
      <c r="BZ95" s="145"/>
      <c r="CA95" s="145"/>
      <c r="CB95" s="145"/>
      <c r="CC95" s="145"/>
      <c r="CD95" s="145"/>
      <c r="CE95" s="146"/>
      <c r="CF95" s="147"/>
      <c r="CG95" s="147"/>
      <c r="CH95" s="147"/>
      <c r="CI95" s="147"/>
      <c r="CJ95" s="147"/>
      <c r="CK95" s="147"/>
      <c r="CL95" s="147"/>
      <c r="CM95" s="148"/>
    </row>
    <row r="96" spans="1:91" x14ac:dyDescent="0.35">
      <c r="A96" s="2">
        <v>14</v>
      </c>
      <c r="B96" s="90" t="s">
        <v>50</v>
      </c>
      <c r="C96" s="88" t="s">
        <v>46</v>
      </c>
      <c r="D96" s="128"/>
      <c r="E96" s="128"/>
      <c r="F96" s="128"/>
      <c r="G96" s="128"/>
      <c r="H96" s="128"/>
      <c r="I96" s="128"/>
      <c r="J96" s="128"/>
      <c r="K96" s="129"/>
      <c r="L96" s="130"/>
      <c r="M96" s="130"/>
      <c r="N96" s="130"/>
      <c r="O96" s="130"/>
      <c r="P96" s="130"/>
      <c r="Q96" s="130"/>
      <c r="R96" s="130"/>
      <c r="S96" s="131"/>
      <c r="T96" s="132"/>
      <c r="U96" s="132"/>
      <c r="V96" s="132"/>
      <c r="W96" s="132"/>
      <c r="X96" s="132"/>
      <c r="Y96" s="132"/>
      <c r="Z96" s="132"/>
      <c r="AA96" s="132"/>
      <c r="AB96" s="133"/>
      <c r="AC96" s="133"/>
      <c r="AD96" s="133"/>
      <c r="AE96" s="133"/>
      <c r="AF96" s="133"/>
      <c r="AG96" s="133"/>
      <c r="AH96" s="133"/>
      <c r="AI96" s="134"/>
      <c r="AJ96" s="135"/>
      <c r="AK96" s="135"/>
      <c r="AL96" s="135"/>
      <c r="AM96" s="135"/>
      <c r="AN96" s="135"/>
      <c r="AO96" s="135"/>
      <c r="AP96" s="135"/>
      <c r="AQ96" s="136"/>
      <c r="AR96" s="137"/>
      <c r="AS96" s="137"/>
      <c r="AT96" s="137"/>
      <c r="AU96" s="137"/>
      <c r="AV96" s="137"/>
      <c r="AW96" s="137"/>
      <c r="AX96" s="137"/>
      <c r="AY96" s="138"/>
      <c r="AZ96" s="139"/>
      <c r="BA96" s="139"/>
      <c r="BB96" s="139"/>
      <c r="BC96" s="139"/>
      <c r="BD96" s="139"/>
      <c r="BE96" s="139"/>
      <c r="BF96" s="140"/>
      <c r="BG96" s="140"/>
      <c r="BH96" s="141"/>
      <c r="BI96" s="141"/>
      <c r="BJ96" s="141"/>
      <c r="BK96" s="142"/>
      <c r="BL96" s="141"/>
      <c r="BM96" s="141"/>
      <c r="BN96" s="141"/>
      <c r="BO96" s="142"/>
      <c r="BP96" s="143"/>
      <c r="BQ96" s="144"/>
      <c r="BR96" s="144"/>
      <c r="BS96" s="144"/>
      <c r="BT96" s="144"/>
      <c r="BU96" s="144"/>
      <c r="BV96" s="144"/>
      <c r="BW96" s="144"/>
      <c r="BX96" s="145"/>
      <c r="BY96" s="145"/>
      <c r="BZ96" s="145"/>
      <c r="CA96" s="145"/>
      <c r="CB96" s="145"/>
      <c r="CC96" s="145"/>
      <c r="CD96" s="145"/>
      <c r="CE96" s="146"/>
      <c r="CF96" s="147"/>
      <c r="CG96" s="147"/>
      <c r="CH96" s="147"/>
      <c r="CI96" s="147"/>
      <c r="CJ96" s="147"/>
      <c r="CK96" s="147"/>
      <c r="CL96" s="147"/>
      <c r="CM96" s="148"/>
    </row>
    <row r="97" spans="1:91" x14ac:dyDescent="0.35">
      <c r="A97" s="2">
        <v>15</v>
      </c>
      <c r="B97" s="90" t="s">
        <v>50</v>
      </c>
      <c r="C97" s="88" t="s">
        <v>45</v>
      </c>
      <c r="D97" s="128"/>
      <c r="E97" s="128"/>
      <c r="F97" s="128"/>
      <c r="G97" s="128"/>
      <c r="H97" s="128"/>
      <c r="I97" s="128"/>
      <c r="J97" s="128"/>
      <c r="K97" s="129"/>
      <c r="L97" s="130"/>
      <c r="M97" s="130"/>
      <c r="N97" s="130"/>
      <c r="O97" s="130"/>
      <c r="P97" s="130"/>
      <c r="Q97" s="130"/>
      <c r="R97" s="130"/>
      <c r="S97" s="131"/>
      <c r="T97" s="132"/>
      <c r="U97" s="132"/>
      <c r="V97" s="132"/>
      <c r="W97" s="132"/>
      <c r="X97" s="132"/>
      <c r="Y97" s="132"/>
      <c r="Z97" s="132"/>
      <c r="AA97" s="132"/>
      <c r="AB97" s="133"/>
      <c r="AC97" s="133"/>
      <c r="AD97" s="133"/>
      <c r="AE97" s="133"/>
      <c r="AF97" s="133"/>
      <c r="AG97" s="133"/>
      <c r="AH97" s="133"/>
      <c r="AI97" s="134"/>
      <c r="AJ97" s="135"/>
      <c r="AK97" s="135"/>
      <c r="AL97" s="135"/>
      <c r="AM97" s="135"/>
      <c r="AN97" s="135"/>
      <c r="AO97" s="135"/>
      <c r="AP97" s="135"/>
      <c r="AQ97" s="136"/>
      <c r="AR97" s="137"/>
      <c r="AS97" s="137"/>
      <c r="AT97" s="137"/>
      <c r="AU97" s="137"/>
      <c r="AV97" s="137"/>
      <c r="AW97" s="137"/>
      <c r="AX97" s="137"/>
      <c r="AY97" s="138"/>
      <c r="AZ97" s="139"/>
      <c r="BA97" s="139"/>
      <c r="BB97" s="139"/>
      <c r="BC97" s="139"/>
      <c r="BD97" s="139"/>
      <c r="BE97" s="139"/>
      <c r="BF97" s="140"/>
      <c r="BG97" s="140"/>
      <c r="BH97" s="141"/>
      <c r="BI97" s="141"/>
      <c r="BJ97" s="141"/>
      <c r="BK97" s="142"/>
      <c r="BL97" s="141"/>
      <c r="BM97" s="141"/>
      <c r="BN97" s="141"/>
      <c r="BO97" s="142"/>
      <c r="BP97" s="143"/>
      <c r="BQ97" s="144"/>
      <c r="BR97" s="144"/>
      <c r="BS97" s="144"/>
      <c r="BT97" s="144"/>
      <c r="BU97" s="144"/>
      <c r="BV97" s="144"/>
      <c r="BW97" s="144"/>
      <c r="BX97" s="145"/>
      <c r="BY97" s="145"/>
      <c r="BZ97" s="145"/>
      <c r="CA97" s="145"/>
      <c r="CB97" s="145"/>
      <c r="CC97" s="145"/>
      <c r="CD97" s="145"/>
      <c r="CE97" s="146"/>
      <c r="CF97" s="147"/>
      <c r="CG97" s="147"/>
      <c r="CH97" s="147"/>
      <c r="CI97" s="147"/>
      <c r="CJ97" s="147"/>
      <c r="CK97" s="147"/>
      <c r="CL97" s="147"/>
      <c r="CM97" s="148"/>
    </row>
    <row r="98" spans="1:91" x14ac:dyDescent="0.35">
      <c r="A98" s="2">
        <v>16</v>
      </c>
      <c r="B98" s="90" t="s">
        <v>50</v>
      </c>
      <c r="C98" s="76" t="s">
        <v>144</v>
      </c>
      <c r="D98" s="128"/>
      <c r="E98" s="128"/>
      <c r="F98" s="128"/>
      <c r="G98" s="128"/>
      <c r="H98" s="128"/>
      <c r="I98" s="128"/>
      <c r="J98" s="128"/>
      <c r="K98" s="129"/>
      <c r="L98" s="130"/>
      <c r="M98" s="130"/>
      <c r="N98" s="130"/>
      <c r="O98" s="130"/>
      <c r="P98" s="130"/>
      <c r="Q98" s="130"/>
      <c r="R98" s="130"/>
      <c r="S98" s="131"/>
      <c r="T98" s="132"/>
      <c r="U98" s="132"/>
      <c r="V98" s="132"/>
      <c r="W98" s="132"/>
      <c r="X98" s="132"/>
      <c r="Y98" s="132"/>
      <c r="Z98" s="132"/>
      <c r="AA98" s="132"/>
      <c r="AB98" s="133"/>
      <c r="AC98" s="133"/>
      <c r="AD98" s="133"/>
      <c r="AE98" s="133"/>
      <c r="AF98" s="133"/>
      <c r="AG98" s="133"/>
      <c r="AH98" s="133"/>
      <c r="AI98" s="134"/>
      <c r="AJ98" s="135"/>
      <c r="AK98" s="135"/>
      <c r="AL98" s="135"/>
      <c r="AM98" s="135"/>
      <c r="AN98" s="135"/>
      <c r="AO98" s="135"/>
      <c r="AP98" s="135"/>
      <c r="AQ98" s="136"/>
      <c r="AR98" s="137"/>
      <c r="AS98" s="137"/>
      <c r="AT98" s="137"/>
      <c r="AU98" s="137"/>
      <c r="AV98" s="137"/>
      <c r="AW98" s="137"/>
      <c r="AX98" s="137"/>
      <c r="AY98" s="138"/>
      <c r="AZ98" s="139"/>
      <c r="BA98" s="139"/>
      <c r="BB98" s="139"/>
      <c r="BC98" s="139"/>
      <c r="BD98" s="139"/>
      <c r="BE98" s="139"/>
      <c r="BF98" s="140"/>
      <c r="BG98" s="140"/>
      <c r="BH98" s="141"/>
      <c r="BI98" s="141"/>
      <c r="BJ98" s="141"/>
      <c r="BK98" s="142"/>
      <c r="BL98" s="141"/>
      <c r="BM98" s="141"/>
      <c r="BN98" s="141"/>
      <c r="BO98" s="142"/>
      <c r="BP98" s="143"/>
      <c r="BQ98" s="144"/>
      <c r="BR98" s="144"/>
      <c r="BS98" s="144"/>
      <c r="BT98" s="144"/>
      <c r="BU98" s="144"/>
      <c r="BV98" s="144"/>
      <c r="BW98" s="144"/>
      <c r="BX98" s="145"/>
      <c r="BY98" s="145"/>
      <c r="BZ98" s="145"/>
      <c r="CA98" s="145"/>
      <c r="CB98" s="145"/>
      <c r="CC98" s="145"/>
      <c r="CD98" s="145"/>
      <c r="CE98" s="146"/>
      <c r="CF98" s="147"/>
      <c r="CG98" s="147"/>
      <c r="CH98" s="147"/>
      <c r="CI98" s="147"/>
      <c r="CJ98" s="147"/>
      <c r="CK98" s="147"/>
      <c r="CL98" s="147"/>
      <c r="CM98" s="148"/>
    </row>
    <row r="99" spans="1:91" x14ac:dyDescent="0.35">
      <c r="A99" s="2">
        <v>17</v>
      </c>
      <c r="B99" s="90" t="s">
        <v>50</v>
      </c>
      <c r="C99" s="76" t="s">
        <v>145</v>
      </c>
      <c r="D99" s="128"/>
      <c r="E99" s="128"/>
      <c r="F99" s="128"/>
      <c r="G99" s="128"/>
      <c r="H99" s="128"/>
      <c r="I99" s="128"/>
      <c r="J99" s="128"/>
      <c r="K99" s="129"/>
      <c r="L99" s="130"/>
      <c r="M99" s="130"/>
      <c r="N99" s="130"/>
      <c r="O99" s="130"/>
      <c r="P99" s="130"/>
      <c r="Q99" s="130"/>
      <c r="R99" s="130"/>
      <c r="S99" s="131"/>
      <c r="T99" s="132"/>
      <c r="U99" s="132"/>
      <c r="V99" s="132"/>
      <c r="W99" s="132"/>
      <c r="X99" s="132"/>
      <c r="Y99" s="132"/>
      <c r="Z99" s="132"/>
      <c r="AA99" s="132"/>
      <c r="AB99" s="133"/>
      <c r="AC99" s="133"/>
      <c r="AD99" s="133"/>
      <c r="AE99" s="133"/>
      <c r="AF99" s="133"/>
      <c r="AG99" s="133"/>
      <c r="AH99" s="133"/>
      <c r="AI99" s="134"/>
      <c r="AJ99" s="135"/>
      <c r="AK99" s="135"/>
      <c r="AL99" s="135"/>
      <c r="AM99" s="135"/>
      <c r="AN99" s="135"/>
      <c r="AO99" s="135"/>
      <c r="AP99" s="135"/>
      <c r="AQ99" s="136"/>
      <c r="AR99" s="137"/>
      <c r="AS99" s="137"/>
      <c r="AT99" s="137"/>
      <c r="AU99" s="137"/>
      <c r="AV99" s="137"/>
      <c r="AW99" s="137"/>
      <c r="AX99" s="137"/>
      <c r="AY99" s="138"/>
      <c r="AZ99" s="139"/>
      <c r="BA99" s="139"/>
      <c r="BB99" s="139"/>
      <c r="BC99" s="139"/>
      <c r="BD99" s="139"/>
      <c r="BE99" s="139"/>
      <c r="BF99" s="140"/>
      <c r="BG99" s="140"/>
      <c r="BH99" s="141"/>
      <c r="BI99" s="141"/>
      <c r="BJ99" s="141"/>
      <c r="BK99" s="142"/>
      <c r="BL99" s="141"/>
      <c r="BM99" s="141"/>
      <c r="BN99" s="141"/>
      <c r="BO99" s="142"/>
      <c r="BP99" s="143"/>
      <c r="BQ99" s="144"/>
      <c r="BR99" s="144"/>
      <c r="BS99" s="144"/>
      <c r="BT99" s="144"/>
      <c r="BU99" s="144"/>
      <c r="BV99" s="144"/>
      <c r="BW99" s="144"/>
      <c r="BX99" s="145"/>
      <c r="BY99" s="145"/>
      <c r="BZ99" s="145"/>
      <c r="CA99" s="145"/>
      <c r="CB99" s="145"/>
      <c r="CC99" s="145"/>
      <c r="CD99" s="145"/>
      <c r="CE99" s="146"/>
      <c r="CF99" s="147"/>
      <c r="CG99" s="147"/>
      <c r="CH99" s="147"/>
      <c r="CI99" s="147"/>
      <c r="CJ99" s="147"/>
      <c r="CK99" s="147"/>
      <c r="CL99" s="147"/>
      <c r="CM99" s="148"/>
    </row>
    <row r="100" spans="1:91" x14ac:dyDescent="0.35">
      <c r="A100" s="2">
        <v>1</v>
      </c>
      <c r="B100" s="91" t="s">
        <v>52</v>
      </c>
      <c r="C100" s="88" t="s">
        <v>37</v>
      </c>
      <c r="D100" s="128">
        <v>24</v>
      </c>
      <c r="E100" s="128">
        <v>5</v>
      </c>
      <c r="F100" s="128">
        <v>10</v>
      </c>
      <c r="G100" s="128"/>
      <c r="H100" s="128"/>
      <c r="I100" s="128"/>
      <c r="J100" s="128"/>
      <c r="K100" s="129"/>
      <c r="L100" s="130"/>
      <c r="M100" s="130">
        <v>1</v>
      </c>
      <c r="N100" s="130"/>
      <c r="O100" s="130"/>
      <c r="P100" s="130">
        <v>5</v>
      </c>
      <c r="Q100" s="130">
        <v>6</v>
      </c>
      <c r="R100" s="130"/>
      <c r="S100" s="131"/>
      <c r="T100" s="132">
        <v>2</v>
      </c>
      <c r="U100" s="132">
        <v>2</v>
      </c>
      <c r="V100" s="132">
        <v>3</v>
      </c>
      <c r="W100" s="132">
        <v>5</v>
      </c>
      <c r="X100" s="132"/>
      <c r="Y100" s="132">
        <v>5</v>
      </c>
      <c r="Z100" s="132">
        <v>2</v>
      </c>
      <c r="AA100" s="132">
        <v>3</v>
      </c>
      <c r="AB100" s="133">
        <v>1</v>
      </c>
      <c r="AC100" s="133">
        <v>4</v>
      </c>
      <c r="AD100" s="133">
        <v>5</v>
      </c>
      <c r="AE100" s="133"/>
      <c r="AF100" s="133"/>
      <c r="AG100" s="133">
        <v>3</v>
      </c>
      <c r="AH100" s="133">
        <v>1</v>
      </c>
      <c r="AI100" s="134"/>
      <c r="AJ100" s="135">
        <v>5</v>
      </c>
      <c r="AK100" s="135">
        <v>3</v>
      </c>
      <c r="AL100" s="135">
        <v>4</v>
      </c>
      <c r="AM100" s="135"/>
      <c r="AN100" s="135">
        <v>7</v>
      </c>
      <c r="AO100" s="135">
        <v>3</v>
      </c>
      <c r="AP100" s="135">
        <v>1</v>
      </c>
      <c r="AQ100" s="136"/>
      <c r="AR100" s="137">
        <v>8</v>
      </c>
      <c r="AS100" s="137">
        <v>3</v>
      </c>
      <c r="AT100" s="137">
        <v>18</v>
      </c>
      <c r="AU100" s="137"/>
      <c r="AV100" s="137"/>
      <c r="AW100" s="137">
        <v>1</v>
      </c>
      <c r="AX100" s="137"/>
      <c r="AY100" s="138"/>
      <c r="AZ100" s="139">
        <v>8</v>
      </c>
      <c r="BA100" s="139">
        <v>6</v>
      </c>
      <c r="BB100" s="139"/>
      <c r="BC100" s="139"/>
      <c r="BD100" s="139"/>
      <c r="BE100" s="139">
        <v>1</v>
      </c>
      <c r="BF100" s="140"/>
      <c r="BG100" s="140"/>
      <c r="BH100" s="141">
        <v>3</v>
      </c>
      <c r="BI100" s="141">
        <v>8</v>
      </c>
      <c r="BJ100" s="141">
        <v>5</v>
      </c>
      <c r="BK100" s="142"/>
      <c r="BL100" s="141">
        <v>7</v>
      </c>
      <c r="BM100" s="141">
        <v>9</v>
      </c>
      <c r="BN100" s="141">
        <v>15</v>
      </c>
      <c r="BO100" s="142"/>
      <c r="BP100" s="143"/>
      <c r="BQ100" s="144">
        <v>40</v>
      </c>
      <c r="BR100" s="144">
        <v>19</v>
      </c>
      <c r="BS100" s="144">
        <v>17</v>
      </c>
      <c r="BT100" s="144">
        <v>7</v>
      </c>
      <c r="BU100" s="144">
        <v>20</v>
      </c>
      <c r="BV100" s="144">
        <v>17</v>
      </c>
      <c r="BW100" s="144">
        <v>1</v>
      </c>
      <c r="BX100" s="145">
        <v>1</v>
      </c>
      <c r="BY100" s="145">
        <v>7</v>
      </c>
      <c r="BZ100" s="145">
        <v>3</v>
      </c>
      <c r="CA100" s="145"/>
      <c r="CB100" s="145">
        <v>4</v>
      </c>
      <c r="CC100" s="145">
        <v>1</v>
      </c>
      <c r="CD100" s="145">
        <v>14</v>
      </c>
      <c r="CE100" s="146"/>
      <c r="CF100" s="147"/>
      <c r="CG100" s="147">
        <v>10</v>
      </c>
      <c r="CH100" s="147">
        <v>4</v>
      </c>
      <c r="CI100" s="147"/>
      <c r="CJ100" s="147">
        <v>2</v>
      </c>
      <c r="CK100" s="147">
        <v>5</v>
      </c>
      <c r="CL100" s="147">
        <v>1</v>
      </c>
      <c r="CM100" s="148"/>
    </row>
    <row r="101" spans="1:91" x14ac:dyDescent="0.35">
      <c r="A101" s="2">
        <v>2</v>
      </c>
      <c r="B101" s="91" t="s">
        <v>52</v>
      </c>
      <c r="C101" s="88" t="s">
        <v>35</v>
      </c>
      <c r="D101" s="128"/>
      <c r="E101" s="128"/>
      <c r="F101" s="128"/>
      <c r="G101" s="128"/>
      <c r="H101" s="128"/>
      <c r="I101" s="128"/>
      <c r="J101" s="128"/>
      <c r="K101" s="129"/>
      <c r="L101" s="130"/>
      <c r="M101" s="130"/>
      <c r="N101" s="130"/>
      <c r="O101" s="130"/>
      <c r="P101" s="130"/>
      <c r="Q101" s="130"/>
      <c r="R101" s="130"/>
      <c r="S101" s="131"/>
      <c r="T101" s="132"/>
      <c r="U101" s="132"/>
      <c r="V101" s="132"/>
      <c r="W101" s="132"/>
      <c r="X101" s="132"/>
      <c r="Y101" s="132"/>
      <c r="Z101" s="132"/>
      <c r="AA101" s="132"/>
      <c r="AB101" s="133"/>
      <c r="AC101" s="133"/>
      <c r="AD101" s="133"/>
      <c r="AE101" s="133"/>
      <c r="AF101" s="133"/>
      <c r="AG101" s="133"/>
      <c r="AH101" s="133"/>
      <c r="AI101" s="134"/>
      <c r="AJ101" s="135"/>
      <c r="AK101" s="135"/>
      <c r="AL101" s="135"/>
      <c r="AM101" s="135"/>
      <c r="AN101" s="135"/>
      <c r="AO101" s="135"/>
      <c r="AP101" s="135"/>
      <c r="AQ101" s="136"/>
      <c r="AR101" s="137"/>
      <c r="AS101" s="137"/>
      <c r="AT101" s="137"/>
      <c r="AU101" s="137"/>
      <c r="AV101" s="137"/>
      <c r="AW101" s="137"/>
      <c r="AX101" s="137"/>
      <c r="AY101" s="138"/>
      <c r="AZ101" s="139"/>
      <c r="BA101" s="139">
        <v>1</v>
      </c>
      <c r="BB101" s="139"/>
      <c r="BC101" s="139"/>
      <c r="BD101" s="139"/>
      <c r="BE101" s="139"/>
      <c r="BF101" s="140"/>
      <c r="BG101" s="140"/>
      <c r="BH101" s="141"/>
      <c r="BI101" s="141"/>
      <c r="BJ101" s="141"/>
      <c r="BK101" s="142"/>
      <c r="BL101" s="141"/>
      <c r="BM101" s="141"/>
      <c r="BN101" s="141"/>
      <c r="BO101" s="142"/>
      <c r="BP101" s="143"/>
      <c r="BQ101" s="144"/>
      <c r="BR101" s="144"/>
      <c r="BS101" s="144"/>
      <c r="BT101" s="144"/>
      <c r="BU101" s="144"/>
      <c r="BV101" s="144"/>
      <c r="BW101" s="144"/>
      <c r="BX101" s="145"/>
      <c r="BY101" s="145"/>
      <c r="BZ101" s="145"/>
      <c r="CA101" s="145"/>
      <c r="CB101" s="145"/>
      <c r="CC101" s="145"/>
      <c r="CD101" s="145"/>
      <c r="CE101" s="146"/>
      <c r="CF101" s="147"/>
      <c r="CG101" s="147"/>
      <c r="CH101" s="147"/>
      <c r="CI101" s="147"/>
      <c r="CJ101" s="147"/>
      <c r="CK101" s="147"/>
      <c r="CL101" s="147"/>
      <c r="CM101" s="148"/>
    </row>
    <row r="102" spans="1:91" x14ac:dyDescent="0.35">
      <c r="A102" s="2">
        <v>3</v>
      </c>
      <c r="B102" s="91" t="s">
        <v>52</v>
      </c>
      <c r="C102" s="88" t="s">
        <v>38</v>
      </c>
      <c r="D102" s="128">
        <v>11</v>
      </c>
      <c r="E102" s="128">
        <v>2</v>
      </c>
      <c r="F102" s="128">
        <v>3</v>
      </c>
      <c r="G102" s="128"/>
      <c r="H102" s="128"/>
      <c r="I102" s="128"/>
      <c r="J102" s="128"/>
      <c r="K102" s="129"/>
      <c r="L102" s="130"/>
      <c r="M102" s="130">
        <v>6</v>
      </c>
      <c r="N102" s="130"/>
      <c r="O102" s="130"/>
      <c r="P102" s="130"/>
      <c r="Q102" s="130"/>
      <c r="R102" s="130"/>
      <c r="S102" s="131"/>
      <c r="T102" s="132">
        <v>1</v>
      </c>
      <c r="U102" s="132"/>
      <c r="V102" s="132">
        <v>1</v>
      </c>
      <c r="W102" s="132">
        <v>3</v>
      </c>
      <c r="X102" s="132">
        <v>1</v>
      </c>
      <c r="Y102" s="132">
        <v>1</v>
      </c>
      <c r="Z102" s="132"/>
      <c r="AA102" s="132">
        <v>1</v>
      </c>
      <c r="AB102" s="133">
        <v>3</v>
      </c>
      <c r="AC102" s="133">
        <v>1</v>
      </c>
      <c r="AD102" s="133">
        <v>5</v>
      </c>
      <c r="AE102" s="133"/>
      <c r="AF102" s="133"/>
      <c r="AG102" s="133"/>
      <c r="AH102" s="133">
        <v>1</v>
      </c>
      <c r="AI102" s="134"/>
      <c r="AJ102" s="135">
        <v>4</v>
      </c>
      <c r="AK102" s="135">
        <v>1</v>
      </c>
      <c r="AL102" s="135">
        <v>3</v>
      </c>
      <c r="AM102" s="135"/>
      <c r="AN102" s="135">
        <v>7</v>
      </c>
      <c r="AO102" s="135">
        <v>1</v>
      </c>
      <c r="AP102" s="135">
        <v>4</v>
      </c>
      <c r="AQ102" s="136"/>
      <c r="AR102" s="137">
        <v>1</v>
      </c>
      <c r="AS102" s="137">
        <v>5</v>
      </c>
      <c r="AT102" s="137">
        <v>12</v>
      </c>
      <c r="AU102" s="137"/>
      <c r="AV102" s="137">
        <v>1</v>
      </c>
      <c r="AW102" s="137"/>
      <c r="AX102" s="137"/>
      <c r="AY102" s="138"/>
      <c r="AZ102" s="139">
        <v>4</v>
      </c>
      <c r="BA102" s="139"/>
      <c r="BB102" s="139"/>
      <c r="BC102" s="139"/>
      <c r="BD102" s="139">
        <v>1</v>
      </c>
      <c r="BE102" s="139">
        <v>1</v>
      </c>
      <c r="BF102" s="140"/>
      <c r="BG102" s="140"/>
      <c r="BH102" s="141"/>
      <c r="BI102" s="141">
        <v>5</v>
      </c>
      <c r="BJ102" s="141">
        <v>4</v>
      </c>
      <c r="BK102" s="142"/>
      <c r="BL102" s="141">
        <v>3</v>
      </c>
      <c r="BM102" s="141">
        <v>6</v>
      </c>
      <c r="BN102" s="141">
        <v>9</v>
      </c>
      <c r="BO102" s="142"/>
      <c r="BP102" s="143"/>
      <c r="BQ102" s="144">
        <v>17</v>
      </c>
      <c r="BR102" s="144">
        <v>8</v>
      </c>
      <c r="BS102" s="144">
        <v>5</v>
      </c>
      <c r="BT102" s="144">
        <v>9</v>
      </c>
      <c r="BU102" s="144">
        <v>9</v>
      </c>
      <c r="BV102" s="144">
        <v>8</v>
      </c>
      <c r="BW102" s="144">
        <v>1</v>
      </c>
      <c r="BX102" s="145">
        <v>4</v>
      </c>
      <c r="BY102" s="145"/>
      <c r="BZ102" s="145">
        <v>9</v>
      </c>
      <c r="CA102" s="145"/>
      <c r="CB102" s="145">
        <v>5</v>
      </c>
      <c r="CC102" s="145">
        <v>2</v>
      </c>
      <c r="CD102" s="145">
        <v>2</v>
      </c>
      <c r="CE102" s="146"/>
      <c r="CF102" s="147"/>
      <c r="CG102" s="147">
        <v>2</v>
      </c>
      <c r="CH102" s="147">
        <v>4</v>
      </c>
      <c r="CI102" s="147"/>
      <c r="CJ102" s="147">
        <v>1</v>
      </c>
      <c r="CK102" s="147"/>
      <c r="CL102" s="147"/>
      <c r="CM102" s="148"/>
    </row>
    <row r="103" spans="1:91" x14ac:dyDescent="0.35">
      <c r="A103" s="2">
        <v>4</v>
      </c>
      <c r="B103" s="91" t="s">
        <v>52</v>
      </c>
      <c r="C103" s="88" t="s">
        <v>36</v>
      </c>
      <c r="D103" s="128"/>
      <c r="E103" s="128"/>
      <c r="F103" s="128"/>
      <c r="G103" s="128"/>
      <c r="H103" s="128"/>
      <c r="I103" s="128"/>
      <c r="J103" s="128"/>
      <c r="K103" s="129"/>
      <c r="L103" s="130"/>
      <c r="M103" s="130"/>
      <c r="N103" s="130"/>
      <c r="O103" s="130"/>
      <c r="P103" s="130"/>
      <c r="Q103" s="130"/>
      <c r="R103" s="130"/>
      <c r="S103" s="131"/>
      <c r="T103" s="132"/>
      <c r="U103" s="132"/>
      <c r="V103" s="132"/>
      <c r="W103" s="132"/>
      <c r="X103" s="132"/>
      <c r="Y103" s="132"/>
      <c r="Z103" s="132"/>
      <c r="AA103" s="132"/>
      <c r="AB103" s="133"/>
      <c r="AC103" s="133"/>
      <c r="AD103" s="133"/>
      <c r="AE103" s="133"/>
      <c r="AF103" s="133"/>
      <c r="AG103" s="133"/>
      <c r="AH103" s="133"/>
      <c r="AI103" s="134"/>
      <c r="AJ103" s="135"/>
      <c r="AK103" s="135"/>
      <c r="AL103" s="135"/>
      <c r="AM103" s="135"/>
      <c r="AN103" s="135"/>
      <c r="AO103" s="135"/>
      <c r="AP103" s="135"/>
      <c r="AQ103" s="136"/>
      <c r="AR103" s="137"/>
      <c r="AS103" s="137">
        <v>1</v>
      </c>
      <c r="AT103" s="137"/>
      <c r="AU103" s="137"/>
      <c r="AV103" s="137"/>
      <c r="AW103" s="137"/>
      <c r="AX103" s="137"/>
      <c r="AY103" s="138"/>
      <c r="AZ103" s="139"/>
      <c r="BA103" s="139"/>
      <c r="BB103" s="139"/>
      <c r="BC103" s="139"/>
      <c r="BD103" s="139"/>
      <c r="BE103" s="139"/>
      <c r="BF103" s="140"/>
      <c r="BG103" s="140"/>
      <c r="BH103" s="141"/>
      <c r="BI103" s="141"/>
      <c r="BJ103" s="141"/>
      <c r="BK103" s="142"/>
      <c r="BL103" s="141"/>
      <c r="BM103" s="141"/>
      <c r="BN103" s="141"/>
      <c r="BO103" s="142"/>
      <c r="BP103" s="143"/>
      <c r="BQ103" s="144">
        <v>1</v>
      </c>
      <c r="BR103" s="144"/>
      <c r="BS103" s="144"/>
      <c r="BT103" s="144"/>
      <c r="BU103" s="144"/>
      <c r="BV103" s="144"/>
      <c r="BW103" s="144"/>
      <c r="BX103" s="145"/>
      <c r="BY103" s="145"/>
      <c r="BZ103" s="145"/>
      <c r="CA103" s="145"/>
      <c r="CB103" s="145"/>
      <c r="CC103" s="145"/>
      <c r="CD103" s="145"/>
      <c r="CE103" s="146"/>
      <c r="CF103" s="147"/>
      <c r="CG103" s="147"/>
      <c r="CH103" s="147"/>
      <c r="CI103" s="147"/>
      <c r="CJ103" s="147"/>
      <c r="CK103" s="147"/>
      <c r="CL103" s="147"/>
      <c r="CM103" s="148"/>
    </row>
    <row r="104" spans="1:91" x14ac:dyDescent="0.35">
      <c r="A104" s="2">
        <v>5</v>
      </c>
      <c r="B104" s="91" t="s">
        <v>52</v>
      </c>
      <c r="C104" s="88" t="s">
        <v>44</v>
      </c>
      <c r="D104" s="128"/>
      <c r="E104" s="128">
        <v>1</v>
      </c>
      <c r="F104" s="128"/>
      <c r="G104" s="128"/>
      <c r="H104" s="128"/>
      <c r="I104" s="128"/>
      <c r="J104" s="128"/>
      <c r="K104" s="129"/>
      <c r="L104" s="130"/>
      <c r="M104" s="130">
        <v>1</v>
      </c>
      <c r="N104" s="130"/>
      <c r="O104" s="130"/>
      <c r="P104" s="130"/>
      <c r="Q104" s="130"/>
      <c r="R104" s="130"/>
      <c r="S104" s="131"/>
      <c r="T104" s="132"/>
      <c r="U104" s="132"/>
      <c r="V104" s="132"/>
      <c r="W104" s="132"/>
      <c r="X104" s="132"/>
      <c r="Y104" s="132"/>
      <c r="Z104" s="132"/>
      <c r="AA104" s="132"/>
      <c r="AB104" s="133"/>
      <c r="AC104" s="133"/>
      <c r="AD104" s="133">
        <v>1</v>
      </c>
      <c r="AE104" s="133"/>
      <c r="AF104" s="133"/>
      <c r="AG104" s="133"/>
      <c r="AH104" s="133"/>
      <c r="AI104" s="134"/>
      <c r="AJ104" s="135">
        <v>1</v>
      </c>
      <c r="AK104" s="135">
        <v>1</v>
      </c>
      <c r="AL104" s="135"/>
      <c r="AM104" s="135"/>
      <c r="AN104" s="135">
        <v>1</v>
      </c>
      <c r="AO104" s="135"/>
      <c r="AP104" s="135"/>
      <c r="AQ104" s="136"/>
      <c r="AR104" s="137"/>
      <c r="AS104" s="137">
        <v>2</v>
      </c>
      <c r="AT104" s="137"/>
      <c r="AU104" s="137"/>
      <c r="AV104" s="137"/>
      <c r="AW104" s="137"/>
      <c r="AX104" s="137"/>
      <c r="AY104" s="138"/>
      <c r="AZ104" s="139"/>
      <c r="BA104" s="139"/>
      <c r="BB104" s="139"/>
      <c r="BC104" s="139"/>
      <c r="BD104" s="139"/>
      <c r="BE104" s="139"/>
      <c r="BF104" s="140"/>
      <c r="BG104" s="140"/>
      <c r="BH104" s="141"/>
      <c r="BI104" s="141"/>
      <c r="BJ104" s="141"/>
      <c r="BK104" s="142"/>
      <c r="BL104" s="141"/>
      <c r="BM104" s="141"/>
      <c r="BN104" s="141"/>
      <c r="BO104" s="142"/>
      <c r="BP104" s="143"/>
      <c r="BQ104" s="144">
        <v>1</v>
      </c>
      <c r="BR104" s="144"/>
      <c r="BS104" s="144"/>
      <c r="BT104" s="144"/>
      <c r="BU104" s="144"/>
      <c r="BV104" s="144"/>
      <c r="BW104" s="144"/>
      <c r="BX104" s="145"/>
      <c r="BY104" s="145">
        <v>1</v>
      </c>
      <c r="BZ104" s="145">
        <v>3</v>
      </c>
      <c r="CA104" s="145"/>
      <c r="CB104" s="145"/>
      <c r="CC104" s="145"/>
      <c r="CD104" s="145"/>
      <c r="CE104" s="146"/>
      <c r="CF104" s="147"/>
      <c r="CG104" s="147"/>
      <c r="CH104" s="147"/>
      <c r="CI104" s="147"/>
      <c r="CJ104" s="147"/>
      <c r="CK104" s="147"/>
      <c r="CL104" s="147"/>
      <c r="CM104" s="148"/>
    </row>
    <row r="105" spans="1:91" x14ac:dyDescent="0.35">
      <c r="A105" s="2">
        <v>6</v>
      </c>
      <c r="B105" s="91" t="s">
        <v>52</v>
      </c>
      <c r="C105" s="88" t="s">
        <v>39</v>
      </c>
      <c r="D105" s="128">
        <v>5</v>
      </c>
      <c r="E105" s="128"/>
      <c r="F105" s="128"/>
      <c r="G105" s="128"/>
      <c r="H105" s="128"/>
      <c r="I105" s="128"/>
      <c r="J105" s="128"/>
      <c r="K105" s="129"/>
      <c r="L105" s="130"/>
      <c r="M105" s="130"/>
      <c r="N105" s="130"/>
      <c r="O105" s="130"/>
      <c r="P105" s="130"/>
      <c r="Q105" s="130"/>
      <c r="R105" s="130"/>
      <c r="S105" s="131"/>
      <c r="T105" s="132"/>
      <c r="U105" s="132"/>
      <c r="V105" s="132"/>
      <c r="W105" s="132"/>
      <c r="X105" s="132"/>
      <c r="Y105" s="132"/>
      <c r="Z105" s="132"/>
      <c r="AA105" s="132"/>
      <c r="AB105" s="133"/>
      <c r="AC105" s="133"/>
      <c r="AD105" s="133"/>
      <c r="AE105" s="133"/>
      <c r="AF105" s="133"/>
      <c r="AG105" s="133"/>
      <c r="AH105" s="133"/>
      <c r="AI105" s="134"/>
      <c r="AJ105" s="135"/>
      <c r="AK105" s="135"/>
      <c r="AL105" s="135"/>
      <c r="AM105" s="135"/>
      <c r="AN105" s="135"/>
      <c r="AO105" s="135"/>
      <c r="AP105" s="135"/>
      <c r="AQ105" s="136"/>
      <c r="AR105" s="137"/>
      <c r="AS105" s="137">
        <v>1</v>
      </c>
      <c r="AT105" s="137"/>
      <c r="AU105" s="137"/>
      <c r="AV105" s="137">
        <v>1</v>
      </c>
      <c r="AW105" s="137"/>
      <c r="AX105" s="137"/>
      <c r="AY105" s="138"/>
      <c r="AZ105" s="139"/>
      <c r="BA105" s="139"/>
      <c r="BB105" s="139"/>
      <c r="BC105" s="139"/>
      <c r="BD105" s="139"/>
      <c r="BE105" s="139"/>
      <c r="BF105" s="140"/>
      <c r="BG105" s="140"/>
      <c r="BH105" s="141"/>
      <c r="BI105" s="141"/>
      <c r="BJ105" s="141"/>
      <c r="BK105" s="142"/>
      <c r="BL105" s="141"/>
      <c r="BM105" s="141"/>
      <c r="BN105" s="141"/>
      <c r="BO105" s="142"/>
      <c r="BP105" s="143"/>
      <c r="BQ105" s="144"/>
      <c r="BR105" s="144"/>
      <c r="BS105" s="144"/>
      <c r="BT105" s="144"/>
      <c r="BU105" s="144"/>
      <c r="BV105" s="144"/>
      <c r="BW105" s="144"/>
      <c r="BX105" s="145"/>
      <c r="BY105" s="145"/>
      <c r="BZ105" s="145"/>
      <c r="CA105" s="145"/>
      <c r="CB105" s="145"/>
      <c r="CC105" s="145"/>
      <c r="CD105" s="145"/>
      <c r="CE105" s="146"/>
      <c r="CF105" s="147"/>
      <c r="CG105" s="147"/>
      <c r="CH105" s="147"/>
      <c r="CI105" s="147"/>
      <c r="CJ105" s="147"/>
      <c r="CK105" s="147"/>
      <c r="CL105" s="147"/>
      <c r="CM105" s="148"/>
    </row>
    <row r="106" spans="1:91" x14ac:dyDescent="0.35">
      <c r="A106" s="2">
        <v>7</v>
      </c>
      <c r="B106" s="91" t="s">
        <v>52</v>
      </c>
      <c r="C106" s="88" t="s">
        <v>41</v>
      </c>
      <c r="D106" s="128"/>
      <c r="E106" s="128"/>
      <c r="F106" s="128"/>
      <c r="G106" s="128"/>
      <c r="H106" s="128"/>
      <c r="I106" s="128"/>
      <c r="J106" s="128"/>
      <c r="K106" s="129"/>
      <c r="L106" s="130"/>
      <c r="M106" s="130"/>
      <c r="N106" s="130"/>
      <c r="O106" s="130"/>
      <c r="P106" s="130"/>
      <c r="Q106" s="130"/>
      <c r="R106" s="130"/>
      <c r="S106" s="131"/>
      <c r="T106" s="132">
        <v>2</v>
      </c>
      <c r="U106" s="132"/>
      <c r="V106" s="132"/>
      <c r="W106" s="132"/>
      <c r="X106" s="132"/>
      <c r="Y106" s="132"/>
      <c r="Z106" s="132"/>
      <c r="AA106" s="132"/>
      <c r="AB106" s="133"/>
      <c r="AC106" s="133"/>
      <c r="AD106" s="133"/>
      <c r="AE106" s="133"/>
      <c r="AF106" s="133"/>
      <c r="AG106" s="133"/>
      <c r="AH106" s="133"/>
      <c r="AI106" s="134"/>
      <c r="AJ106" s="135"/>
      <c r="AK106" s="135"/>
      <c r="AL106" s="135"/>
      <c r="AM106" s="135"/>
      <c r="AN106" s="135"/>
      <c r="AO106" s="135"/>
      <c r="AP106" s="135"/>
      <c r="AQ106" s="136"/>
      <c r="AR106" s="137"/>
      <c r="AS106" s="137"/>
      <c r="AT106" s="137"/>
      <c r="AU106" s="137"/>
      <c r="AV106" s="137"/>
      <c r="AW106" s="137"/>
      <c r="AX106" s="137"/>
      <c r="AY106" s="138"/>
      <c r="AZ106" s="139"/>
      <c r="BA106" s="139"/>
      <c r="BB106" s="139"/>
      <c r="BC106" s="139"/>
      <c r="BD106" s="139"/>
      <c r="BE106" s="139"/>
      <c r="BF106" s="140"/>
      <c r="BG106" s="140"/>
      <c r="BH106" s="141"/>
      <c r="BI106" s="141"/>
      <c r="BJ106" s="141"/>
      <c r="BK106" s="142"/>
      <c r="BL106" s="141"/>
      <c r="BM106" s="141"/>
      <c r="BN106" s="141"/>
      <c r="BO106" s="142"/>
      <c r="BP106" s="143"/>
      <c r="BQ106" s="144"/>
      <c r="BR106" s="144"/>
      <c r="BS106" s="144"/>
      <c r="BT106" s="144"/>
      <c r="BU106" s="144"/>
      <c r="BV106" s="144"/>
      <c r="BW106" s="144"/>
      <c r="BX106" s="145"/>
      <c r="BY106" s="145"/>
      <c r="BZ106" s="145"/>
      <c r="CA106" s="145"/>
      <c r="CB106" s="145"/>
      <c r="CC106" s="145"/>
      <c r="CD106" s="145"/>
      <c r="CE106" s="146"/>
      <c r="CF106" s="147">
        <v>1</v>
      </c>
      <c r="CG106" s="147">
        <v>2</v>
      </c>
      <c r="CH106" s="147"/>
      <c r="CI106" s="147"/>
      <c r="CJ106" s="147"/>
      <c r="CK106" s="147"/>
      <c r="CL106" s="147"/>
      <c r="CM106" s="148"/>
    </row>
    <row r="107" spans="1:91" x14ac:dyDescent="0.35">
      <c r="A107" s="2">
        <v>8</v>
      </c>
      <c r="B107" s="91" t="s">
        <v>52</v>
      </c>
      <c r="C107" s="88" t="s">
        <v>42</v>
      </c>
      <c r="D107" s="128">
        <v>3</v>
      </c>
      <c r="E107" s="128"/>
      <c r="F107" s="128"/>
      <c r="G107" s="128"/>
      <c r="H107" s="128"/>
      <c r="I107" s="128"/>
      <c r="J107" s="128"/>
      <c r="K107" s="129"/>
      <c r="L107" s="130"/>
      <c r="M107" s="130"/>
      <c r="N107" s="130"/>
      <c r="O107" s="130"/>
      <c r="P107" s="130"/>
      <c r="Q107" s="130"/>
      <c r="R107" s="130"/>
      <c r="S107" s="131"/>
      <c r="T107" s="132"/>
      <c r="U107" s="132"/>
      <c r="V107" s="132"/>
      <c r="W107" s="132"/>
      <c r="X107" s="132"/>
      <c r="Y107" s="132"/>
      <c r="Z107" s="132"/>
      <c r="AA107" s="132"/>
      <c r="AB107" s="133"/>
      <c r="AC107" s="133"/>
      <c r="AD107" s="133"/>
      <c r="AE107" s="133"/>
      <c r="AF107" s="133"/>
      <c r="AG107" s="133"/>
      <c r="AH107" s="133"/>
      <c r="AI107" s="134"/>
      <c r="AJ107" s="135"/>
      <c r="AK107" s="135"/>
      <c r="AL107" s="135"/>
      <c r="AM107" s="135"/>
      <c r="AN107" s="135"/>
      <c r="AO107" s="135"/>
      <c r="AP107" s="135"/>
      <c r="AQ107" s="136"/>
      <c r="AR107" s="137"/>
      <c r="AS107" s="137"/>
      <c r="AT107" s="137"/>
      <c r="AU107" s="137"/>
      <c r="AV107" s="137"/>
      <c r="AW107" s="137"/>
      <c r="AX107" s="137"/>
      <c r="AY107" s="138"/>
      <c r="AZ107" s="139"/>
      <c r="BA107" s="139"/>
      <c r="BB107" s="139"/>
      <c r="BC107" s="139"/>
      <c r="BD107" s="139"/>
      <c r="BE107" s="139"/>
      <c r="BF107" s="140"/>
      <c r="BG107" s="140"/>
      <c r="BH107" s="141"/>
      <c r="BI107" s="141"/>
      <c r="BJ107" s="141"/>
      <c r="BK107" s="142"/>
      <c r="BL107" s="141"/>
      <c r="BM107" s="141"/>
      <c r="BN107" s="141"/>
      <c r="BO107" s="142"/>
      <c r="BP107" s="143"/>
      <c r="BQ107" s="144"/>
      <c r="BR107" s="144"/>
      <c r="BS107" s="144"/>
      <c r="BT107" s="144"/>
      <c r="BU107" s="144"/>
      <c r="BV107" s="144"/>
      <c r="BW107" s="144"/>
      <c r="BX107" s="145"/>
      <c r="BY107" s="145"/>
      <c r="BZ107" s="145"/>
      <c r="CA107" s="145"/>
      <c r="CB107" s="145"/>
      <c r="CC107" s="145"/>
      <c r="CD107" s="145"/>
      <c r="CE107" s="146"/>
      <c r="CF107" s="147"/>
      <c r="CG107" s="147"/>
      <c r="CH107" s="147"/>
      <c r="CI107" s="147"/>
      <c r="CJ107" s="147"/>
      <c r="CK107" s="147"/>
      <c r="CL107" s="147"/>
      <c r="CM107" s="148"/>
    </row>
    <row r="108" spans="1:91" x14ac:dyDescent="0.35">
      <c r="A108" s="2">
        <v>9</v>
      </c>
      <c r="B108" s="91" t="s">
        <v>52</v>
      </c>
      <c r="C108" s="88" t="s">
        <v>47</v>
      </c>
      <c r="D108" s="128"/>
      <c r="E108" s="128"/>
      <c r="F108" s="128"/>
      <c r="G108" s="128"/>
      <c r="H108" s="128"/>
      <c r="I108" s="128"/>
      <c r="J108" s="128"/>
      <c r="K108" s="129"/>
      <c r="L108" s="130"/>
      <c r="M108" s="130"/>
      <c r="N108" s="130"/>
      <c r="O108" s="130"/>
      <c r="P108" s="130"/>
      <c r="Q108" s="130"/>
      <c r="R108" s="130"/>
      <c r="S108" s="131"/>
      <c r="T108" s="132"/>
      <c r="U108" s="132"/>
      <c r="V108" s="132"/>
      <c r="W108" s="132"/>
      <c r="X108" s="132"/>
      <c r="Y108" s="132"/>
      <c r="Z108" s="132"/>
      <c r="AA108" s="132"/>
      <c r="AB108" s="133"/>
      <c r="AC108" s="133"/>
      <c r="AD108" s="133"/>
      <c r="AE108" s="133"/>
      <c r="AF108" s="133"/>
      <c r="AG108" s="133">
        <v>1</v>
      </c>
      <c r="AH108" s="133"/>
      <c r="AI108" s="134"/>
      <c r="AJ108" s="135"/>
      <c r="AK108" s="135"/>
      <c r="AL108" s="135"/>
      <c r="AM108" s="135"/>
      <c r="AN108" s="135"/>
      <c r="AO108" s="135"/>
      <c r="AP108" s="135"/>
      <c r="AQ108" s="136"/>
      <c r="AR108" s="137"/>
      <c r="AS108" s="137"/>
      <c r="AT108" s="137"/>
      <c r="AU108" s="137"/>
      <c r="AV108" s="137"/>
      <c r="AW108" s="137"/>
      <c r="AX108" s="137"/>
      <c r="AY108" s="138"/>
      <c r="AZ108" s="139">
        <v>1</v>
      </c>
      <c r="BA108" s="139"/>
      <c r="BB108" s="139"/>
      <c r="BC108" s="139"/>
      <c r="BD108" s="139"/>
      <c r="BE108" s="139"/>
      <c r="BF108" s="140"/>
      <c r="BG108" s="140"/>
      <c r="BH108" s="141"/>
      <c r="BI108" s="141"/>
      <c r="BJ108" s="141"/>
      <c r="BK108" s="142"/>
      <c r="BL108" s="141"/>
      <c r="BM108" s="141"/>
      <c r="BN108" s="141"/>
      <c r="BO108" s="142"/>
      <c r="BP108" s="143"/>
      <c r="BQ108" s="144"/>
      <c r="BR108" s="144"/>
      <c r="BS108" s="144"/>
      <c r="BT108" s="144"/>
      <c r="BU108" s="144"/>
      <c r="BV108" s="144"/>
      <c r="BW108" s="144"/>
      <c r="BX108" s="145"/>
      <c r="BY108" s="145"/>
      <c r="BZ108" s="145"/>
      <c r="CA108" s="145"/>
      <c r="CB108" s="145"/>
      <c r="CC108" s="145"/>
      <c r="CD108" s="145"/>
      <c r="CE108" s="146"/>
      <c r="CF108" s="147"/>
      <c r="CG108" s="147"/>
      <c r="CH108" s="147"/>
      <c r="CI108" s="147"/>
      <c r="CJ108" s="147"/>
      <c r="CK108" s="147"/>
      <c r="CL108" s="147"/>
      <c r="CM108" s="148"/>
    </row>
    <row r="109" spans="1:91" x14ac:dyDescent="0.35">
      <c r="A109" s="2">
        <v>10</v>
      </c>
      <c r="B109" s="91" t="s">
        <v>52</v>
      </c>
      <c r="C109" s="88" t="s">
        <v>40</v>
      </c>
      <c r="D109" s="128"/>
      <c r="E109" s="128"/>
      <c r="F109" s="128"/>
      <c r="G109" s="128"/>
      <c r="H109" s="128"/>
      <c r="I109" s="128"/>
      <c r="J109" s="128"/>
      <c r="K109" s="129"/>
      <c r="L109" s="130"/>
      <c r="M109" s="130"/>
      <c r="N109" s="130"/>
      <c r="O109" s="130"/>
      <c r="P109" s="130"/>
      <c r="Q109" s="130"/>
      <c r="R109" s="130"/>
      <c r="S109" s="131"/>
      <c r="T109" s="132"/>
      <c r="U109" s="132"/>
      <c r="V109" s="132"/>
      <c r="W109" s="132"/>
      <c r="X109" s="132"/>
      <c r="Y109" s="132"/>
      <c r="Z109" s="132"/>
      <c r="AA109" s="132"/>
      <c r="AB109" s="133"/>
      <c r="AC109" s="133"/>
      <c r="AD109" s="133"/>
      <c r="AE109" s="133"/>
      <c r="AF109" s="133"/>
      <c r="AG109" s="133"/>
      <c r="AH109" s="133"/>
      <c r="AI109" s="134"/>
      <c r="AJ109" s="135"/>
      <c r="AK109" s="135"/>
      <c r="AL109" s="135"/>
      <c r="AM109" s="135"/>
      <c r="AN109" s="135"/>
      <c r="AO109" s="135"/>
      <c r="AP109" s="135"/>
      <c r="AQ109" s="136"/>
      <c r="AR109" s="137"/>
      <c r="AS109" s="137"/>
      <c r="AT109" s="137"/>
      <c r="AU109" s="137"/>
      <c r="AV109" s="137"/>
      <c r="AW109" s="137"/>
      <c r="AX109" s="137"/>
      <c r="AY109" s="138"/>
      <c r="AZ109" s="139"/>
      <c r="BA109" s="139"/>
      <c r="BB109" s="139"/>
      <c r="BC109" s="139"/>
      <c r="BD109" s="139"/>
      <c r="BE109" s="139"/>
      <c r="BF109" s="140"/>
      <c r="BG109" s="140"/>
      <c r="BH109" s="141"/>
      <c r="BI109" s="141"/>
      <c r="BJ109" s="141"/>
      <c r="BK109" s="142"/>
      <c r="BL109" s="141"/>
      <c r="BM109" s="141"/>
      <c r="BN109" s="141"/>
      <c r="BO109" s="142"/>
      <c r="BP109" s="143"/>
      <c r="BQ109" s="144"/>
      <c r="BR109" s="144"/>
      <c r="BS109" s="144"/>
      <c r="BT109" s="144"/>
      <c r="BU109" s="144"/>
      <c r="BV109" s="144"/>
      <c r="BW109" s="144"/>
      <c r="BX109" s="145"/>
      <c r="BY109" s="145">
        <v>2</v>
      </c>
      <c r="BZ109" s="145"/>
      <c r="CA109" s="145"/>
      <c r="CB109" s="145"/>
      <c r="CC109" s="145"/>
      <c r="CD109" s="145"/>
      <c r="CE109" s="146"/>
      <c r="CF109" s="147"/>
      <c r="CG109" s="147"/>
      <c r="CH109" s="147"/>
      <c r="CI109" s="147"/>
      <c r="CJ109" s="147"/>
      <c r="CK109" s="147"/>
      <c r="CL109" s="147"/>
      <c r="CM109" s="148"/>
    </row>
    <row r="110" spans="1:91" x14ac:dyDescent="0.35">
      <c r="A110" s="2">
        <v>11</v>
      </c>
      <c r="B110" s="91" t="s">
        <v>52</v>
      </c>
      <c r="C110" s="88" t="s">
        <v>48</v>
      </c>
      <c r="D110" s="128"/>
      <c r="E110" s="128"/>
      <c r="F110" s="128"/>
      <c r="G110" s="128"/>
      <c r="H110" s="128"/>
      <c r="I110" s="128"/>
      <c r="J110" s="128"/>
      <c r="K110" s="129"/>
      <c r="L110" s="130"/>
      <c r="M110" s="130"/>
      <c r="N110" s="130"/>
      <c r="O110" s="130"/>
      <c r="P110" s="130"/>
      <c r="Q110" s="130"/>
      <c r="R110" s="130"/>
      <c r="S110" s="131"/>
      <c r="T110" s="132"/>
      <c r="U110" s="132"/>
      <c r="V110" s="132"/>
      <c r="W110" s="132"/>
      <c r="X110" s="132"/>
      <c r="Y110" s="132"/>
      <c r="Z110" s="132"/>
      <c r="AA110" s="132"/>
      <c r="AB110" s="133"/>
      <c r="AC110" s="133"/>
      <c r="AD110" s="133"/>
      <c r="AE110" s="133"/>
      <c r="AF110" s="133"/>
      <c r="AG110" s="133"/>
      <c r="AH110" s="133"/>
      <c r="AI110" s="134"/>
      <c r="AJ110" s="135"/>
      <c r="AK110" s="135"/>
      <c r="AL110" s="135"/>
      <c r="AM110" s="135"/>
      <c r="AN110" s="135"/>
      <c r="AO110" s="135"/>
      <c r="AP110" s="135"/>
      <c r="AQ110" s="136"/>
      <c r="AR110" s="137"/>
      <c r="AS110" s="137"/>
      <c r="AT110" s="137"/>
      <c r="AU110" s="137"/>
      <c r="AV110" s="137"/>
      <c r="AW110" s="137"/>
      <c r="AX110" s="137"/>
      <c r="AY110" s="138"/>
      <c r="AZ110" s="139"/>
      <c r="BA110" s="139"/>
      <c r="BB110" s="139"/>
      <c r="BC110" s="139"/>
      <c r="BD110" s="139"/>
      <c r="BE110" s="139"/>
      <c r="BF110" s="140"/>
      <c r="BG110" s="140"/>
      <c r="BH110" s="141"/>
      <c r="BI110" s="141"/>
      <c r="BJ110" s="141"/>
      <c r="BK110" s="142"/>
      <c r="BL110" s="141"/>
      <c r="BM110" s="141"/>
      <c r="BN110" s="141">
        <v>1</v>
      </c>
      <c r="BO110" s="142"/>
      <c r="BP110" s="143"/>
      <c r="BQ110" s="144"/>
      <c r="BR110" s="144"/>
      <c r="BS110" s="144"/>
      <c r="BT110" s="144"/>
      <c r="BU110" s="144"/>
      <c r="BV110" s="144"/>
      <c r="BW110" s="144"/>
      <c r="BX110" s="145"/>
      <c r="BY110" s="145"/>
      <c r="BZ110" s="145"/>
      <c r="CA110" s="145"/>
      <c r="CB110" s="145"/>
      <c r="CC110" s="145"/>
      <c r="CD110" s="145"/>
      <c r="CE110" s="146"/>
      <c r="CF110" s="147"/>
      <c r="CG110" s="147"/>
      <c r="CH110" s="147"/>
      <c r="CI110" s="147"/>
      <c r="CJ110" s="147"/>
      <c r="CK110" s="147"/>
      <c r="CL110" s="147"/>
      <c r="CM110" s="148"/>
    </row>
    <row r="111" spans="1:91" x14ac:dyDescent="0.35">
      <c r="A111" s="2">
        <v>12</v>
      </c>
      <c r="B111" s="91" t="s">
        <v>52</v>
      </c>
      <c r="C111" s="88" t="s">
        <v>49</v>
      </c>
      <c r="D111" s="128"/>
      <c r="E111" s="128">
        <v>1</v>
      </c>
      <c r="F111" s="128"/>
      <c r="G111" s="128"/>
      <c r="H111" s="128"/>
      <c r="I111" s="128"/>
      <c r="J111" s="128"/>
      <c r="K111" s="129"/>
      <c r="L111" s="130"/>
      <c r="M111" s="130"/>
      <c r="N111" s="130"/>
      <c r="O111" s="130"/>
      <c r="P111" s="130"/>
      <c r="Q111" s="130"/>
      <c r="R111" s="130"/>
      <c r="S111" s="131"/>
      <c r="T111" s="132"/>
      <c r="U111" s="132"/>
      <c r="V111" s="132"/>
      <c r="W111" s="132"/>
      <c r="X111" s="132"/>
      <c r="Y111" s="132"/>
      <c r="Z111" s="132"/>
      <c r="AA111" s="132"/>
      <c r="AB111" s="133"/>
      <c r="AC111" s="133"/>
      <c r="AD111" s="133"/>
      <c r="AE111" s="133"/>
      <c r="AF111" s="133"/>
      <c r="AG111" s="133"/>
      <c r="AH111" s="133"/>
      <c r="AI111" s="134"/>
      <c r="AJ111" s="135"/>
      <c r="AK111" s="135"/>
      <c r="AL111" s="135"/>
      <c r="AM111" s="135"/>
      <c r="AN111" s="135"/>
      <c r="AO111" s="135"/>
      <c r="AP111" s="135"/>
      <c r="AQ111" s="136"/>
      <c r="AR111" s="137"/>
      <c r="AS111" s="137"/>
      <c r="AT111" s="137"/>
      <c r="AU111" s="137"/>
      <c r="AV111" s="137">
        <v>1</v>
      </c>
      <c r="AW111" s="137"/>
      <c r="AX111" s="137"/>
      <c r="AY111" s="138"/>
      <c r="AZ111" s="139"/>
      <c r="BA111" s="139"/>
      <c r="BB111" s="139"/>
      <c r="BC111" s="139"/>
      <c r="BD111" s="139"/>
      <c r="BE111" s="139"/>
      <c r="BF111" s="140"/>
      <c r="BG111" s="140"/>
      <c r="BH111" s="141"/>
      <c r="BI111" s="141"/>
      <c r="BJ111" s="141"/>
      <c r="BK111" s="142"/>
      <c r="BL111" s="141"/>
      <c r="BM111" s="141"/>
      <c r="BN111" s="141"/>
      <c r="BO111" s="142"/>
      <c r="BP111" s="143"/>
      <c r="BQ111" s="144"/>
      <c r="BR111" s="144"/>
      <c r="BS111" s="144"/>
      <c r="BT111" s="144"/>
      <c r="BU111" s="144"/>
      <c r="BV111" s="144"/>
      <c r="BW111" s="144"/>
      <c r="BX111" s="145"/>
      <c r="BY111" s="145"/>
      <c r="BZ111" s="145">
        <v>1</v>
      </c>
      <c r="CA111" s="145"/>
      <c r="CB111" s="145"/>
      <c r="CC111" s="145">
        <v>1</v>
      </c>
      <c r="CD111" s="145"/>
      <c r="CE111" s="146"/>
      <c r="CF111" s="147"/>
      <c r="CG111" s="147"/>
      <c r="CH111" s="147"/>
      <c r="CI111" s="147"/>
      <c r="CJ111" s="147"/>
      <c r="CK111" s="147"/>
      <c r="CL111" s="147"/>
      <c r="CM111" s="148"/>
    </row>
    <row r="112" spans="1:91" s="117" customFormat="1" x14ac:dyDescent="0.35">
      <c r="A112" s="75">
        <v>13</v>
      </c>
      <c r="B112" s="115" t="s">
        <v>52</v>
      </c>
      <c r="C112" s="116" t="s">
        <v>143</v>
      </c>
      <c r="D112" s="150"/>
      <c r="E112" s="150"/>
      <c r="F112" s="150"/>
      <c r="G112" s="150"/>
      <c r="H112" s="150"/>
      <c r="I112" s="150"/>
      <c r="J112" s="150"/>
      <c r="K112" s="151"/>
      <c r="L112" s="150"/>
      <c r="M112" s="150"/>
      <c r="N112" s="150"/>
      <c r="O112" s="150"/>
      <c r="P112" s="150"/>
      <c r="Q112" s="150"/>
      <c r="R112" s="150"/>
      <c r="S112" s="151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2">
        <v>1</v>
      </c>
      <c r="AE112" s="152"/>
      <c r="AF112" s="152"/>
      <c r="AG112" s="150"/>
      <c r="AH112" s="152"/>
      <c r="AI112" s="151"/>
      <c r="AJ112" s="150"/>
      <c r="AK112" s="150"/>
      <c r="AL112" s="150"/>
      <c r="AM112" s="150"/>
      <c r="AN112" s="150"/>
      <c r="AO112" s="150"/>
      <c r="AP112" s="150"/>
      <c r="AQ112" s="151"/>
      <c r="AR112" s="150"/>
      <c r="AS112" s="150"/>
      <c r="AT112" s="150"/>
      <c r="AU112" s="150"/>
      <c r="AV112" s="150">
        <v>1</v>
      </c>
      <c r="AW112" s="150"/>
      <c r="AX112" s="150"/>
      <c r="AY112" s="151"/>
      <c r="AZ112" s="150"/>
      <c r="BA112" s="152"/>
      <c r="BB112" s="150"/>
      <c r="BC112" s="150"/>
      <c r="BD112" s="150"/>
      <c r="BE112" s="152"/>
      <c r="BF112" s="151"/>
      <c r="BG112" s="151"/>
      <c r="BH112" s="152"/>
      <c r="BI112" s="152"/>
      <c r="BJ112" s="150"/>
      <c r="BK112" s="151"/>
      <c r="BL112" s="152"/>
      <c r="BM112" s="152"/>
      <c r="BN112" s="150"/>
      <c r="BO112" s="151"/>
      <c r="BP112" s="151"/>
      <c r="BQ112" s="150"/>
      <c r="BR112" s="150"/>
      <c r="BS112" s="150"/>
      <c r="BT112" s="150"/>
      <c r="BU112" s="150"/>
      <c r="BV112" s="150"/>
      <c r="BW112" s="150"/>
      <c r="BX112" s="150"/>
      <c r="BY112" s="153">
        <v>2</v>
      </c>
      <c r="BZ112" s="150"/>
      <c r="CA112" s="150"/>
      <c r="CB112" s="150"/>
      <c r="CC112" s="150"/>
      <c r="CD112" s="150"/>
      <c r="CE112" s="151"/>
      <c r="CF112" s="153">
        <v>1</v>
      </c>
      <c r="CG112" s="150"/>
      <c r="CH112" s="150"/>
      <c r="CI112" s="150"/>
      <c r="CJ112" s="153">
        <v>1</v>
      </c>
      <c r="CK112" s="150"/>
      <c r="CL112" s="150"/>
      <c r="CM112" s="151"/>
    </row>
    <row r="113" spans="1:111" x14ac:dyDescent="0.35">
      <c r="A113" s="2">
        <v>14</v>
      </c>
      <c r="B113" s="91" t="s">
        <v>52</v>
      </c>
      <c r="C113" s="88" t="s">
        <v>46</v>
      </c>
      <c r="D113" s="128"/>
      <c r="E113" s="128"/>
      <c r="F113" s="128"/>
      <c r="G113" s="128"/>
      <c r="H113" s="128"/>
      <c r="I113" s="128"/>
      <c r="J113" s="128"/>
      <c r="K113" s="129"/>
      <c r="L113" s="130"/>
      <c r="M113" s="130"/>
      <c r="N113" s="130"/>
      <c r="O113" s="130"/>
      <c r="P113" s="130"/>
      <c r="Q113" s="130"/>
      <c r="R113" s="130"/>
      <c r="S113" s="131"/>
      <c r="T113" s="132"/>
      <c r="U113" s="132"/>
      <c r="V113" s="132"/>
      <c r="W113" s="132"/>
      <c r="X113" s="132"/>
      <c r="Y113" s="132"/>
      <c r="Z113" s="132"/>
      <c r="AA113" s="132"/>
      <c r="AB113" s="133"/>
      <c r="AC113" s="133"/>
      <c r="AD113" s="133"/>
      <c r="AE113" s="133"/>
      <c r="AF113" s="133"/>
      <c r="AG113" s="133"/>
      <c r="AH113" s="133"/>
      <c r="AI113" s="134"/>
      <c r="AJ113" s="135"/>
      <c r="AK113" s="135"/>
      <c r="AL113" s="135"/>
      <c r="AM113" s="135"/>
      <c r="AN113" s="135"/>
      <c r="AO113" s="135"/>
      <c r="AP113" s="135"/>
      <c r="AQ113" s="136"/>
      <c r="AR113" s="137"/>
      <c r="AS113" s="137"/>
      <c r="AT113" s="137"/>
      <c r="AU113" s="137"/>
      <c r="AV113" s="137">
        <v>1</v>
      </c>
      <c r="AW113" s="137"/>
      <c r="AX113" s="137"/>
      <c r="AY113" s="138"/>
      <c r="AZ113" s="139"/>
      <c r="BA113" s="139"/>
      <c r="BB113" s="139"/>
      <c r="BC113" s="139"/>
      <c r="BD113" s="139"/>
      <c r="BE113" s="139"/>
      <c r="BF113" s="140"/>
      <c r="BG113" s="140"/>
      <c r="BH113" s="141"/>
      <c r="BI113" s="141"/>
      <c r="BJ113" s="141"/>
      <c r="BK113" s="142"/>
      <c r="BL113" s="141"/>
      <c r="BM113" s="141"/>
      <c r="BN113" s="141"/>
      <c r="BO113" s="142"/>
      <c r="BP113" s="143"/>
      <c r="BQ113" s="144"/>
      <c r="BR113" s="144"/>
      <c r="BS113" s="144"/>
      <c r="BT113" s="144"/>
      <c r="BU113" s="144"/>
      <c r="BV113" s="144"/>
      <c r="BW113" s="144"/>
      <c r="BX113" s="145"/>
      <c r="BY113" s="145"/>
      <c r="BZ113" s="145"/>
      <c r="CA113" s="145"/>
      <c r="CB113" s="145"/>
      <c r="CC113" s="145"/>
      <c r="CD113" s="145"/>
      <c r="CE113" s="146"/>
      <c r="CF113" s="147"/>
      <c r="CG113" s="147"/>
      <c r="CH113" s="147"/>
      <c r="CI113" s="147"/>
      <c r="CJ113" s="147"/>
      <c r="CK113" s="147"/>
      <c r="CL113" s="147"/>
      <c r="CM113" s="148"/>
    </row>
    <row r="114" spans="1:111" x14ac:dyDescent="0.35">
      <c r="A114" s="2">
        <v>15</v>
      </c>
      <c r="B114" s="91" t="s">
        <v>52</v>
      </c>
      <c r="C114" s="88" t="s">
        <v>45</v>
      </c>
      <c r="D114" s="128"/>
      <c r="E114" s="128"/>
      <c r="F114" s="128"/>
      <c r="G114" s="128"/>
      <c r="H114" s="128"/>
      <c r="I114" s="128"/>
      <c r="J114" s="128"/>
      <c r="K114" s="129"/>
      <c r="L114" s="130"/>
      <c r="M114" s="130"/>
      <c r="N114" s="130"/>
      <c r="O114" s="130"/>
      <c r="P114" s="130"/>
      <c r="Q114" s="130"/>
      <c r="R114" s="130"/>
      <c r="S114" s="131"/>
      <c r="T114" s="132"/>
      <c r="U114" s="132"/>
      <c r="V114" s="132"/>
      <c r="W114" s="132"/>
      <c r="X114" s="132"/>
      <c r="Y114" s="132"/>
      <c r="Z114" s="132"/>
      <c r="AA114" s="132"/>
      <c r="AB114" s="133"/>
      <c r="AC114" s="133"/>
      <c r="AD114" s="133"/>
      <c r="AE114" s="133"/>
      <c r="AF114" s="133"/>
      <c r="AG114" s="133"/>
      <c r="AH114" s="133"/>
      <c r="AI114" s="134"/>
      <c r="AJ114" s="135"/>
      <c r="AK114" s="135"/>
      <c r="AL114" s="135"/>
      <c r="AM114" s="135"/>
      <c r="AN114" s="135"/>
      <c r="AO114" s="135"/>
      <c r="AP114" s="135"/>
      <c r="AQ114" s="136"/>
      <c r="AR114" s="137"/>
      <c r="AS114" s="137">
        <v>2</v>
      </c>
      <c r="AT114" s="137"/>
      <c r="AU114" s="137"/>
      <c r="AV114" s="137"/>
      <c r="AW114" s="137"/>
      <c r="AX114" s="137"/>
      <c r="AY114" s="138"/>
      <c r="AZ114" s="139"/>
      <c r="BA114" s="139"/>
      <c r="BB114" s="139"/>
      <c r="BC114" s="139"/>
      <c r="BD114" s="139"/>
      <c r="BE114" s="139"/>
      <c r="BF114" s="140"/>
      <c r="BG114" s="140"/>
      <c r="BH114" s="141"/>
      <c r="BI114" s="141"/>
      <c r="BJ114" s="141"/>
      <c r="BK114" s="142"/>
      <c r="BL114" s="141"/>
      <c r="BM114" s="141"/>
      <c r="BN114" s="141"/>
      <c r="BO114" s="142"/>
      <c r="BP114" s="143"/>
      <c r="BQ114" s="144"/>
      <c r="BR114" s="144"/>
      <c r="BS114" s="144"/>
      <c r="BT114" s="144"/>
      <c r="BU114" s="144"/>
      <c r="BV114" s="144"/>
      <c r="BW114" s="144"/>
      <c r="BX114" s="145"/>
      <c r="BY114" s="145">
        <v>1</v>
      </c>
      <c r="BZ114" s="145"/>
      <c r="CA114" s="145"/>
      <c r="CB114" s="145"/>
      <c r="CC114" s="145"/>
      <c r="CD114" s="145"/>
      <c r="CE114" s="146"/>
      <c r="CF114" s="147"/>
      <c r="CG114" s="147"/>
      <c r="CH114" s="147"/>
      <c r="CI114" s="147"/>
      <c r="CJ114" s="147"/>
      <c r="CK114" s="147"/>
      <c r="CL114" s="147"/>
      <c r="CM114" s="148"/>
    </row>
    <row r="115" spans="1:111" x14ac:dyDescent="0.35">
      <c r="A115" s="2">
        <v>16</v>
      </c>
      <c r="B115" s="91" t="s">
        <v>52</v>
      </c>
      <c r="C115" s="76" t="s">
        <v>144</v>
      </c>
      <c r="D115" s="154"/>
      <c r="E115" s="128"/>
      <c r="F115" s="128"/>
      <c r="G115" s="128"/>
      <c r="H115" s="154"/>
      <c r="I115" s="154"/>
      <c r="J115" s="154"/>
      <c r="K115" s="129"/>
      <c r="L115" s="155"/>
      <c r="M115" s="130"/>
      <c r="N115" s="130"/>
      <c r="O115" s="130"/>
      <c r="P115" s="155"/>
      <c r="Q115" s="130"/>
      <c r="R115" s="155"/>
      <c r="S115" s="131"/>
      <c r="T115" s="132"/>
      <c r="U115" s="156"/>
      <c r="V115" s="156"/>
      <c r="W115" s="132"/>
      <c r="X115" s="132"/>
      <c r="Y115" s="132"/>
      <c r="Z115" s="156"/>
      <c r="AA115" s="132"/>
      <c r="AB115" s="133"/>
      <c r="AC115" s="157"/>
      <c r="AD115" s="133"/>
      <c r="AE115" s="133"/>
      <c r="AF115" s="133"/>
      <c r="AG115" s="157"/>
      <c r="AH115" s="133"/>
      <c r="AI115" s="134"/>
      <c r="AJ115" s="158"/>
      <c r="AK115" s="135"/>
      <c r="AL115" s="135"/>
      <c r="AM115" s="135"/>
      <c r="AN115" s="158"/>
      <c r="AO115" s="135"/>
      <c r="AP115" s="135"/>
      <c r="AQ115" s="136"/>
      <c r="AR115" s="137"/>
      <c r="AS115" s="159"/>
      <c r="AT115" s="137"/>
      <c r="AU115" s="137"/>
      <c r="AV115" s="159"/>
      <c r="AW115" s="137"/>
      <c r="AX115" s="159"/>
      <c r="AY115" s="138"/>
      <c r="AZ115" s="160"/>
      <c r="BA115" s="139"/>
      <c r="BB115" s="160"/>
      <c r="BC115" s="160"/>
      <c r="BD115" s="160"/>
      <c r="BE115" s="139"/>
      <c r="BF115" s="140"/>
      <c r="BG115" s="140"/>
      <c r="BH115" s="141"/>
      <c r="BI115" s="141"/>
      <c r="BJ115" s="161"/>
      <c r="BK115" s="142"/>
      <c r="BL115" s="141"/>
      <c r="BM115" s="141"/>
      <c r="BN115" s="161"/>
      <c r="BO115" s="142"/>
      <c r="BP115" s="143"/>
      <c r="BQ115" s="162"/>
      <c r="BR115" s="144"/>
      <c r="BS115" s="144">
        <v>1</v>
      </c>
      <c r="BT115" s="144"/>
      <c r="BU115" s="162"/>
      <c r="BV115" s="144"/>
      <c r="BW115" s="144"/>
      <c r="BX115" s="163"/>
      <c r="BY115" s="145"/>
      <c r="BZ115" s="145"/>
      <c r="CA115" s="145"/>
      <c r="CB115" s="163"/>
      <c r="CC115" s="145"/>
      <c r="CD115" s="145"/>
      <c r="CE115" s="146"/>
      <c r="CF115" s="147"/>
      <c r="CG115" s="164"/>
      <c r="CH115" s="147"/>
      <c r="CI115" s="147"/>
      <c r="CJ115" s="147"/>
      <c r="CK115" s="164"/>
      <c r="CL115" s="147"/>
      <c r="CM115" s="148"/>
    </row>
    <row r="116" spans="1:111" x14ac:dyDescent="0.35">
      <c r="A116" s="2">
        <v>17</v>
      </c>
      <c r="B116" s="91" t="s">
        <v>52</v>
      </c>
      <c r="C116" s="76" t="s">
        <v>145</v>
      </c>
      <c r="D116" s="154"/>
      <c r="E116" s="154"/>
      <c r="F116" s="154"/>
      <c r="G116" s="154"/>
      <c r="H116" s="154"/>
      <c r="I116" s="154"/>
      <c r="J116" s="154"/>
      <c r="K116" s="129"/>
      <c r="L116" s="155"/>
      <c r="M116" s="130"/>
      <c r="N116" s="130"/>
      <c r="O116" s="130"/>
      <c r="P116" s="155"/>
      <c r="Q116" s="155"/>
      <c r="R116" s="155"/>
      <c r="S116" s="131"/>
      <c r="T116" s="156"/>
      <c r="U116" s="156"/>
      <c r="V116" s="156"/>
      <c r="W116" s="156"/>
      <c r="X116" s="156"/>
      <c r="Y116" s="132"/>
      <c r="Z116" s="156"/>
      <c r="AA116" s="156"/>
      <c r="AB116" s="157"/>
      <c r="AC116" s="157"/>
      <c r="AD116" s="133"/>
      <c r="AE116" s="133"/>
      <c r="AF116" s="133"/>
      <c r="AG116" s="157"/>
      <c r="AH116" s="133"/>
      <c r="AI116" s="134"/>
      <c r="AJ116" s="158"/>
      <c r="AK116" s="158"/>
      <c r="AL116" s="158"/>
      <c r="AM116" s="158"/>
      <c r="AN116" s="158"/>
      <c r="AO116" s="158"/>
      <c r="AP116" s="158"/>
      <c r="AQ116" s="136"/>
      <c r="AR116" s="159"/>
      <c r="AS116" s="159"/>
      <c r="AT116" s="159"/>
      <c r="AU116" s="159"/>
      <c r="AV116" s="159"/>
      <c r="AW116" s="159"/>
      <c r="AX116" s="159"/>
      <c r="AY116" s="138"/>
      <c r="AZ116" s="160"/>
      <c r="BA116" s="139"/>
      <c r="BB116" s="160"/>
      <c r="BC116" s="160"/>
      <c r="BD116" s="160"/>
      <c r="BE116" s="139"/>
      <c r="BF116" s="140"/>
      <c r="BG116" s="140"/>
      <c r="BH116" s="141"/>
      <c r="BI116" s="141"/>
      <c r="BJ116" s="161"/>
      <c r="BK116" s="142"/>
      <c r="BL116" s="141"/>
      <c r="BM116" s="141"/>
      <c r="BN116" s="161"/>
      <c r="BO116" s="142"/>
      <c r="BP116" s="143"/>
      <c r="BQ116" s="162"/>
      <c r="BR116" s="162"/>
      <c r="BS116" s="144"/>
      <c r="BT116" s="162"/>
      <c r="BU116" s="162"/>
      <c r="BV116" s="144">
        <v>1</v>
      </c>
      <c r="BW116" s="162"/>
      <c r="BX116" s="163"/>
      <c r="BY116" s="163"/>
      <c r="BZ116" s="145"/>
      <c r="CA116" s="145"/>
      <c r="CB116" s="163"/>
      <c r="CC116" s="163"/>
      <c r="CD116" s="145"/>
      <c r="CE116" s="146"/>
      <c r="CF116" s="164"/>
      <c r="CG116" s="164"/>
      <c r="CH116" s="164"/>
      <c r="CI116" s="164"/>
      <c r="CJ116" s="164"/>
      <c r="CK116" s="164"/>
      <c r="CL116" s="164"/>
      <c r="CM116" s="148"/>
    </row>
    <row r="117" spans="1:111" x14ac:dyDescent="0.35">
      <c r="A117" s="2" t="s">
        <v>147</v>
      </c>
      <c r="B117" s="2" t="s">
        <v>147</v>
      </c>
      <c r="C117" s="120" t="s">
        <v>53</v>
      </c>
      <c r="D117" s="165">
        <f>SUM(D66:D116)</f>
        <v>53</v>
      </c>
      <c r="E117" s="165">
        <f t="shared" ref="E117:BP117" si="1">SUM(E66:E116)</f>
        <v>14</v>
      </c>
      <c r="F117" s="165">
        <f t="shared" si="1"/>
        <v>36</v>
      </c>
      <c r="G117" s="165">
        <f t="shared" si="1"/>
        <v>0</v>
      </c>
      <c r="H117" s="165">
        <f t="shared" si="1"/>
        <v>0</v>
      </c>
      <c r="I117" s="165">
        <f t="shared" si="1"/>
        <v>0</v>
      </c>
      <c r="J117" s="165">
        <f t="shared" si="1"/>
        <v>0</v>
      </c>
      <c r="K117" s="165">
        <f t="shared" si="1"/>
        <v>0</v>
      </c>
      <c r="L117" s="165">
        <f t="shared" si="1"/>
        <v>4</v>
      </c>
      <c r="M117" s="165">
        <f t="shared" si="1"/>
        <v>20</v>
      </c>
      <c r="N117" s="165">
        <f t="shared" si="1"/>
        <v>0</v>
      </c>
      <c r="O117" s="165">
        <f t="shared" si="1"/>
        <v>0</v>
      </c>
      <c r="P117" s="165">
        <f t="shared" si="1"/>
        <v>14</v>
      </c>
      <c r="Q117" s="165">
        <f t="shared" si="1"/>
        <v>22</v>
      </c>
      <c r="R117" s="165">
        <f t="shared" si="1"/>
        <v>0</v>
      </c>
      <c r="S117" s="165">
        <f t="shared" si="1"/>
        <v>0</v>
      </c>
      <c r="T117" s="165">
        <f t="shared" si="1"/>
        <v>14</v>
      </c>
      <c r="U117" s="165">
        <f t="shared" si="1"/>
        <v>25</v>
      </c>
      <c r="V117" s="165">
        <f t="shared" si="1"/>
        <v>19</v>
      </c>
      <c r="W117" s="165">
        <f t="shared" si="1"/>
        <v>17</v>
      </c>
      <c r="X117" s="165">
        <f t="shared" si="1"/>
        <v>3</v>
      </c>
      <c r="Y117" s="165">
        <f t="shared" si="1"/>
        <v>15</v>
      </c>
      <c r="Z117" s="165">
        <f t="shared" si="1"/>
        <v>8</v>
      </c>
      <c r="AA117" s="165">
        <f t="shared" si="1"/>
        <v>11</v>
      </c>
      <c r="AB117" s="165">
        <f t="shared" si="1"/>
        <v>12</v>
      </c>
      <c r="AC117" s="165">
        <f t="shared" si="1"/>
        <v>21</v>
      </c>
      <c r="AD117" s="165">
        <f t="shared" si="1"/>
        <v>20</v>
      </c>
      <c r="AE117" s="165">
        <f t="shared" si="1"/>
        <v>0</v>
      </c>
      <c r="AF117" s="165">
        <f t="shared" si="1"/>
        <v>16</v>
      </c>
      <c r="AG117" s="165">
        <f t="shared" si="1"/>
        <v>32</v>
      </c>
      <c r="AH117" s="165">
        <f t="shared" si="1"/>
        <v>29</v>
      </c>
      <c r="AI117" s="165">
        <f t="shared" si="1"/>
        <v>0</v>
      </c>
      <c r="AJ117" s="165">
        <f t="shared" si="1"/>
        <v>58</v>
      </c>
      <c r="AK117" s="165">
        <f t="shared" si="1"/>
        <v>15</v>
      </c>
      <c r="AL117" s="165">
        <f t="shared" si="1"/>
        <v>12</v>
      </c>
      <c r="AM117" s="165">
        <f t="shared" si="1"/>
        <v>0</v>
      </c>
      <c r="AN117" s="165">
        <f t="shared" si="1"/>
        <v>27</v>
      </c>
      <c r="AO117" s="165">
        <f t="shared" si="1"/>
        <v>9</v>
      </c>
      <c r="AP117" s="165">
        <f t="shared" si="1"/>
        <v>6</v>
      </c>
      <c r="AQ117" s="165">
        <f t="shared" si="1"/>
        <v>0</v>
      </c>
      <c r="AR117" s="165">
        <f t="shared" si="1"/>
        <v>27</v>
      </c>
      <c r="AS117" s="165">
        <f t="shared" si="1"/>
        <v>58</v>
      </c>
      <c r="AT117" s="165">
        <f t="shared" si="1"/>
        <v>63</v>
      </c>
      <c r="AU117" s="165">
        <f t="shared" si="1"/>
        <v>0</v>
      </c>
      <c r="AV117" s="165">
        <f t="shared" si="1"/>
        <v>20</v>
      </c>
      <c r="AW117" s="165">
        <f t="shared" si="1"/>
        <v>35</v>
      </c>
      <c r="AX117" s="165">
        <f t="shared" si="1"/>
        <v>0</v>
      </c>
      <c r="AY117" s="165">
        <f t="shared" si="1"/>
        <v>0</v>
      </c>
      <c r="AZ117" s="165">
        <f t="shared" si="1"/>
        <v>20</v>
      </c>
      <c r="BA117" s="165">
        <f t="shared" si="1"/>
        <v>12</v>
      </c>
      <c r="BB117" s="165">
        <f t="shared" si="1"/>
        <v>0</v>
      </c>
      <c r="BC117" s="165">
        <f t="shared" si="1"/>
        <v>0</v>
      </c>
      <c r="BD117" s="165">
        <f t="shared" si="1"/>
        <v>7</v>
      </c>
      <c r="BE117" s="165">
        <f t="shared" si="1"/>
        <v>15</v>
      </c>
      <c r="BF117" s="165">
        <f t="shared" si="1"/>
        <v>0</v>
      </c>
      <c r="BG117" s="165">
        <f t="shared" si="1"/>
        <v>0</v>
      </c>
      <c r="BH117" s="165">
        <f t="shared" si="1"/>
        <v>5</v>
      </c>
      <c r="BI117" s="165">
        <f t="shared" si="1"/>
        <v>26</v>
      </c>
      <c r="BJ117" s="165">
        <f t="shared" si="1"/>
        <v>22</v>
      </c>
      <c r="BK117" s="165">
        <f t="shared" si="1"/>
        <v>0</v>
      </c>
      <c r="BL117" s="165">
        <f t="shared" si="1"/>
        <v>18</v>
      </c>
      <c r="BM117" s="165">
        <f t="shared" si="1"/>
        <v>32</v>
      </c>
      <c r="BN117" s="165">
        <f t="shared" si="1"/>
        <v>44</v>
      </c>
      <c r="BO117" s="165">
        <f t="shared" si="1"/>
        <v>0</v>
      </c>
      <c r="BP117" s="165">
        <f t="shared" si="1"/>
        <v>0</v>
      </c>
      <c r="BQ117" s="165">
        <f t="shared" ref="BQ117:CM117" si="2">SUM(BQ66:BQ116)</f>
        <v>113</v>
      </c>
      <c r="BR117" s="165">
        <f t="shared" si="2"/>
        <v>35</v>
      </c>
      <c r="BS117" s="165">
        <f t="shared" si="2"/>
        <v>66</v>
      </c>
      <c r="BT117" s="165">
        <f t="shared" si="2"/>
        <v>43</v>
      </c>
      <c r="BU117" s="165">
        <f t="shared" si="2"/>
        <v>61</v>
      </c>
      <c r="BV117" s="165">
        <f t="shared" si="2"/>
        <v>57</v>
      </c>
      <c r="BW117" s="165">
        <f t="shared" si="2"/>
        <v>16</v>
      </c>
      <c r="BX117" s="165">
        <f t="shared" si="2"/>
        <v>23</v>
      </c>
      <c r="BY117" s="165">
        <f t="shared" si="2"/>
        <v>17</v>
      </c>
      <c r="BZ117" s="165">
        <f t="shared" si="2"/>
        <v>26</v>
      </c>
      <c r="CA117" s="165">
        <f t="shared" si="2"/>
        <v>0</v>
      </c>
      <c r="CB117" s="165">
        <f t="shared" si="2"/>
        <v>32</v>
      </c>
      <c r="CC117" s="165">
        <f t="shared" si="2"/>
        <v>5</v>
      </c>
      <c r="CD117" s="165">
        <f t="shared" si="2"/>
        <v>19</v>
      </c>
      <c r="CE117" s="165">
        <f t="shared" si="2"/>
        <v>0</v>
      </c>
      <c r="CF117" s="165">
        <f t="shared" si="2"/>
        <v>5</v>
      </c>
      <c r="CG117" s="165">
        <f t="shared" si="2"/>
        <v>19</v>
      </c>
      <c r="CH117" s="165">
        <f t="shared" si="2"/>
        <v>10</v>
      </c>
      <c r="CI117" s="165">
        <f t="shared" si="2"/>
        <v>0</v>
      </c>
      <c r="CJ117" s="165">
        <f t="shared" si="2"/>
        <v>17</v>
      </c>
      <c r="CK117" s="165">
        <f t="shared" si="2"/>
        <v>43</v>
      </c>
      <c r="CL117" s="165">
        <f t="shared" si="2"/>
        <v>2</v>
      </c>
      <c r="CM117" s="165">
        <f t="shared" si="2"/>
        <v>0</v>
      </c>
    </row>
    <row r="118" spans="1:111" x14ac:dyDescent="0.35">
      <c r="A118" s="2" t="s">
        <v>147</v>
      </c>
      <c r="B118" s="35" t="s">
        <v>147</v>
      </c>
      <c r="C118" s="120" t="s">
        <v>33</v>
      </c>
      <c r="D118" s="166">
        <v>120096</v>
      </c>
      <c r="E118" s="166">
        <v>155520</v>
      </c>
      <c r="F118" s="166">
        <v>89064</v>
      </c>
      <c r="G118" s="165" t="s">
        <v>147</v>
      </c>
      <c r="H118" s="165" t="s">
        <v>147</v>
      </c>
      <c r="I118" s="165" t="s">
        <v>147</v>
      </c>
      <c r="J118" s="165" t="s">
        <v>147</v>
      </c>
      <c r="K118" s="167" t="s">
        <v>147</v>
      </c>
      <c r="L118" s="166">
        <v>166415.99999999997</v>
      </c>
      <c r="M118" s="166">
        <v>198336</v>
      </c>
      <c r="N118" s="165" t="s">
        <v>147</v>
      </c>
      <c r="O118" s="165" t="s">
        <v>147</v>
      </c>
      <c r="P118" s="166">
        <v>104392.75679999997</v>
      </c>
      <c r="Q118" s="166">
        <v>124416.17279999999</v>
      </c>
      <c r="R118" s="165" t="s">
        <v>147</v>
      </c>
      <c r="S118" s="167" t="s">
        <v>147</v>
      </c>
      <c r="T118" s="166">
        <v>198888</v>
      </c>
      <c r="U118" s="166">
        <v>224640</v>
      </c>
      <c r="V118" s="166">
        <v>200208</v>
      </c>
      <c r="W118" s="166">
        <v>205200</v>
      </c>
      <c r="X118" s="166">
        <v>124762.44239999999</v>
      </c>
      <c r="Y118" s="166">
        <v>140916.67199999999</v>
      </c>
      <c r="Z118" s="166">
        <v>125590.47839999998</v>
      </c>
      <c r="AA118" s="166">
        <v>128721.95999999998</v>
      </c>
      <c r="AB118" s="166">
        <v>234000</v>
      </c>
      <c r="AC118" s="166">
        <v>247560</v>
      </c>
      <c r="AD118" s="166">
        <v>235200</v>
      </c>
      <c r="AE118" s="165" t="s">
        <v>147</v>
      </c>
      <c r="AF118" s="166">
        <v>146788.19999999998</v>
      </c>
      <c r="AG118" s="166">
        <v>155294.38799999998</v>
      </c>
      <c r="AH118" s="166">
        <v>147540.96</v>
      </c>
      <c r="AI118" s="167" t="s">
        <v>147</v>
      </c>
      <c r="AJ118" s="166">
        <v>173976</v>
      </c>
      <c r="AK118" s="166">
        <v>231936</v>
      </c>
      <c r="AL118" s="166">
        <v>215183.99999999997</v>
      </c>
      <c r="AM118" s="165" t="s">
        <v>147</v>
      </c>
      <c r="AN118" s="166">
        <v>109135.14479999998</v>
      </c>
      <c r="AO118" s="166">
        <v>145493.45279999997</v>
      </c>
      <c r="AP118" s="166">
        <v>134984.92319999996</v>
      </c>
      <c r="AQ118" s="167" t="s">
        <v>147</v>
      </c>
      <c r="AR118" s="166">
        <v>261552</v>
      </c>
      <c r="AS118" s="166">
        <v>194736</v>
      </c>
      <c r="AT118" s="166">
        <v>240456</v>
      </c>
      <c r="AU118" s="165" t="s">
        <v>147</v>
      </c>
      <c r="AV118" s="166">
        <v>164071.56959999999</v>
      </c>
      <c r="AW118" s="166">
        <v>122157.89279999999</v>
      </c>
      <c r="AX118" s="166" t="s">
        <v>147</v>
      </c>
      <c r="AY118" s="167" t="s">
        <v>147</v>
      </c>
      <c r="AZ118" s="166">
        <v>181103.99999999997</v>
      </c>
      <c r="BA118" s="166">
        <v>134016</v>
      </c>
      <c r="BB118" s="165" t="s">
        <v>147</v>
      </c>
      <c r="BC118" s="165" t="s">
        <v>147</v>
      </c>
      <c r="BD118" s="166">
        <v>113606.53919999996</v>
      </c>
      <c r="BE118" s="166">
        <v>84068.236799999984</v>
      </c>
      <c r="BF118" s="167" t="s">
        <v>147</v>
      </c>
      <c r="BG118" s="167" t="s">
        <v>147</v>
      </c>
      <c r="BH118" s="166">
        <v>121488</v>
      </c>
      <c r="BI118" s="166">
        <v>148895.99999999997</v>
      </c>
      <c r="BJ118" s="166">
        <v>123840</v>
      </c>
      <c r="BK118" s="167" t="s">
        <v>147</v>
      </c>
      <c r="BL118" s="166">
        <v>76209.422399999996</v>
      </c>
      <c r="BM118" s="166">
        <v>93402.460799999972</v>
      </c>
      <c r="BN118" s="166">
        <v>77684.831999999995</v>
      </c>
      <c r="BO118" s="167" t="s">
        <v>147</v>
      </c>
      <c r="BP118" s="191">
        <v>158375.99999999997</v>
      </c>
      <c r="BQ118" s="166">
        <v>155640</v>
      </c>
      <c r="BR118" s="166">
        <v>207936</v>
      </c>
      <c r="BS118" s="166">
        <v>244008</v>
      </c>
      <c r="BT118" s="166">
        <v>99349.264799999975</v>
      </c>
      <c r="BU118" s="166">
        <v>97632.97199999998</v>
      </c>
      <c r="BV118" s="166">
        <v>130438.25279999999</v>
      </c>
      <c r="BW118" s="166">
        <v>153066.21839999998</v>
      </c>
      <c r="BX118" s="166">
        <v>139344</v>
      </c>
      <c r="BY118" s="166">
        <v>185903.99999999997</v>
      </c>
      <c r="BZ118" s="166">
        <v>196680</v>
      </c>
      <c r="CA118" s="165" t="s">
        <v>147</v>
      </c>
      <c r="CB118" s="166">
        <v>87410.491199999989</v>
      </c>
      <c r="CC118" s="166">
        <v>116617.57919999996</v>
      </c>
      <c r="CD118" s="166">
        <v>123377.36399999999</v>
      </c>
      <c r="CE118" s="167" t="s">
        <v>147</v>
      </c>
      <c r="CF118" s="167">
        <v>185280</v>
      </c>
      <c r="CG118" s="167">
        <v>60720</v>
      </c>
      <c r="CH118" s="167">
        <v>198096</v>
      </c>
      <c r="CI118" s="165" t="s">
        <v>147</v>
      </c>
      <c r="CJ118" s="167">
        <v>116226.14399999999</v>
      </c>
      <c r="CK118" s="167">
        <v>38089.655999999995</v>
      </c>
      <c r="CL118" s="167">
        <v>124265.62079999998</v>
      </c>
      <c r="CM118" s="167" t="s">
        <v>147</v>
      </c>
    </row>
    <row r="119" spans="1:111" x14ac:dyDescent="0.35">
      <c r="A119" s="2" t="s">
        <v>147</v>
      </c>
      <c r="B119" s="35" t="s">
        <v>147</v>
      </c>
      <c r="C119" s="76" t="s">
        <v>148</v>
      </c>
      <c r="D119" s="154">
        <v>4.4000000000000002E-4</v>
      </c>
      <c r="E119" s="154" t="s">
        <v>147</v>
      </c>
      <c r="F119" s="154" t="s">
        <v>147</v>
      </c>
      <c r="G119" s="154" t="s">
        <v>147</v>
      </c>
      <c r="H119" s="154" t="s">
        <v>147</v>
      </c>
      <c r="I119" s="154" t="s">
        <v>147</v>
      </c>
      <c r="J119" s="154" t="s">
        <v>147</v>
      </c>
      <c r="K119" s="129" t="s">
        <v>147</v>
      </c>
      <c r="L119" s="155">
        <v>2.4000000000000001E-5</v>
      </c>
      <c r="M119" s="155">
        <v>1E-4</v>
      </c>
      <c r="N119" s="155" t="s">
        <v>147</v>
      </c>
      <c r="O119" s="155" t="s">
        <v>147</v>
      </c>
      <c r="P119" s="155">
        <v>1.2999999999999999E-4</v>
      </c>
      <c r="Q119" s="155">
        <v>1.8000000000000001E-4</v>
      </c>
      <c r="R119" s="155" t="s">
        <v>147</v>
      </c>
      <c r="S119" s="131" t="s">
        <v>147</v>
      </c>
      <c r="T119" s="156">
        <v>6.9999999999999994E-5</v>
      </c>
      <c r="U119" s="156">
        <v>1.1E-4</v>
      </c>
      <c r="V119" s="156">
        <v>9.5000000000000005E-5</v>
      </c>
      <c r="W119" s="132" t="s">
        <v>147</v>
      </c>
      <c r="X119" s="156" t="s">
        <v>147</v>
      </c>
      <c r="Y119" s="156">
        <v>1.1E-4</v>
      </c>
      <c r="Z119" s="156">
        <v>6.3999999999999997E-5</v>
      </c>
      <c r="AA119" s="156" t="s">
        <v>147</v>
      </c>
      <c r="AB119" s="157" t="s">
        <v>147</v>
      </c>
      <c r="AC119" s="157">
        <v>8.5000000000000006E-5</v>
      </c>
      <c r="AD119" s="157">
        <v>8.5000000000000006E-5</v>
      </c>
      <c r="AE119" s="157" t="s">
        <v>147</v>
      </c>
      <c r="AF119" s="157" t="s">
        <v>147</v>
      </c>
      <c r="AG119" s="157">
        <v>2.1000000000000001E-4</v>
      </c>
      <c r="AH119" s="157">
        <v>2.0000000000000001E-4</v>
      </c>
      <c r="AI119" s="134" t="s">
        <v>147</v>
      </c>
      <c r="AJ119" s="158">
        <v>3.3E-4</v>
      </c>
      <c r="AK119" s="158">
        <v>6.4999999999999994E-5</v>
      </c>
      <c r="AL119" s="158" t="s">
        <v>147</v>
      </c>
      <c r="AM119" s="158" t="s">
        <v>147</v>
      </c>
      <c r="AN119" s="158">
        <v>2.5000000000000001E-4</v>
      </c>
      <c r="AO119" s="158">
        <v>6.2000000000000003E-5</v>
      </c>
      <c r="AP119" s="158" t="s">
        <v>147</v>
      </c>
      <c r="AQ119" s="136" t="s">
        <v>147</v>
      </c>
      <c r="AR119" s="159">
        <v>1E-4</v>
      </c>
      <c r="AS119" s="159">
        <v>2.9E-4</v>
      </c>
      <c r="AT119" s="159">
        <v>2.5999999999999998E-4</v>
      </c>
      <c r="AU119" s="159" t="s">
        <v>147</v>
      </c>
      <c r="AV119" s="159">
        <v>1.1E-4</v>
      </c>
      <c r="AW119" s="159" t="s">
        <v>147</v>
      </c>
      <c r="AX119" s="159" t="s">
        <v>147</v>
      </c>
      <c r="AY119" s="138" t="s">
        <v>147</v>
      </c>
      <c r="AZ119" s="160">
        <v>1.1E-4</v>
      </c>
      <c r="BA119" s="160">
        <v>9.0000000000000006E-5</v>
      </c>
      <c r="BB119" s="160" t="s">
        <v>147</v>
      </c>
      <c r="BC119" s="160" t="s">
        <v>147</v>
      </c>
      <c r="BD119" s="160">
        <v>6.2000000000000003E-5</v>
      </c>
      <c r="BE119" s="160">
        <v>1.8000000000000001E-4</v>
      </c>
      <c r="BF119" s="140" t="s">
        <v>147</v>
      </c>
      <c r="BG119" s="140" t="s">
        <v>147</v>
      </c>
      <c r="BH119" s="161">
        <v>0</v>
      </c>
      <c r="BI119" s="161">
        <v>1.7000000000000001E-4</v>
      </c>
      <c r="BJ119" s="161">
        <v>1.8000000000000001E-4</v>
      </c>
      <c r="BK119" s="142" t="s">
        <v>147</v>
      </c>
      <c r="BL119" s="161">
        <v>2.4000000000000001E-4</v>
      </c>
      <c r="BM119" s="161">
        <v>3.4000000000000002E-4</v>
      </c>
      <c r="BN119" s="161">
        <v>5.6999999999999998E-4</v>
      </c>
      <c r="BO119" s="142" t="s">
        <v>147</v>
      </c>
      <c r="BP119" s="143" t="s">
        <v>147</v>
      </c>
      <c r="BQ119" s="162">
        <v>7.2999999999999996E-4</v>
      </c>
      <c r="BR119" s="162" t="s">
        <v>147</v>
      </c>
      <c r="BS119" s="162" t="s">
        <v>147</v>
      </c>
      <c r="BT119" s="162">
        <v>4.2999999999999999E-4</v>
      </c>
      <c r="BU119" s="162">
        <v>6.2E-4</v>
      </c>
      <c r="BV119" s="162">
        <v>4.2999999999999999E-4</v>
      </c>
      <c r="BW119" s="162">
        <v>1E-4</v>
      </c>
      <c r="BX119" s="163">
        <v>1.7000000000000001E-4</v>
      </c>
      <c r="BY119" s="163" t="s">
        <v>147</v>
      </c>
      <c r="BZ119" s="163">
        <v>1.2999999999999999E-4</v>
      </c>
      <c r="CA119" s="163" t="s">
        <v>147</v>
      </c>
      <c r="CB119" s="163">
        <v>3.6999999999999999E-4</v>
      </c>
      <c r="CC119" s="163">
        <v>4.3000000000000002E-5</v>
      </c>
      <c r="CD119" s="163">
        <v>1.4999999999999999E-4</v>
      </c>
      <c r="CE119" s="146" t="s">
        <v>147</v>
      </c>
      <c r="CF119" s="164" t="s">
        <v>147</v>
      </c>
      <c r="CG119" s="164">
        <v>3.1E-4</v>
      </c>
      <c r="CH119" s="164" t="s">
        <v>147</v>
      </c>
      <c r="CI119" s="164" t="s">
        <v>147</v>
      </c>
      <c r="CJ119" s="164">
        <v>1.4999999999999999E-4</v>
      </c>
      <c r="CK119" s="164">
        <v>1.1000000000000001E-3</v>
      </c>
      <c r="CL119" s="164">
        <v>1.5999999999999999E-5</v>
      </c>
      <c r="CM119" s="148" t="s">
        <v>147</v>
      </c>
    </row>
    <row r="121" spans="1:111" x14ac:dyDescent="0.35">
      <c r="A121" s="196" t="s">
        <v>186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CN121" t="s">
        <v>184</v>
      </c>
      <c r="CV121" s="196" t="s">
        <v>186</v>
      </c>
      <c r="DD121" t="s">
        <v>160</v>
      </c>
    </row>
    <row r="122" spans="1:111" x14ac:dyDescent="0.35">
      <c r="A122" s="2" t="s">
        <v>147</v>
      </c>
      <c r="B122" s="35" t="s">
        <v>147</v>
      </c>
      <c r="C122" s="118" t="s">
        <v>86</v>
      </c>
      <c r="D122" s="93" t="s">
        <v>5</v>
      </c>
      <c r="E122" s="93" t="s">
        <v>5</v>
      </c>
      <c r="F122" s="93" t="s">
        <v>5</v>
      </c>
      <c r="G122" s="93" t="s">
        <v>5</v>
      </c>
      <c r="H122" s="93" t="s">
        <v>5</v>
      </c>
      <c r="I122" s="93" t="s">
        <v>5</v>
      </c>
      <c r="J122" s="93" t="s">
        <v>5</v>
      </c>
      <c r="K122" s="93" t="s">
        <v>5</v>
      </c>
      <c r="L122" s="94" t="s">
        <v>87</v>
      </c>
      <c r="M122" s="94" t="s">
        <v>87</v>
      </c>
      <c r="N122" s="94" t="s">
        <v>87</v>
      </c>
      <c r="O122" s="94" t="s">
        <v>87</v>
      </c>
      <c r="P122" s="94" t="s">
        <v>87</v>
      </c>
      <c r="Q122" s="94" t="s">
        <v>87</v>
      </c>
      <c r="R122" s="94" t="s">
        <v>87</v>
      </c>
      <c r="S122" s="94" t="s">
        <v>87</v>
      </c>
      <c r="T122" s="95" t="s">
        <v>88</v>
      </c>
      <c r="U122" s="95" t="s">
        <v>88</v>
      </c>
      <c r="V122" s="95" t="s">
        <v>88</v>
      </c>
      <c r="W122" s="95" t="s">
        <v>88</v>
      </c>
      <c r="X122" s="95" t="s">
        <v>88</v>
      </c>
      <c r="Y122" s="95" t="s">
        <v>88</v>
      </c>
      <c r="Z122" s="95" t="s">
        <v>88</v>
      </c>
      <c r="AA122" s="95" t="s">
        <v>88</v>
      </c>
      <c r="AB122" s="96" t="s">
        <v>89</v>
      </c>
      <c r="AC122" s="96" t="s">
        <v>89</v>
      </c>
      <c r="AD122" s="96" t="s">
        <v>89</v>
      </c>
      <c r="AE122" s="96" t="s">
        <v>89</v>
      </c>
      <c r="AF122" s="96" t="s">
        <v>89</v>
      </c>
      <c r="AG122" s="96" t="s">
        <v>89</v>
      </c>
      <c r="AH122" s="96" t="s">
        <v>89</v>
      </c>
      <c r="AI122" s="96" t="s">
        <v>89</v>
      </c>
      <c r="AJ122" s="97" t="s">
        <v>23</v>
      </c>
      <c r="AK122" s="97" t="s">
        <v>23</v>
      </c>
      <c r="AL122" s="97" t="s">
        <v>23</v>
      </c>
      <c r="AM122" s="97" t="s">
        <v>23</v>
      </c>
      <c r="AN122" s="97" t="s">
        <v>23</v>
      </c>
      <c r="AO122" s="97" t="s">
        <v>23</v>
      </c>
      <c r="AP122" s="97" t="s">
        <v>23</v>
      </c>
      <c r="AQ122" s="97" t="s">
        <v>23</v>
      </c>
      <c r="AR122" s="98" t="s">
        <v>7</v>
      </c>
      <c r="AS122" s="98" t="s">
        <v>7</v>
      </c>
      <c r="AT122" s="98" t="s">
        <v>7</v>
      </c>
      <c r="AU122" s="98" t="s">
        <v>7</v>
      </c>
      <c r="AV122" s="98" t="s">
        <v>7</v>
      </c>
      <c r="AW122" s="98" t="s">
        <v>7</v>
      </c>
      <c r="AX122" s="98" t="s">
        <v>7</v>
      </c>
      <c r="AY122" s="98" t="s">
        <v>7</v>
      </c>
      <c r="AZ122" s="99" t="s">
        <v>91</v>
      </c>
      <c r="BA122" s="99" t="s">
        <v>91</v>
      </c>
      <c r="BB122" s="99" t="s">
        <v>91</v>
      </c>
      <c r="BC122" s="99" t="s">
        <v>91</v>
      </c>
      <c r="BD122" s="99" t="s">
        <v>91</v>
      </c>
      <c r="BE122" s="99" t="s">
        <v>91</v>
      </c>
      <c r="BF122" s="99" t="s">
        <v>91</v>
      </c>
      <c r="BG122" s="99" t="s">
        <v>91</v>
      </c>
      <c r="BH122" s="100" t="s">
        <v>114</v>
      </c>
      <c r="BI122" s="100" t="s">
        <v>114</v>
      </c>
      <c r="BJ122" s="100" t="s">
        <v>114</v>
      </c>
      <c r="BK122" s="100" t="s">
        <v>114</v>
      </c>
      <c r="BL122" s="100" t="s">
        <v>114</v>
      </c>
      <c r="BM122" s="100" t="s">
        <v>114</v>
      </c>
      <c r="BN122" s="100" t="s">
        <v>114</v>
      </c>
      <c r="BO122" s="100" t="s">
        <v>114</v>
      </c>
      <c r="BP122" s="101" t="s">
        <v>21</v>
      </c>
      <c r="BQ122" s="101" t="s">
        <v>21</v>
      </c>
      <c r="BR122" s="101" t="s">
        <v>21</v>
      </c>
      <c r="BS122" s="101" t="s">
        <v>21</v>
      </c>
      <c r="BT122" s="101" t="s">
        <v>21</v>
      </c>
      <c r="BU122" s="101" t="s">
        <v>21</v>
      </c>
      <c r="BV122" s="101" t="s">
        <v>21</v>
      </c>
      <c r="BW122" s="101" t="s">
        <v>21</v>
      </c>
      <c r="BX122" s="102" t="s">
        <v>19</v>
      </c>
      <c r="BY122" s="102" t="s">
        <v>19</v>
      </c>
      <c r="BZ122" s="102" t="s">
        <v>19</v>
      </c>
      <c r="CA122" s="102" t="s">
        <v>19</v>
      </c>
      <c r="CB122" s="102" t="s">
        <v>19</v>
      </c>
      <c r="CC122" s="102" t="s">
        <v>19</v>
      </c>
      <c r="CD122" s="102" t="s">
        <v>19</v>
      </c>
      <c r="CE122" s="102" t="s">
        <v>19</v>
      </c>
      <c r="CF122" s="103" t="s">
        <v>93</v>
      </c>
      <c r="CG122" s="103" t="s">
        <v>93</v>
      </c>
      <c r="CH122" s="103" t="s">
        <v>93</v>
      </c>
      <c r="CI122" s="103" t="s">
        <v>93</v>
      </c>
      <c r="CJ122" s="103" t="s">
        <v>93</v>
      </c>
      <c r="CK122" s="103" t="s">
        <v>93</v>
      </c>
      <c r="CL122" s="103" t="s">
        <v>93</v>
      </c>
      <c r="CM122" s="103" t="s">
        <v>93</v>
      </c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</row>
    <row r="123" spans="1:111" x14ac:dyDescent="0.35">
      <c r="A123" s="2" t="s">
        <v>147</v>
      </c>
      <c r="B123" s="35" t="s">
        <v>147</v>
      </c>
      <c r="C123" s="118" t="s">
        <v>97</v>
      </c>
      <c r="D123" s="67">
        <v>44396</v>
      </c>
      <c r="E123" s="67">
        <v>44396</v>
      </c>
      <c r="F123" s="67">
        <v>44396</v>
      </c>
      <c r="G123" s="67">
        <v>44396</v>
      </c>
      <c r="H123" s="67">
        <v>44396</v>
      </c>
      <c r="I123" s="67">
        <v>44396</v>
      </c>
      <c r="J123" s="67">
        <v>44396</v>
      </c>
      <c r="K123" s="67">
        <v>44396</v>
      </c>
      <c r="L123" s="68">
        <v>44343</v>
      </c>
      <c r="M123" s="68">
        <v>44343</v>
      </c>
      <c r="N123" s="68">
        <v>44343</v>
      </c>
      <c r="O123" s="68">
        <v>44343</v>
      </c>
      <c r="P123" s="68">
        <v>44343</v>
      </c>
      <c r="Q123" s="68">
        <v>44343</v>
      </c>
      <c r="R123" s="68">
        <v>44343</v>
      </c>
      <c r="S123" s="68">
        <v>44343</v>
      </c>
      <c r="T123" s="69">
        <v>44349</v>
      </c>
      <c r="U123" s="69">
        <v>44349</v>
      </c>
      <c r="V123" s="69">
        <v>44349</v>
      </c>
      <c r="W123" s="69">
        <v>44349</v>
      </c>
      <c r="X123" s="69">
        <v>44349</v>
      </c>
      <c r="Y123" s="69">
        <v>44349</v>
      </c>
      <c r="Z123" s="69">
        <v>44349</v>
      </c>
      <c r="AA123" s="69">
        <v>44349</v>
      </c>
      <c r="AB123" s="70">
        <v>44347</v>
      </c>
      <c r="AC123" s="70">
        <v>44347</v>
      </c>
      <c r="AD123" s="70">
        <v>44347</v>
      </c>
      <c r="AE123" s="70">
        <v>44347</v>
      </c>
      <c r="AF123" s="70">
        <v>44347</v>
      </c>
      <c r="AG123" s="70">
        <v>44347</v>
      </c>
      <c r="AH123" s="70">
        <v>44347</v>
      </c>
      <c r="AI123" s="70">
        <v>44347</v>
      </c>
      <c r="AJ123" s="71">
        <v>44347</v>
      </c>
      <c r="AK123" s="71">
        <v>44347</v>
      </c>
      <c r="AL123" s="71">
        <v>44347</v>
      </c>
      <c r="AM123" s="71">
        <v>44347</v>
      </c>
      <c r="AN123" s="71">
        <v>44347</v>
      </c>
      <c r="AO123" s="71">
        <v>44347</v>
      </c>
      <c r="AP123" s="71">
        <v>44347</v>
      </c>
      <c r="AQ123" s="71">
        <v>44347</v>
      </c>
      <c r="AR123" s="63">
        <v>44370</v>
      </c>
      <c r="AS123" s="63">
        <v>44370</v>
      </c>
      <c r="AT123" s="63">
        <v>44370</v>
      </c>
      <c r="AU123" s="63">
        <v>44370</v>
      </c>
      <c r="AV123" s="63">
        <v>44370</v>
      </c>
      <c r="AW123" s="63">
        <v>44370</v>
      </c>
      <c r="AX123" s="63">
        <v>44370</v>
      </c>
      <c r="AY123" s="63">
        <v>44370</v>
      </c>
      <c r="AZ123" s="64">
        <v>44368</v>
      </c>
      <c r="BA123" s="64">
        <v>44368</v>
      </c>
      <c r="BB123" s="64">
        <v>44368</v>
      </c>
      <c r="BC123" s="64">
        <v>44368</v>
      </c>
      <c r="BD123" s="64">
        <v>44368</v>
      </c>
      <c r="BE123" s="64">
        <v>44368</v>
      </c>
      <c r="BF123" s="64">
        <v>44368</v>
      </c>
      <c r="BG123" s="64">
        <v>44368</v>
      </c>
      <c r="BH123" s="66">
        <v>44363</v>
      </c>
      <c r="BI123" s="66">
        <v>44363</v>
      </c>
      <c r="BJ123" s="66">
        <v>44363</v>
      </c>
      <c r="BK123" s="66">
        <v>44363</v>
      </c>
      <c r="BL123" s="66">
        <v>44363</v>
      </c>
      <c r="BM123" s="66">
        <v>44363</v>
      </c>
      <c r="BN123" s="66">
        <v>44363</v>
      </c>
      <c r="BO123" s="66">
        <v>44363</v>
      </c>
      <c r="BP123" s="74" t="s">
        <v>147</v>
      </c>
      <c r="BQ123" s="65">
        <v>44368</v>
      </c>
      <c r="BR123" s="65">
        <v>44368</v>
      </c>
      <c r="BS123" s="65">
        <v>44368</v>
      </c>
      <c r="BT123" s="65">
        <v>44368</v>
      </c>
      <c r="BU123" s="65">
        <v>44368</v>
      </c>
      <c r="BV123" s="65">
        <v>44368</v>
      </c>
      <c r="BW123" s="65">
        <v>44368</v>
      </c>
      <c r="BX123" s="73">
        <v>44363</v>
      </c>
      <c r="BY123" s="73">
        <v>44363</v>
      </c>
      <c r="BZ123" s="73">
        <v>44363</v>
      </c>
      <c r="CA123" s="73">
        <v>44363</v>
      </c>
      <c r="CB123" s="73">
        <v>44363</v>
      </c>
      <c r="CC123" s="73">
        <v>44363</v>
      </c>
      <c r="CD123" s="73">
        <v>44363</v>
      </c>
      <c r="CE123" s="73">
        <v>44363</v>
      </c>
      <c r="CF123" s="72">
        <v>44369</v>
      </c>
      <c r="CG123" s="72">
        <v>44369</v>
      </c>
      <c r="CH123" s="72">
        <v>44369</v>
      </c>
      <c r="CI123" s="72">
        <v>44369</v>
      </c>
      <c r="CJ123" s="72">
        <v>44369</v>
      </c>
      <c r="CK123" s="72">
        <v>44369</v>
      </c>
      <c r="CL123" s="72">
        <v>44369</v>
      </c>
      <c r="CM123" s="72">
        <v>44369</v>
      </c>
      <c r="CN123" s="19"/>
      <c r="CO123" s="19"/>
      <c r="CP123" s="19"/>
      <c r="CQ123" s="19"/>
      <c r="CR123" s="19"/>
      <c r="CS123" s="19"/>
      <c r="CT123" s="19"/>
      <c r="CU123" s="19"/>
      <c r="CV123" s="19" t="s">
        <v>148</v>
      </c>
      <c r="CW123" s="19" t="s">
        <v>148</v>
      </c>
      <c r="CX123" s="19" t="s">
        <v>148</v>
      </c>
      <c r="CY123" s="19" t="s">
        <v>148</v>
      </c>
      <c r="CZ123" s="19" t="s">
        <v>148</v>
      </c>
      <c r="DA123" s="19" t="s">
        <v>148</v>
      </c>
      <c r="DB123" s="19" t="s">
        <v>148</v>
      </c>
      <c r="DC123" s="19" t="s">
        <v>148</v>
      </c>
      <c r="DD123" s="19" t="s">
        <v>148</v>
      </c>
      <c r="DE123" s="19"/>
      <c r="DF123" s="19" t="s">
        <v>148</v>
      </c>
      <c r="DG123" s="19"/>
    </row>
    <row r="124" spans="1:111" x14ac:dyDescent="0.35">
      <c r="A124" s="2" t="s">
        <v>147</v>
      </c>
      <c r="B124" s="35" t="s">
        <v>147</v>
      </c>
      <c r="C124" s="119" t="s">
        <v>25</v>
      </c>
      <c r="D124" s="77" t="s">
        <v>26</v>
      </c>
      <c r="E124" s="77" t="s">
        <v>28</v>
      </c>
      <c r="F124" s="77" t="s">
        <v>31</v>
      </c>
      <c r="G124" s="77" t="s">
        <v>140</v>
      </c>
      <c r="H124" s="77" t="s">
        <v>27</v>
      </c>
      <c r="I124" s="77" t="s">
        <v>29</v>
      </c>
      <c r="J124" s="77" t="s">
        <v>32</v>
      </c>
      <c r="K124" s="77" t="s">
        <v>141</v>
      </c>
      <c r="L124" s="78" t="s">
        <v>26</v>
      </c>
      <c r="M124" s="78" t="s">
        <v>28</v>
      </c>
      <c r="N124" s="78" t="s">
        <v>31</v>
      </c>
      <c r="O124" s="78" t="s">
        <v>140</v>
      </c>
      <c r="P124" s="78" t="s">
        <v>27</v>
      </c>
      <c r="Q124" s="78" t="s">
        <v>29</v>
      </c>
      <c r="R124" s="78" t="s">
        <v>32</v>
      </c>
      <c r="S124" s="78" t="s">
        <v>141</v>
      </c>
      <c r="T124" s="79" t="s">
        <v>26</v>
      </c>
      <c r="U124" s="79" t="s">
        <v>28</v>
      </c>
      <c r="V124" s="79" t="s">
        <v>31</v>
      </c>
      <c r="W124" s="79" t="s">
        <v>140</v>
      </c>
      <c r="X124" s="79" t="s">
        <v>27</v>
      </c>
      <c r="Y124" s="79" t="s">
        <v>29</v>
      </c>
      <c r="Z124" s="79" t="s">
        <v>32</v>
      </c>
      <c r="AA124" s="79" t="s">
        <v>141</v>
      </c>
      <c r="AB124" s="80" t="s">
        <v>26</v>
      </c>
      <c r="AC124" s="80" t="s">
        <v>28</v>
      </c>
      <c r="AD124" s="80" t="s">
        <v>31</v>
      </c>
      <c r="AE124" s="80" t="s">
        <v>140</v>
      </c>
      <c r="AF124" s="80" t="s">
        <v>27</v>
      </c>
      <c r="AG124" s="80" t="s">
        <v>29</v>
      </c>
      <c r="AH124" s="80" t="s">
        <v>32</v>
      </c>
      <c r="AI124" s="80" t="s">
        <v>141</v>
      </c>
      <c r="AJ124" s="81" t="s">
        <v>26</v>
      </c>
      <c r="AK124" s="81" t="s">
        <v>28</v>
      </c>
      <c r="AL124" s="81" t="s">
        <v>31</v>
      </c>
      <c r="AM124" s="81" t="s">
        <v>140</v>
      </c>
      <c r="AN124" s="81" t="s">
        <v>27</v>
      </c>
      <c r="AO124" s="81" t="s">
        <v>29</v>
      </c>
      <c r="AP124" s="81" t="s">
        <v>32</v>
      </c>
      <c r="AQ124" s="81" t="s">
        <v>141</v>
      </c>
      <c r="AR124" s="82" t="s">
        <v>26</v>
      </c>
      <c r="AS124" s="82" t="s">
        <v>28</v>
      </c>
      <c r="AT124" s="82" t="s">
        <v>31</v>
      </c>
      <c r="AU124" s="82" t="s">
        <v>140</v>
      </c>
      <c r="AV124" s="82" t="s">
        <v>27</v>
      </c>
      <c r="AW124" s="82" t="s">
        <v>29</v>
      </c>
      <c r="AX124" s="82" t="s">
        <v>32</v>
      </c>
      <c r="AY124" s="82" t="s">
        <v>141</v>
      </c>
      <c r="AZ124" s="83" t="s">
        <v>26</v>
      </c>
      <c r="BA124" s="83" t="s">
        <v>28</v>
      </c>
      <c r="BB124" s="83" t="s">
        <v>31</v>
      </c>
      <c r="BC124" s="83" t="s">
        <v>140</v>
      </c>
      <c r="BD124" s="83" t="s">
        <v>27</v>
      </c>
      <c r="BE124" s="83" t="s">
        <v>29</v>
      </c>
      <c r="BF124" s="83" t="s">
        <v>32</v>
      </c>
      <c r="BG124" s="83" t="s">
        <v>141</v>
      </c>
      <c r="BH124" s="84" t="s">
        <v>26</v>
      </c>
      <c r="BI124" s="84" t="s">
        <v>28</v>
      </c>
      <c r="BJ124" s="84" t="s">
        <v>31</v>
      </c>
      <c r="BK124" s="84" t="s">
        <v>140</v>
      </c>
      <c r="BL124" s="84" t="s">
        <v>27</v>
      </c>
      <c r="BM124" s="84" t="s">
        <v>29</v>
      </c>
      <c r="BN124" s="84" t="s">
        <v>32</v>
      </c>
      <c r="BO124" s="84" t="s">
        <v>141</v>
      </c>
      <c r="BP124" s="74" t="s">
        <v>26</v>
      </c>
      <c r="BQ124" s="85" t="s">
        <v>28</v>
      </c>
      <c r="BR124" s="85" t="s">
        <v>31</v>
      </c>
      <c r="BS124" s="74" t="s">
        <v>140</v>
      </c>
      <c r="BT124" s="85" t="s">
        <v>27</v>
      </c>
      <c r="BU124" s="85" t="s">
        <v>29</v>
      </c>
      <c r="BV124" s="85" t="s">
        <v>32</v>
      </c>
      <c r="BW124" s="85" t="s">
        <v>141</v>
      </c>
      <c r="BX124" s="86" t="s">
        <v>26</v>
      </c>
      <c r="BY124" s="86" t="s">
        <v>28</v>
      </c>
      <c r="BZ124" s="86" t="s">
        <v>31</v>
      </c>
      <c r="CA124" s="86" t="s">
        <v>140</v>
      </c>
      <c r="CB124" s="86" t="s">
        <v>27</v>
      </c>
      <c r="CC124" s="86" t="s">
        <v>29</v>
      </c>
      <c r="CD124" s="86" t="s">
        <v>32</v>
      </c>
      <c r="CE124" s="86" t="s">
        <v>141</v>
      </c>
      <c r="CF124" s="87" t="s">
        <v>26</v>
      </c>
      <c r="CG124" s="87" t="s">
        <v>28</v>
      </c>
      <c r="CH124" s="87" t="s">
        <v>31</v>
      </c>
      <c r="CI124" s="87" t="s">
        <v>140</v>
      </c>
      <c r="CJ124" s="87" t="s">
        <v>27</v>
      </c>
      <c r="CK124" s="87" t="s">
        <v>29</v>
      </c>
      <c r="CL124" s="87" t="s">
        <v>32</v>
      </c>
      <c r="CM124" s="87" t="s">
        <v>141</v>
      </c>
      <c r="CN124" s="125" t="s">
        <v>26</v>
      </c>
      <c r="CO124" s="125" t="s">
        <v>28</v>
      </c>
      <c r="CP124" s="125" t="s">
        <v>31</v>
      </c>
      <c r="CQ124" s="125" t="s">
        <v>140</v>
      </c>
      <c r="CR124" s="125" t="s">
        <v>27</v>
      </c>
      <c r="CS124" s="125" t="s">
        <v>29</v>
      </c>
      <c r="CT124" s="125" t="s">
        <v>32</v>
      </c>
      <c r="CU124" s="125" t="s">
        <v>141</v>
      </c>
      <c r="CV124" s="124" t="s">
        <v>26</v>
      </c>
      <c r="CW124" s="124" t="s">
        <v>28</v>
      </c>
      <c r="CX124" s="124" t="s">
        <v>31</v>
      </c>
      <c r="CY124" s="124" t="s">
        <v>140</v>
      </c>
      <c r="CZ124" s="124" t="s">
        <v>27</v>
      </c>
      <c r="DA124" s="124" t="s">
        <v>29</v>
      </c>
      <c r="DB124" s="124" t="s">
        <v>32</v>
      </c>
      <c r="DC124" s="124" t="s">
        <v>141</v>
      </c>
      <c r="DD124" s="122" t="s">
        <v>55</v>
      </c>
      <c r="DE124" s="122" t="s">
        <v>55</v>
      </c>
      <c r="DF124" s="122" t="s">
        <v>30</v>
      </c>
      <c r="DG124" s="122" t="s">
        <v>30</v>
      </c>
    </row>
    <row r="125" spans="1:111" x14ac:dyDescent="0.35">
      <c r="A125" s="2"/>
      <c r="B125" s="35"/>
      <c r="C125" s="120" t="s">
        <v>33</v>
      </c>
      <c r="D125" s="121">
        <v>120096</v>
      </c>
      <c r="E125" s="121">
        <v>155520</v>
      </c>
      <c r="F125" s="166">
        <v>89064</v>
      </c>
      <c r="G125" s="122"/>
      <c r="H125" s="122"/>
      <c r="I125" s="122"/>
      <c r="J125" s="122"/>
      <c r="K125" s="123"/>
      <c r="L125" s="121">
        <v>166415.99999999997</v>
      </c>
      <c r="M125" s="121">
        <v>198336</v>
      </c>
      <c r="N125" s="122"/>
      <c r="O125" s="122"/>
      <c r="P125" s="121">
        <v>104392.75679999997</v>
      </c>
      <c r="Q125" s="121">
        <v>124416.17279999999</v>
      </c>
      <c r="R125" s="122"/>
      <c r="S125" s="123"/>
      <c r="T125" s="121">
        <v>198888</v>
      </c>
      <c r="U125" s="121">
        <v>224640</v>
      </c>
      <c r="V125" s="121">
        <v>200208</v>
      </c>
      <c r="W125" s="121">
        <v>205200</v>
      </c>
      <c r="X125" s="121">
        <v>124762.44239999999</v>
      </c>
      <c r="Y125" s="121">
        <v>140916.67199999999</v>
      </c>
      <c r="Z125" s="121">
        <v>125590.47839999998</v>
      </c>
      <c r="AA125" s="121">
        <v>128721.95999999998</v>
      </c>
      <c r="AB125" s="121">
        <v>234000</v>
      </c>
      <c r="AC125" s="121">
        <v>247560</v>
      </c>
      <c r="AD125" s="121">
        <v>235200</v>
      </c>
      <c r="AE125" s="122"/>
      <c r="AF125" s="121">
        <v>146788.19999999998</v>
      </c>
      <c r="AG125" s="121">
        <v>155294.38799999998</v>
      </c>
      <c r="AH125" s="121">
        <v>147540.96</v>
      </c>
      <c r="AI125" s="123"/>
      <c r="AJ125" s="121">
        <v>173976</v>
      </c>
      <c r="AK125" s="121">
        <v>231936</v>
      </c>
      <c r="AL125" s="121">
        <v>215183.99999999997</v>
      </c>
      <c r="AM125" s="122"/>
      <c r="AN125" s="121">
        <v>109135.14479999998</v>
      </c>
      <c r="AO125" s="121">
        <v>145493.45279999997</v>
      </c>
      <c r="AP125" s="121">
        <v>134984.92319999996</v>
      </c>
      <c r="AQ125" s="123"/>
      <c r="AR125" s="121">
        <v>261552</v>
      </c>
      <c r="AS125" s="121">
        <v>194736</v>
      </c>
      <c r="AT125" s="121">
        <v>240456</v>
      </c>
      <c r="AU125" s="122"/>
      <c r="AV125" s="121">
        <v>164071.56959999999</v>
      </c>
      <c r="AW125" s="121">
        <v>122157.89279999999</v>
      </c>
      <c r="AX125" s="121"/>
      <c r="AY125" s="123"/>
      <c r="AZ125" s="121">
        <v>181103.99999999997</v>
      </c>
      <c r="BA125" s="121">
        <v>134016</v>
      </c>
      <c r="BB125" s="122"/>
      <c r="BC125" s="122"/>
      <c r="BD125" s="121">
        <v>113606.53919999996</v>
      </c>
      <c r="BE125" s="121">
        <v>84068.236799999984</v>
      </c>
      <c r="BF125" s="123"/>
      <c r="BG125" s="123"/>
      <c r="BH125" s="121">
        <v>121488</v>
      </c>
      <c r="BI125" s="121">
        <v>148895.99999999997</v>
      </c>
      <c r="BJ125" s="121">
        <v>123840</v>
      </c>
      <c r="BK125" s="123"/>
      <c r="BL125" s="121">
        <v>76209.422399999996</v>
      </c>
      <c r="BM125" s="121">
        <v>93402.460799999972</v>
      </c>
      <c r="BN125" s="121">
        <v>77684.831999999995</v>
      </c>
      <c r="BO125" s="123"/>
      <c r="BP125" s="121"/>
      <c r="BQ125" s="121">
        <v>155640</v>
      </c>
      <c r="BR125" s="121">
        <v>207936</v>
      </c>
      <c r="BS125" s="121">
        <v>244008</v>
      </c>
      <c r="BT125" s="121">
        <v>99349.264799999975</v>
      </c>
      <c r="BU125" s="121">
        <v>97632.97199999998</v>
      </c>
      <c r="BV125" s="121">
        <v>130438.25279999999</v>
      </c>
      <c r="BW125" s="121">
        <v>153066.21839999998</v>
      </c>
      <c r="BX125" s="121">
        <v>139344</v>
      </c>
      <c r="BY125" s="121">
        <v>185903.99999999997</v>
      </c>
      <c r="BZ125" s="121">
        <v>196680</v>
      </c>
      <c r="CA125" s="122"/>
      <c r="CB125" s="121">
        <v>87410.491199999989</v>
      </c>
      <c r="CC125" s="121">
        <v>116617.57919999996</v>
      </c>
      <c r="CD125" s="121">
        <v>123377.36399999999</v>
      </c>
      <c r="CE125" s="123"/>
      <c r="CF125" s="123">
        <v>185280</v>
      </c>
      <c r="CG125" s="123">
        <v>60720</v>
      </c>
      <c r="CH125" s="123">
        <v>198096</v>
      </c>
      <c r="CI125" s="122"/>
      <c r="CJ125" s="123">
        <v>116226.14399999999</v>
      </c>
      <c r="CK125" s="123">
        <v>38089.655999999995</v>
      </c>
      <c r="CL125" s="123">
        <v>124265.62079999998</v>
      </c>
      <c r="CM125" s="123"/>
      <c r="CN125" s="126">
        <f>D125+L125+T125+AB125+AJ125+AR125+AZ125+BH125+BP125+BX125+CF125</f>
        <v>1782144</v>
      </c>
      <c r="CO125" s="126">
        <f t="shared" ref="CO125:CU125" si="3">E125+M125+U125+AC125+AK125+AS125+BA125+BI125+BQ125+BY125+CG125</f>
        <v>1937904</v>
      </c>
      <c r="CP125" s="171">
        <f t="shared" si="3"/>
        <v>1706664</v>
      </c>
      <c r="CQ125" s="126">
        <f t="shared" si="3"/>
        <v>449208</v>
      </c>
      <c r="CR125" s="126">
        <f t="shared" si="3"/>
        <v>1141951.9752000002</v>
      </c>
      <c r="CS125" s="126">
        <f t="shared" si="3"/>
        <v>1118089.4831999999</v>
      </c>
      <c r="CT125" s="126">
        <f t="shared" si="3"/>
        <v>863882.43119999976</v>
      </c>
      <c r="CU125" s="126">
        <f t="shared" si="3"/>
        <v>281788.17839999998</v>
      </c>
      <c r="CV125" s="127"/>
      <c r="CW125" s="127"/>
      <c r="CX125" s="127"/>
      <c r="CY125" s="127"/>
      <c r="CZ125" s="127"/>
      <c r="DA125" s="127"/>
      <c r="DB125" s="127"/>
      <c r="DC125" s="127"/>
      <c r="DD125" s="123" t="s">
        <v>151</v>
      </c>
      <c r="DE125" s="123" t="s">
        <v>152</v>
      </c>
      <c r="DF125" s="123" t="s">
        <v>151</v>
      </c>
      <c r="DG125" s="123" t="s">
        <v>152</v>
      </c>
    </row>
    <row r="126" spans="1:111" x14ac:dyDescent="0.35">
      <c r="A126" s="19"/>
      <c r="B126" s="19"/>
      <c r="C126" s="90" t="s">
        <v>50</v>
      </c>
      <c r="D126" s="149">
        <f>SUM(D83:D99)</f>
        <v>10</v>
      </c>
      <c r="E126" s="149">
        <f t="shared" ref="E126:BP126" si="4">SUM(E83:E99)</f>
        <v>5</v>
      </c>
      <c r="F126" s="149">
        <f t="shared" si="4"/>
        <v>20</v>
      </c>
      <c r="G126" s="149">
        <f t="shared" si="4"/>
        <v>0</v>
      </c>
      <c r="H126" s="149">
        <f t="shared" si="4"/>
        <v>0</v>
      </c>
      <c r="I126" s="149">
        <f t="shared" si="4"/>
        <v>0</v>
      </c>
      <c r="J126" s="149">
        <f t="shared" si="4"/>
        <v>0</v>
      </c>
      <c r="K126" s="149">
        <f t="shared" si="4"/>
        <v>0</v>
      </c>
      <c r="L126" s="149">
        <f t="shared" si="4"/>
        <v>4</v>
      </c>
      <c r="M126" s="149">
        <f t="shared" si="4"/>
        <v>11</v>
      </c>
      <c r="N126" s="149">
        <f t="shared" si="4"/>
        <v>0</v>
      </c>
      <c r="O126" s="149">
        <f t="shared" si="4"/>
        <v>0</v>
      </c>
      <c r="P126" s="149">
        <f>SUM(P83:P99)</f>
        <v>9</v>
      </c>
      <c r="Q126" s="149">
        <f t="shared" si="4"/>
        <v>15</v>
      </c>
      <c r="R126" s="149">
        <f t="shared" si="4"/>
        <v>0</v>
      </c>
      <c r="S126" s="149">
        <f t="shared" si="4"/>
        <v>0</v>
      </c>
      <c r="T126" s="149">
        <f>SUM(T83:T99)</f>
        <v>9</v>
      </c>
      <c r="U126" s="149">
        <f t="shared" si="4"/>
        <v>23</v>
      </c>
      <c r="V126" s="149">
        <f t="shared" si="4"/>
        <v>15</v>
      </c>
      <c r="W126" s="149">
        <f t="shared" si="4"/>
        <v>8</v>
      </c>
      <c r="X126" s="149">
        <f t="shared" si="4"/>
        <v>1</v>
      </c>
      <c r="Y126" s="149">
        <f t="shared" si="4"/>
        <v>6</v>
      </c>
      <c r="Z126" s="149">
        <f t="shared" si="4"/>
        <v>5</v>
      </c>
      <c r="AA126" s="149">
        <f t="shared" si="4"/>
        <v>6</v>
      </c>
      <c r="AB126" s="149">
        <f t="shared" si="4"/>
        <v>8</v>
      </c>
      <c r="AC126" s="149">
        <f t="shared" si="4"/>
        <v>14</v>
      </c>
      <c r="AD126" s="149">
        <f t="shared" si="4"/>
        <v>8</v>
      </c>
      <c r="AE126" s="149">
        <f t="shared" si="4"/>
        <v>0</v>
      </c>
      <c r="AF126" s="149">
        <f t="shared" si="4"/>
        <v>16</v>
      </c>
      <c r="AG126" s="149">
        <f t="shared" si="4"/>
        <v>26</v>
      </c>
      <c r="AH126" s="149">
        <f t="shared" si="4"/>
        <v>26</v>
      </c>
      <c r="AI126" s="149">
        <f t="shared" si="4"/>
        <v>0</v>
      </c>
      <c r="AJ126" s="149">
        <f>SUM(AJ83:AJ99)</f>
        <v>46</v>
      </c>
      <c r="AK126" s="149">
        <f t="shared" si="4"/>
        <v>10</v>
      </c>
      <c r="AL126" s="149">
        <f t="shared" si="4"/>
        <v>5</v>
      </c>
      <c r="AM126" s="149">
        <f t="shared" si="4"/>
        <v>0</v>
      </c>
      <c r="AN126" s="149">
        <f t="shared" si="4"/>
        <v>9</v>
      </c>
      <c r="AO126" s="149">
        <f t="shared" si="4"/>
        <v>5</v>
      </c>
      <c r="AP126" s="149">
        <f t="shared" si="4"/>
        <v>1</v>
      </c>
      <c r="AQ126" s="149">
        <f t="shared" si="4"/>
        <v>0</v>
      </c>
      <c r="AR126" s="149">
        <f t="shared" si="4"/>
        <v>17</v>
      </c>
      <c r="AS126" s="149">
        <f t="shared" si="4"/>
        <v>44</v>
      </c>
      <c r="AT126" s="149">
        <f t="shared" si="4"/>
        <v>33</v>
      </c>
      <c r="AU126" s="149">
        <f t="shared" si="4"/>
        <v>0</v>
      </c>
      <c r="AV126" s="149">
        <f t="shared" si="4"/>
        <v>0</v>
      </c>
      <c r="AW126" s="149">
        <f t="shared" si="4"/>
        <v>34</v>
      </c>
      <c r="AX126" s="149">
        <f t="shared" si="4"/>
        <v>0</v>
      </c>
      <c r="AY126" s="149">
        <f t="shared" si="4"/>
        <v>0</v>
      </c>
      <c r="AZ126" s="149">
        <f t="shared" si="4"/>
        <v>7</v>
      </c>
      <c r="BA126" s="149">
        <f t="shared" si="4"/>
        <v>5</v>
      </c>
      <c r="BB126" s="149">
        <f t="shared" si="4"/>
        <v>0</v>
      </c>
      <c r="BC126" s="149">
        <f t="shared" si="4"/>
        <v>0</v>
      </c>
      <c r="BD126" s="149">
        <f t="shared" si="4"/>
        <v>6</v>
      </c>
      <c r="BE126" s="149">
        <f t="shared" si="4"/>
        <v>13</v>
      </c>
      <c r="BF126" s="149">
        <f t="shared" si="4"/>
        <v>0</v>
      </c>
      <c r="BG126" s="149">
        <f t="shared" si="4"/>
        <v>0</v>
      </c>
      <c r="BH126" s="149">
        <f t="shared" si="4"/>
        <v>2</v>
      </c>
      <c r="BI126" s="149">
        <f t="shared" si="4"/>
        <v>13</v>
      </c>
      <c r="BJ126" s="149">
        <f t="shared" si="4"/>
        <v>13</v>
      </c>
      <c r="BK126" s="149">
        <f t="shared" si="4"/>
        <v>0</v>
      </c>
      <c r="BL126" s="149">
        <f t="shared" si="4"/>
        <v>8</v>
      </c>
      <c r="BM126" s="149">
        <f t="shared" si="4"/>
        <v>17</v>
      </c>
      <c r="BN126" s="149">
        <f t="shared" si="4"/>
        <v>18</v>
      </c>
      <c r="BO126" s="149">
        <f t="shared" si="4"/>
        <v>0</v>
      </c>
      <c r="BP126" s="149">
        <f t="shared" si="4"/>
        <v>0</v>
      </c>
      <c r="BQ126" s="149">
        <f>SUM(BQ83:BQ99)</f>
        <v>50</v>
      </c>
      <c r="BR126" s="149">
        <f t="shared" ref="BR126:CM126" si="5">SUM(BR83:BR99)</f>
        <v>6</v>
      </c>
      <c r="BS126" s="149">
        <f t="shared" si="5"/>
        <v>39</v>
      </c>
      <c r="BT126" s="149">
        <f t="shared" si="5"/>
        <v>27</v>
      </c>
      <c r="BU126" s="149">
        <f t="shared" si="5"/>
        <v>27</v>
      </c>
      <c r="BV126" s="149">
        <f t="shared" si="5"/>
        <v>28</v>
      </c>
      <c r="BW126" s="149">
        <f t="shared" si="5"/>
        <v>14</v>
      </c>
      <c r="BX126" s="149">
        <f t="shared" si="5"/>
        <v>18</v>
      </c>
      <c r="BY126" s="149">
        <f t="shared" si="5"/>
        <v>4</v>
      </c>
      <c r="BZ126" s="149">
        <f t="shared" si="5"/>
        <v>10</v>
      </c>
      <c r="CA126" s="149">
        <f t="shared" si="5"/>
        <v>0</v>
      </c>
      <c r="CB126" s="149">
        <f t="shared" si="5"/>
        <v>23</v>
      </c>
      <c r="CC126" s="149">
        <f t="shared" si="5"/>
        <v>1</v>
      </c>
      <c r="CD126" s="149">
        <f t="shared" si="5"/>
        <v>3</v>
      </c>
      <c r="CE126" s="149">
        <f t="shared" si="5"/>
        <v>0</v>
      </c>
      <c r="CF126" s="149">
        <f>SUM(CF83:CF99)</f>
        <v>2</v>
      </c>
      <c r="CG126" s="149">
        <f t="shared" si="5"/>
        <v>5</v>
      </c>
      <c r="CH126" s="149">
        <f t="shared" si="5"/>
        <v>1</v>
      </c>
      <c r="CI126" s="149">
        <f t="shared" si="5"/>
        <v>0</v>
      </c>
      <c r="CJ126" s="149">
        <f t="shared" si="5"/>
        <v>13</v>
      </c>
      <c r="CK126" s="149">
        <f>SUM(CK83:CK99)</f>
        <v>11</v>
      </c>
      <c r="CL126" s="149">
        <f t="shared" si="5"/>
        <v>1</v>
      </c>
      <c r="CM126" s="149">
        <f t="shared" si="5"/>
        <v>0</v>
      </c>
      <c r="CN126" s="171">
        <f>D126+L126+T126+AB126+AJ126+AR126+AZ126+BH126+BP126+BX126+CF126</f>
        <v>123</v>
      </c>
      <c r="CO126" s="171">
        <f t="shared" ref="CO126:CU128" si="6">E126+M126+U126+AC126+AK126+AS126+BA126+BI126+BQ126+BY126+CG126</f>
        <v>184</v>
      </c>
      <c r="CP126" s="171">
        <f t="shared" si="6"/>
        <v>111</v>
      </c>
      <c r="CQ126" s="171">
        <f>G126+O126+W126+AE126+AM126+AU126+BC126+BK126+BS126+CA126+CI126</f>
        <v>47</v>
      </c>
      <c r="CR126" s="171">
        <f t="shared" si="6"/>
        <v>112</v>
      </c>
      <c r="CS126" s="171">
        <f t="shared" si="6"/>
        <v>155</v>
      </c>
      <c r="CT126" s="171">
        <f t="shared" si="6"/>
        <v>82</v>
      </c>
      <c r="CU126" s="171">
        <f t="shared" si="6"/>
        <v>20</v>
      </c>
      <c r="CV126" s="127">
        <f>(CN126/CN125)*1000000*2</f>
        <v>138.03598362421891</v>
      </c>
      <c r="CW126" s="127">
        <f t="shared" ref="CW126:DC126" si="7">(CO126/CO125)*1000000*2</f>
        <v>189.89588751558384</v>
      </c>
      <c r="CX126" s="127">
        <f>(CP126/CP125)*1000000*2</f>
        <v>130.0783282473879</v>
      </c>
      <c r="CY126" s="127">
        <f>(CQ126/CQ125)*1000000*2</f>
        <v>209.25718152837882</v>
      </c>
      <c r="CZ126" s="127">
        <f>(CR126/CR125)*1000000*2</f>
        <v>196.15535930113776</v>
      </c>
      <c r="DA126" s="127">
        <f t="shared" si="7"/>
        <v>277.25866726943207</v>
      </c>
      <c r="DB126" s="127">
        <f>(CT126/CT125)*1000000*2</f>
        <v>189.84064738090723</v>
      </c>
      <c r="DC126" s="127">
        <f t="shared" si="7"/>
        <v>141.95059646263712</v>
      </c>
      <c r="DD126" s="178">
        <f>AVERAGE(CV126:CY126)</f>
        <v>166.81684522889236</v>
      </c>
      <c r="DE126" s="178">
        <f>STDEVA(CV126:CY126)</f>
        <v>38.780927283017427</v>
      </c>
      <c r="DF126" s="178">
        <f>AVERAGE(CZ126:DC126)</f>
        <v>201.30131760352856</v>
      </c>
      <c r="DG126" s="178">
        <f>STDEVA(CZ126:DC126)</f>
        <v>56.12442996596576</v>
      </c>
    </row>
    <row r="127" spans="1:111" x14ac:dyDescent="0.35">
      <c r="A127" s="19"/>
      <c r="B127" s="19"/>
      <c r="C127" s="91" t="s">
        <v>52</v>
      </c>
      <c r="D127" s="149">
        <f>SUM(D100:D116)</f>
        <v>43</v>
      </c>
      <c r="E127" s="149">
        <f t="shared" ref="E127:BP127" si="8">SUM(E100:E116)</f>
        <v>9</v>
      </c>
      <c r="F127" s="149">
        <f t="shared" si="8"/>
        <v>13</v>
      </c>
      <c r="G127" s="149">
        <f t="shared" si="8"/>
        <v>0</v>
      </c>
      <c r="H127" s="149">
        <f t="shared" si="8"/>
        <v>0</v>
      </c>
      <c r="I127" s="149">
        <f t="shared" si="8"/>
        <v>0</v>
      </c>
      <c r="J127" s="149">
        <f t="shared" si="8"/>
        <v>0</v>
      </c>
      <c r="K127" s="149">
        <f t="shared" si="8"/>
        <v>0</v>
      </c>
      <c r="L127" s="149">
        <f t="shared" si="8"/>
        <v>0</v>
      </c>
      <c r="M127" s="149">
        <f t="shared" si="8"/>
        <v>8</v>
      </c>
      <c r="N127" s="149">
        <f t="shared" si="8"/>
        <v>0</v>
      </c>
      <c r="O127" s="149">
        <f t="shared" si="8"/>
        <v>0</v>
      </c>
      <c r="P127" s="149">
        <f t="shared" si="8"/>
        <v>5</v>
      </c>
      <c r="Q127" s="149">
        <f t="shared" si="8"/>
        <v>6</v>
      </c>
      <c r="R127" s="149">
        <f t="shared" si="8"/>
        <v>0</v>
      </c>
      <c r="S127" s="149">
        <f t="shared" si="8"/>
        <v>0</v>
      </c>
      <c r="T127" s="149">
        <f t="shared" si="8"/>
        <v>5</v>
      </c>
      <c r="U127" s="149">
        <f t="shared" si="8"/>
        <v>2</v>
      </c>
      <c r="V127" s="149">
        <f t="shared" si="8"/>
        <v>4</v>
      </c>
      <c r="W127" s="149">
        <f t="shared" si="8"/>
        <v>8</v>
      </c>
      <c r="X127" s="149">
        <f t="shared" si="8"/>
        <v>1</v>
      </c>
      <c r="Y127" s="149">
        <f t="shared" si="8"/>
        <v>6</v>
      </c>
      <c r="Z127" s="149">
        <f t="shared" si="8"/>
        <v>2</v>
      </c>
      <c r="AA127" s="149">
        <f t="shared" si="8"/>
        <v>4</v>
      </c>
      <c r="AB127" s="149">
        <f t="shared" si="8"/>
        <v>4</v>
      </c>
      <c r="AC127" s="149">
        <f t="shared" si="8"/>
        <v>5</v>
      </c>
      <c r="AD127" s="149">
        <f t="shared" si="8"/>
        <v>12</v>
      </c>
      <c r="AE127" s="149">
        <f t="shared" si="8"/>
        <v>0</v>
      </c>
      <c r="AF127" s="149">
        <f t="shared" si="8"/>
        <v>0</v>
      </c>
      <c r="AG127" s="149">
        <f t="shared" si="8"/>
        <v>4</v>
      </c>
      <c r="AH127" s="149">
        <f t="shared" si="8"/>
        <v>2</v>
      </c>
      <c r="AI127" s="149">
        <f t="shared" si="8"/>
        <v>0</v>
      </c>
      <c r="AJ127" s="149">
        <f t="shared" si="8"/>
        <v>10</v>
      </c>
      <c r="AK127" s="149">
        <f t="shared" si="8"/>
        <v>5</v>
      </c>
      <c r="AL127" s="149">
        <f t="shared" si="8"/>
        <v>7</v>
      </c>
      <c r="AM127" s="149">
        <f t="shared" si="8"/>
        <v>0</v>
      </c>
      <c r="AN127" s="149">
        <f t="shared" si="8"/>
        <v>15</v>
      </c>
      <c r="AO127" s="149">
        <f t="shared" si="8"/>
        <v>4</v>
      </c>
      <c r="AP127" s="149">
        <f t="shared" si="8"/>
        <v>5</v>
      </c>
      <c r="AQ127" s="149">
        <f t="shared" si="8"/>
        <v>0</v>
      </c>
      <c r="AR127" s="149">
        <f t="shared" si="8"/>
        <v>9</v>
      </c>
      <c r="AS127" s="149">
        <f t="shared" si="8"/>
        <v>14</v>
      </c>
      <c r="AT127" s="149">
        <f t="shared" si="8"/>
        <v>30</v>
      </c>
      <c r="AU127" s="149">
        <f t="shared" si="8"/>
        <v>0</v>
      </c>
      <c r="AV127" s="149">
        <f t="shared" si="8"/>
        <v>5</v>
      </c>
      <c r="AW127" s="149">
        <f t="shared" si="8"/>
        <v>1</v>
      </c>
      <c r="AX127" s="149">
        <f t="shared" si="8"/>
        <v>0</v>
      </c>
      <c r="AY127" s="149">
        <f t="shared" si="8"/>
        <v>0</v>
      </c>
      <c r="AZ127" s="149">
        <f t="shared" si="8"/>
        <v>13</v>
      </c>
      <c r="BA127" s="149">
        <f t="shared" si="8"/>
        <v>7</v>
      </c>
      <c r="BB127" s="149">
        <f t="shared" si="8"/>
        <v>0</v>
      </c>
      <c r="BC127" s="149">
        <f t="shared" si="8"/>
        <v>0</v>
      </c>
      <c r="BD127" s="149">
        <f t="shared" si="8"/>
        <v>1</v>
      </c>
      <c r="BE127" s="149">
        <f t="shared" si="8"/>
        <v>2</v>
      </c>
      <c r="BF127" s="149">
        <f t="shared" si="8"/>
        <v>0</v>
      </c>
      <c r="BG127" s="149">
        <f t="shared" si="8"/>
        <v>0</v>
      </c>
      <c r="BH127" s="149">
        <f t="shared" si="8"/>
        <v>3</v>
      </c>
      <c r="BI127" s="149">
        <f t="shared" si="8"/>
        <v>13</v>
      </c>
      <c r="BJ127" s="149">
        <f t="shared" si="8"/>
        <v>9</v>
      </c>
      <c r="BK127" s="149">
        <f t="shared" si="8"/>
        <v>0</v>
      </c>
      <c r="BL127" s="149">
        <f t="shared" si="8"/>
        <v>10</v>
      </c>
      <c r="BM127" s="149">
        <f t="shared" si="8"/>
        <v>15</v>
      </c>
      <c r="BN127" s="149">
        <f t="shared" si="8"/>
        <v>25</v>
      </c>
      <c r="BO127" s="149">
        <f t="shared" si="8"/>
        <v>0</v>
      </c>
      <c r="BP127" s="149">
        <f t="shared" si="8"/>
        <v>0</v>
      </c>
      <c r="BQ127" s="149">
        <f t="shared" ref="BQ127:CM127" si="9">SUM(BQ100:BQ116)</f>
        <v>59</v>
      </c>
      <c r="BR127" s="149">
        <f t="shared" si="9"/>
        <v>27</v>
      </c>
      <c r="BS127" s="149">
        <f t="shared" si="9"/>
        <v>23</v>
      </c>
      <c r="BT127" s="149">
        <f t="shared" si="9"/>
        <v>16</v>
      </c>
      <c r="BU127" s="149">
        <f t="shared" si="9"/>
        <v>29</v>
      </c>
      <c r="BV127" s="149">
        <f t="shared" si="9"/>
        <v>26</v>
      </c>
      <c r="BW127" s="149">
        <f t="shared" si="9"/>
        <v>2</v>
      </c>
      <c r="BX127" s="149">
        <f t="shared" si="9"/>
        <v>5</v>
      </c>
      <c r="BY127" s="149">
        <f t="shared" si="9"/>
        <v>13</v>
      </c>
      <c r="BZ127" s="149">
        <f t="shared" si="9"/>
        <v>16</v>
      </c>
      <c r="CA127" s="149">
        <f t="shared" si="9"/>
        <v>0</v>
      </c>
      <c r="CB127" s="149">
        <f t="shared" si="9"/>
        <v>9</v>
      </c>
      <c r="CC127" s="149">
        <f t="shared" si="9"/>
        <v>4</v>
      </c>
      <c r="CD127" s="149">
        <f t="shared" si="9"/>
        <v>16</v>
      </c>
      <c r="CE127" s="149">
        <f t="shared" si="9"/>
        <v>0</v>
      </c>
      <c r="CF127" s="149">
        <f t="shared" si="9"/>
        <v>2</v>
      </c>
      <c r="CG127" s="149">
        <f t="shared" si="9"/>
        <v>14</v>
      </c>
      <c r="CH127" s="149">
        <f t="shared" si="9"/>
        <v>8</v>
      </c>
      <c r="CI127" s="149">
        <f t="shared" si="9"/>
        <v>0</v>
      </c>
      <c r="CJ127" s="149">
        <f t="shared" si="9"/>
        <v>4</v>
      </c>
      <c r="CK127" s="149">
        <f t="shared" si="9"/>
        <v>5</v>
      </c>
      <c r="CL127" s="149">
        <f t="shared" si="9"/>
        <v>1</v>
      </c>
      <c r="CM127" s="149">
        <f t="shared" si="9"/>
        <v>0</v>
      </c>
      <c r="CN127" s="171">
        <f>D127+L127+T127+AB127+AJ127+AR127+AZ127+BH127+BP127+BX127+CF127</f>
        <v>94</v>
      </c>
      <c r="CO127" s="171">
        <f t="shared" si="6"/>
        <v>149</v>
      </c>
      <c r="CP127" s="171">
        <f t="shared" si="6"/>
        <v>126</v>
      </c>
      <c r="CQ127" s="171">
        <f t="shared" si="6"/>
        <v>31</v>
      </c>
      <c r="CR127" s="171">
        <f t="shared" si="6"/>
        <v>66</v>
      </c>
      <c r="CS127" s="171">
        <f t="shared" si="6"/>
        <v>76</v>
      </c>
      <c r="CT127" s="171">
        <f t="shared" si="6"/>
        <v>77</v>
      </c>
      <c r="CU127" s="171">
        <f t="shared" si="6"/>
        <v>6</v>
      </c>
      <c r="CV127" s="127">
        <f>(CN127/CN125)*1000000*2</f>
        <v>105.49091431444373</v>
      </c>
      <c r="CW127" s="127">
        <f t="shared" ref="CW127:DC127" si="10">(CO127/CO125)*1000000*2</f>
        <v>153.77438717294561</v>
      </c>
      <c r="CX127" s="127">
        <f t="shared" si="10"/>
        <v>147.65648071325111</v>
      </c>
      <c r="CY127" s="127">
        <f t="shared" si="10"/>
        <v>138.02069419956902</v>
      </c>
      <c r="CZ127" s="127">
        <f t="shared" si="10"/>
        <v>115.59155101674189</v>
      </c>
      <c r="DA127" s="127">
        <f t="shared" si="10"/>
        <v>135.94618524178603</v>
      </c>
      <c r="DB127" s="127">
        <f t="shared" si="10"/>
        <v>178.26499815036408</v>
      </c>
      <c r="DC127" s="127">
        <f t="shared" si="10"/>
        <v>42.585178938791145</v>
      </c>
      <c r="DD127" s="178">
        <f>AVERAGE(CV127:CY127)</f>
        <v>136.23561910005236</v>
      </c>
      <c r="DE127" s="178">
        <f>STDEVA(CV127:CY127)</f>
        <v>21.497812531881202</v>
      </c>
      <c r="DF127" s="178">
        <f>AVERAGE(CZ127:DC127)</f>
        <v>118.09697833692078</v>
      </c>
      <c r="DG127" s="178">
        <f>STDEVA(CZ127:DC127)</f>
        <v>56.70712421381657</v>
      </c>
    </row>
    <row r="128" spans="1:111" ht="15" thickBot="1" x14ac:dyDescent="0.4">
      <c r="A128" s="19"/>
      <c r="B128" s="19"/>
      <c r="C128" s="89" t="s">
        <v>142</v>
      </c>
      <c r="D128" s="149">
        <f>SUM(D66:D82)</f>
        <v>0</v>
      </c>
      <c r="E128" s="149">
        <f t="shared" ref="E128:BP128" si="11">SUM(E66:E82)</f>
        <v>0</v>
      </c>
      <c r="F128" s="149">
        <f t="shared" si="11"/>
        <v>3</v>
      </c>
      <c r="G128" s="149">
        <f t="shared" si="11"/>
        <v>0</v>
      </c>
      <c r="H128" s="149">
        <f t="shared" si="11"/>
        <v>0</v>
      </c>
      <c r="I128" s="149">
        <f t="shared" si="11"/>
        <v>0</v>
      </c>
      <c r="J128" s="149">
        <f t="shared" si="11"/>
        <v>0</v>
      </c>
      <c r="K128" s="149">
        <f t="shared" si="11"/>
        <v>0</v>
      </c>
      <c r="L128" s="149">
        <f t="shared" si="11"/>
        <v>0</v>
      </c>
      <c r="M128" s="149">
        <f t="shared" si="11"/>
        <v>1</v>
      </c>
      <c r="N128" s="149">
        <f t="shared" si="11"/>
        <v>0</v>
      </c>
      <c r="O128" s="149">
        <f t="shared" si="11"/>
        <v>0</v>
      </c>
      <c r="P128" s="149">
        <f t="shared" si="11"/>
        <v>0</v>
      </c>
      <c r="Q128" s="149">
        <f t="shared" si="11"/>
        <v>1</v>
      </c>
      <c r="R128" s="149">
        <f t="shared" si="11"/>
        <v>0</v>
      </c>
      <c r="S128" s="149">
        <f t="shared" si="11"/>
        <v>0</v>
      </c>
      <c r="T128" s="149">
        <f t="shared" si="11"/>
        <v>0</v>
      </c>
      <c r="U128" s="149">
        <f t="shared" si="11"/>
        <v>0</v>
      </c>
      <c r="V128" s="149">
        <f t="shared" si="11"/>
        <v>0</v>
      </c>
      <c r="W128" s="149">
        <f t="shared" si="11"/>
        <v>1</v>
      </c>
      <c r="X128" s="149">
        <f t="shared" si="11"/>
        <v>1</v>
      </c>
      <c r="Y128" s="149">
        <f t="shared" si="11"/>
        <v>3</v>
      </c>
      <c r="Z128" s="149">
        <f t="shared" si="11"/>
        <v>1</v>
      </c>
      <c r="AA128" s="149">
        <f t="shared" si="11"/>
        <v>1</v>
      </c>
      <c r="AB128" s="149">
        <f t="shared" si="11"/>
        <v>0</v>
      </c>
      <c r="AC128" s="149">
        <f t="shared" si="11"/>
        <v>2</v>
      </c>
      <c r="AD128" s="149">
        <f t="shared" si="11"/>
        <v>0</v>
      </c>
      <c r="AE128" s="149">
        <f t="shared" si="11"/>
        <v>0</v>
      </c>
      <c r="AF128" s="149">
        <f t="shared" si="11"/>
        <v>0</v>
      </c>
      <c r="AG128" s="149">
        <f t="shared" si="11"/>
        <v>2</v>
      </c>
      <c r="AH128" s="149">
        <f t="shared" si="11"/>
        <v>1</v>
      </c>
      <c r="AI128" s="149">
        <f t="shared" si="11"/>
        <v>0</v>
      </c>
      <c r="AJ128" s="149">
        <f t="shared" si="11"/>
        <v>2</v>
      </c>
      <c r="AK128" s="149">
        <f t="shared" si="11"/>
        <v>0</v>
      </c>
      <c r="AL128" s="149">
        <f t="shared" si="11"/>
        <v>0</v>
      </c>
      <c r="AM128" s="149">
        <f t="shared" si="11"/>
        <v>0</v>
      </c>
      <c r="AN128" s="149">
        <f t="shared" si="11"/>
        <v>3</v>
      </c>
      <c r="AO128" s="149">
        <f t="shared" si="11"/>
        <v>0</v>
      </c>
      <c r="AP128" s="149">
        <f t="shared" si="11"/>
        <v>0</v>
      </c>
      <c r="AQ128" s="149">
        <f t="shared" si="11"/>
        <v>0</v>
      </c>
      <c r="AR128" s="149">
        <f t="shared" si="11"/>
        <v>1</v>
      </c>
      <c r="AS128" s="149">
        <f t="shared" si="11"/>
        <v>0</v>
      </c>
      <c r="AT128" s="149">
        <f t="shared" si="11"/>
        <v>0</v>
      </c>
      <c r="AU128" s="149">
        <f t="shared" si="11"/>
        <v>0</v>
      </c>
      <c r="AV128" s="149">
        <f t="shared" si="11"/>
        <v>15</v>
      </c>
      <c r="AW128" s="149">
        <f t="shared" si="11"/>
        <v>0</v>
      </c>
      <c r="AX128" s="149">
        <f t="shared" si="11"/>
        <v>0</v>
      </c>
      <c r="AY128" s="149">
        <f t="shared" si="11"/>
        <v>0</v>
      </c>
      <c r="AZ128" s="149">
        <f t="shared" si="11"/>
        <v>0</v>
      </c>
      <c r="BA128" s="149">
        <f t="shared" si="11"/>
        <v>0</v>
      </c>
      <c r="BB128" s="149">
        <f t="shared" si="11"/>
        <v>0</v>
      </c>
      <c r="BC128" s="149">
        <f t="shared" si="11"/>
        <v>0</v>
      </c>
      <c r="BD128" s="149">
        <f t="shared" si="11"/>
        <v>0</v>
      </c>
      <c r="BE128" s="149">
        <f t="shared" si="11"/>
        <v>0</v>
      </c>
      <c r="BF128" s="149">
        <f t="shared" si="11"/>
        <v>0</v>
      </c>
      <c r="BG128" s="149">
        <f t="shared" si="11"/>
        <v>0</v>
      </c>
      <c r="BH128" s="149">
        <f t="shared" si="11"/>
        <v>0</v>
      </c>
      <c r="BI128" s="149">
        <f t="shared" si="11"/>
        <v>0</v>
      </c>
      <c r="BJ128" s="149">
        <f t="shared" si="11"/>
        <v>0</v>
      </c>
      <c r="BK128" s="149">
        <f t="shared" si="11"/>
        <v>0</v>
      </c>
      <c r="BL128" s="149">
        <f t="shared" si="11"/>
        <v>0</v>
      </c>
      <c r="BM128" s="149">
        <f t="shared" si="11"/>
        <v>0</v>
      </c>
      <c r="BN128" s="149">
        <f t="shared" si="11"/>
        <v>1</v>
      </c>
      <c r="BO128" s="149">
        <f t="shared" si="11"/>
        <v>0</v>
      </c>
      <c r="BP128" s="149">
        <f t="shared" si="11"/>
        <v>0</v>
      </c>
      <c r="BQ128" s="149">
        <f t="shared" ref="BQ128:CM128" si="12">SUM(BQ66:BQ82)</f>
        <v>4</v>
      </c>
      <c r="BR128" s="149">
        <f t="shared" si="12"/>
        <v>2</v>
      </c>
      <c r="BS128" s="149">
        <f t="shared" si="12"/>
        <v>4</v>
      </c>
      <c r="BT128" s="149">
        <f t="shared" si="12"/>
        <v>0</v>
      </c>
      <c r="BU128" s="149">
        <f t="shared" si="12"/>
        <v>5</v>
      </c>
      <c r="BV128" s="149">
        <f t="shared" si="12"/>
        <v>3</v>
      </c>
      <c r="BW128" s="149">
        <f t="shared" si="12"/>
        <v>0</v>
      </c>
      <c r="BX128" s="149">
        <f t="shared" si="12"/>
        <v>0</v>
      </c>
      <c r="BY128" s="149">
        <f t="shared" si="12"/>
        <v>0</v>
      </c>
      <c r="BZ128" s="149">
        <f t="shared" si="12"/>
        <v>0</v>
      </c>
      <c r="CA128" s="149">
        <f t="shared" si="12"/>
        <v>0</v>
      </c>
      <c r="CB128" s="149">
        <f t="shared" si="12"/>
        <v>0</v>
      </c>
      <c r="CC128" s="149">
        <f t="shared" si="12"/>
        <v>0</v>
      </c>
      <c r="CD128" s="149">
        <f t="shared" si="12"/>
        <v>0</v>
      </c>
      <c r="CE128" s="149">
        <f t="shared" si="12"/>
        <v>0</v>
      </c>
      <c r="CF128" s="149">
        <f t="shared" si="12"/>
        <v>1</v>
      </c>
      <c r="CG128" s="149">
        <f t="shared" si="12"/>
        <v>0</v>
      </c>
      <c r="CH128" s="149">
        <f t="shared" si="12"/>
        <v>1</v>
      </c>
      <c r="CI128" s="149">
        <f t="shared" si="12"/>
        <v>0</v>
      </c>
      <c r="CJ128" s="149">
        <f t="shared" si="12"/>
        <v>0</v>
      </c>
      <c r="CK128" s="149">
        <f>SUM(CK66:CK82)</f>
        <v>27</v>
      </c>
      <c r="CL128" s="149">
        <f t="shared" si="12"/>
        <v>0</v>
      </c>
      <c r="CM128" s="149">
        <f t="shared" si="12"/>
        <v>0</v>
      </c>
      <c r="CN128" s="171">
        <f>D128+L128+T128+AB128+AJ128+AR128+AZ128+BH128+BP128+BX128+CF128</f>
        <v>4</v>
      </c>
      <c r="CO128" s="171">
        <f t="shared" si="6"/>
        <v>7</v>
      </c>
      <c r="CP128" s="171">
        <f t="shared" si="6"/>
        <v>6</v>
      </c>
      <c r="CQ128" s="171">
        <f t="shared" si="6"/>
        <v>5</v>
      </c>
      <c r="CR128" s="171">
        <f t="shared" si="6"/>
        <v>19</v>
      </c>
      <c r="CS128" s="171">
        <f>I128+Q128+Y128+AG128+AO128+AW128+BE128+BM128+BU128+CC128+CK128</f>
        <v>38</v>
      </c>
      <c r="CT128" s="171">
        <f t="shared" si="6"/>
        <v>6</v>
      </c>
      <c r="CU128" s="171">
        <f t="shared" si="6"/>
        <v>1</v>
      </c>
      <c r="CV128" s="127">
        <f>(CN128/CN125)*1000000</f>
        <v>2.2444875386051857</v>
      </c>
      <c r="CW128" s="127">
        <f t="shared" ref="CW128:DC128" si="13">(CO128/CO125)*1000000</f>
        <v>3.6121500342638235</v>
      </c>
      <c r="CX128" s="127">
        <f t="shared" si="13"/>
        <v>3.5156304931726456</v>
      </c>
      <c r="CY128" s="127">
        <f t="shared" si="13"/>
        <v>11.130701145126533</v>
      </c>
      <c r="CZ128" s="127">
        <f t="shared" si="13"/>
        <v>16.638177797864365</v>
      </c>
      <c r="DA128" s="127">
        <f>(CS128/CS125)*1000000</f>
        <v>33.986546310446506</v>
      </c>
      <c r="DB128" s="127">
        <f>(CT128/CT125)*1000000</f>
        <v>6.9453895383258741</v>
      </c>
      <c r="DC128" s="127">
        <f t="shared" si="13"/>
        <v>3.5487649115659288</v>
      </c>
      <c r="DD128" s="183">
        <f>AVERAGE(CV128:CY128)</f>
        <v>5.1257423027920472</v>
      </c>
      <c r="DE128" s="183">
        <f>STDEVA(CV128:CY128)</f>
        <v>4.0515256924235716</v>
      </c>
      <c r="DF128" s="183">
        <f>AVERAGE(CZ128:DC128)</f>
        <v>15.27971963955067</v>
      </c>
      <c r="DG128" s="183">
        <f>STDEVA(CZ128:DC128)</f>
        <v>13.64877442274627</v>
      </c>
    </row>
    <row r="129" spans="1:113" ht="15" thickBot="1" x14ac:dyDescent="0.4">
      <c r="A129" s="19"/>
      <c r="B129" s="19"/>
      <c r="C129" s="120" t="s">
        <v>53</v>
      </c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71">
        <f>SUM(CN126:CN128)</f>
        <v>221</v>
      </c>
      <c r="CO129" s="171">
        <f t="shared" ref="CO129:CU129" si="14">SUM(CO126:CO128)</f>
        <v>340</v>
      </c>
      <c r="CP129" s="171">
        <f t="shared" si="14"/>
        <v>243</v>
      </c>
      <c r="CQ129" s="171">
        <f t="shared" si="14"/>
        <v>83</v>
      </c>
      <c r="CR129" s="171">
        <f t="shared" si="14"/>
        <v>197</v>
      </c>
      <c r="CS129" s="171">
        <f t="shared" si="14"/>
        <v>269</v>
      </c>
      <c r="CT129" s="171">
        <f t="shared" si="14"/>
        <v>165</v>
      </c>
      <c r="CU129" s="171">
        <f t="shared" si="14"/>
        <v>27</v>
      </c>
      <c r="CV129" s="127">
        <f>(CN129/CN125)*1000000*2</f>
        <v>248.01587301587301</v>
      </c>
      <c r="CW129" s="127">
        <f t="shared" ref="CW129:DC129" si="15">(CO129/CO125)*1000000*2</f>
        <v>350.89457475705706</v>
      </c>
      <c r="CX129" s="127">
        <f t="shared" si="15"/>
        <v>284.76606994698426</v>
      </c>
      <c r="CY129" s="127">
        <f t="shared" si="15"/>
        <v>369.53927801820089</v>
      </c>
      <c r="CZ129" s="127">
        <f t="shared" si="15"/>
        <v>345.02326591360838</v>
      </c>
      <c r="DA129" s="127">
        <f t="shared" si="15"/>
        <v>481.17794513211106</v>
      </c>
      <c r="DB129" s="127">
        <f t="shared" si="15"/>
        <v>381.99642460792307</v>
      </c>
      <c r="DC129" s="182">
        <f t="shared" si="15"/>
        <v>191.63330522456013</v>
      </c>
      <c r="DD129" s="184">
        <f>AVERAGE(CV129:CY129)</f>
        <v>313.30394893452876</v>
      </c>
      <c r="DE129" s="185">
        <f>STDEVA(CV129:CY129)</f>
        <v>56.722749055225513</v>
      </c>
      <c r="DF129" s="185">
        <f>AVERAGE(CZ129:DC129)</f>
        <v>349.95773521955067</v>
      </c>
      <c r="DG129" s="186">
        <f>STDEVA(CZ129:DC129)</f>
        <v>120.18901118348398</v>
      </c>
      <c r="DH129" s="181" t="s">
        <v>162</v>
      </c>
      <c r="DI129" t="s">
        <v>163</v>
      </c>
    </row>
    <row r="131" spans="1:113" x14ac:dyDescent="0.35">
      <c r="A131" s="196" t="s">
        <v>186</v>
      </c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CV131" s="196" t="s">
        <v>186</v>
      </c>
      <c r="DD131" t="s">
        <v>161</v>
      </c>
    </row>
    <row r="132" spans="1:113" x14ac:dyDescent="0.35">
      <c r="A132" s="2" t="s">
        <v>147</v>
      </c>
      <c r="B132" s="35" t="s">
        <v>147</v>
      </c>
      <c r="C132" s="118" t="s">
        <v>86</v>
      </c>
      <c r="D132" s="93" t="s">
        <v>5</v>
      </c>
      <c r="E132" s="93" t="s">
        <v>5</v>
      </c>
      <c r="F132" s="93" t="s">
        <v>5</v>
      </c>
      <c r="G132" s="93" t="s">
        <v>5</v>
      </c>
      <c r="H132" s="93" t="s">
        <v>5</v>
      </c>
      <c r="I132" s="93" t="s">
        <v>5</v>
      </c>
      <c r="J132" s="93" t="s">
        <v>5</v>
      </c>
      <c r="K132" s="93" t="s">
        <v>5</v>
      </c>
      <c r="L132" s="94" t="s">
        <v>87</v>
      </c>
      <c r="M132" s="94" t="s">
        <v>87</v>
      </c>
      <c r="N132" s="94" t="s">
        <v>87</v>
      </c>
      <c r="O132" s="94" t="s">
        <v>87</v>
      </c>
      <c r="P132" s="94" t="s">
        <v>87</v>
      </c>
      <c r="Q132" s="94" t="s">
        <v>87</v>
      </c>
      <c r="R132" s="94" t="s">
        <v>87</v>
      </c>
      <c r="S132" s="94" t="s">
        <v>87</v>
      </c>
      <c r="T132" s="95" t="s">
        <v>88</v>
      </c>
      <c r="U132" s="95" t="s">
        <v>88</v>
      </c>
      <c r="V132" s="95" t="s">
        <v>88</v>
      </c>
      <c r="W132" s="95" t="s">
        <v>88</v>
      </c>
      <c r="X132" s="95" t="s">
        <v>88</v>
      </c>
      <c r="Y132" s="95" t="s">
        <v>88</v>
      </c>
      <c r="Z132" s="95" t="s">
        <v>88</v>
      </c>
      <c r="AA132" s="95" t="s">
        <v>88</v>
      </c>
      <c r="AB132" s="96" t="s">
        <v>89</v>
      </c>
      <c r="AC132" s="96" t="s">
        <v>89</v>
      </c>
      <c r="AD132" s="96" t="s">
        <v>89</v>
      </c>
      <c r="AE132" s="96" t="s">
        <v>89</v>
      </c>
      <c r="AF132" s="96" t="s">
        <v>89</v>
      </c>
      <c r="AG132" s="96" t="s">
        <v>89</v>
      </c>
      <c r="AH132" s="96" t="s">
        <v>89</v>
      </c>
      <c r="AI132" s="96" t="s">
        <v>89</v>
      </c>
      <c r="AJ132" s="97" t="s">
        <v>23</v>
      </c>
      <c r="AK132" s="97" t="s">
        <v>23</v>
      </c>
      <c r="AL132" s="97" t="s">
        <v>23</v>
      </c>
      <c r="AM132" s="97" t="s">
        <v>23</v>
      </c>
      <c r="AN132" s="97" t="s">
        <v>23</v>
      </c>
      <c r="AO132" s="97" t="s">
        <v>23</v>
      </c>
      <c r="AP132" s="97" t="s">
        <v>23</v>
      </c>
      <c r="AQ132" s="97" t="s">
        <v>23</v>
      </c>
      <c r="AR132" s="98" t="s">
        <v>7</v>
      </c>
      <c r="AS132" s="98" t="s">
        <v>7</v>
      </c>
      <c r="AT132" s="98" t="s">
        <v>7</v>
      </c>
      <c r="AU132" s="98" t="s">
        <v>7</v>
      </c>
      <c r="AV132" s="98" t="s">
        <v>7</v>
      </c>
      <c r="AW132" s="98" t="s">
        <v>7</v>
      </c>
      <c r="AX132" s="98" t="s">
        <v>7</v>
      </c>
      <c r="AY132" s="98" t="s">
        <v>7</v>
      </c>
      <c r="AZ132" s="99" t="s">
        <v>91</v>
      </c>
      <c r="BA132" s="99" t="s">
        <v>91</v>
      </c>
      <c r="BB132" s="99" t="s">
        <v>91</v>
      </c>
      <c r="BC132" s="99" t="s">
        <v>91</v>
      </c>
      <c r="BD132" s="99" t="s">
        <v>91</v>
      </c>
      <c r="BE132" s="99" t="s">
        <v>91</v>
      </c>
      <c r="BF132" s="99" t="s">
        <v>91</v>
      </c>
      <c r="BG132" s="99" t="s">
        <v>91</v>
      </c>
      <c r="BH132" s="100" t="s">
        <v>114</v>
      </c>
      <c r="BI132" s="100" t="s">
        <v>114</v>
      </c>
      <c r="BJ132" s="100" t="s">
        <v>114</v>
      </c>
      <c r="BK132" s="100" t="s">
        <v>114</v>
      </c>
      <c r="BL132" s="100" t="s">
        <v>114</v>
      </c>
      <c r="BM132" s="100" t="s">
        <v>114</v>
      </c>
      <c r="BN132" s="100" t="s">
        <v>114</v>
      </c>
      <c r="BO132" s="100" t="s">
        <v>114</v>
      </c>
      <c r="BP132" s="101" t="s">
        <v>21</v>
      </c>
      <c r="BQ132" s="101" t="s">
        <v>21</v>
      </c>
      <c r="BR132" s="101" t="s">
        <v>21</v>
      </c>
      <c r="BS132" s="101" t="s">
        <v>21</v>
      </c>
      <c r="BT132" s="101" t="s">
        <v>21</v>
      </c>
      <c r="BU132" s="101" t="s">
        <v>21</v>
      </c>
      <c r="BV132" s="101" t="s">
        <v>21</v>
      </c>
      <c r="BW132" s="101" t="s">
        <v>21</v>
      </c>
      <c r="BX132" s="102" t="s">
        <v>19</v>
      </c>
      <c r="BY132" s="102" t="s">
        <v>19</v>
      </c>
      <c r="BZ132" s="102" t="s">
        <v>19</v>
      </c>
      <c r="CA132" s="102" t="s">
        <v>19</v>
      </c>
      <c r="CB132" s="102" t="s">
        <v>19</v>
      </c>
      <c r="CC132" s="102" t="s">
        <v>19</v>
      </c>
      <c r="CD132" s="102" t="s">
        <v>19</v>
      </c>
      <c r="CE132" s="102" t="s">
        <v>19</v>
      </c>
      <c r="CF132" s="103" t="s">
        <v>93</v>
      </c>
      <c r="CG132" s="103" t="s">
        <v>93</v>
      </c>
      <c r="CH132" s="103" t="s">
        <v>93</v>
      </c>
      <c r="CI132" s="103" t="s">
        <v>93</v>
      </c>
      <c r="CJ132" s="103" t="s">
        <v>93</v>
      </c>
      <c r="CK132" s="103" t="s">
        <v>93</v>
      </c>
      <c r="CL132" s="103" t="s">
        <v>93</v>
      </c>
      <c r="CM132" s="103" t="s">
        <v>93</v>
      </c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</row>
    <row r="133" spans="1:113" x14ac:dyDescent="0.35">
      <c r="A133" s="2" t="s">
        <v>147</v>
      </c>
      <c r="B133" s="35" t="s">
        <v>147</v>
      </c>
      <c r="C133" s="118" t="s">
        <v>97</v>
      </c>
      <c r="D133" s="67">
        <v>44396</v>
      </c>
      <c r="E133" s="67">
        <v>44396</v>
      </c>
      <c r="F133" s="67">
        <v>44396</v>
      </c>
      <c r="G133" s="67">
        <v>44396</v>
      </c>
      <c r="H133" s="67">
        <v>44396</v>
      </c>
      <c r="I133" s="67">
        <v>44396</v>
      </c>
      <c r="J133" s="67">
        <v>44396</v>
      </c>
      <c r="K133" s="67">
        <v>44396</v>
      </c>
      <c r="L133" s="68">
        <v>44343</v>
      </c>
      <c r="M133" s="68">
        <v>44343</v>
      </c>
      <c r="N133" s="68">
        <v>44343</v>
      </c>
      <c r="O133" s="68">
        <v>44343</v>
      </c>
      <c r="P133" s="68">
        <v>44343</v>
      </c>
      <c r="Q133" s="68">
        <v>44343</v>
      </c>
      <c r="R133" s="68">
        <v>44343</v>
      </c>
      <c r="S133" s="68">
        <v>44343</v>
      </c>
      <c r="T133" s="69">
        <v>44349</v>
      </c>
      <c r="U133" s="69">
        <v>44349</v>
      </c>
      <c r="V133" s="69">
        <v>44349</v>
      </c>
      <c r="W133" s="69">
        <v>44349</v>
      </c>
      <c r="X133" s="69">
        <v>44349</v>
      </c>
      <c r="Y133" s="69">
        <v>44349</v>
      </c>
      <c r="Z133" s="69">
        <v>44349</v>
      </c>
      <c r="AA133" s="69">
        <v>44349</v>
      </c>
      <c r="AB133" s="70">
        <v>44347</v>
      </c>
      <c r="AC133" s="70">
        <v>44347</v>
      </c>
      <c r="AD133" s="70">
        <v>44347</v>
      </c>
      <c r="AE133" s="70">
        <v>44347</v>
      </c>
      <c r="AF133" s="70">
        <v>44347</v>
      </c>
      <c r="AG133" s="70">
        <v>44347</v>
      </c>
      <c r="AH133" s="70">
        <v>44347</v>
      </c>
      <c r="AI133" s="70">
        <v>44347</v>
      </c>
      <c r="AJ133" s="71">
        <v>44347</v>
      </c>
      <c r="AK133" s="71">
        <v>44347</v>
      </c>
      <c r="AL133" s="71">
        <v>44347</v>
      </c>
      <c r="AM133" s="71">
        <v>44347</v>
      </c>
      <c r="AN133" s="71">
        <v>44347</v>
      </c>
      <c r="AO133" s="71">
        <v>44347</v>
      </c>
      <c r="AP133" s="71">
        <v>44347</v>
      </c>
      <c r="AQ133" s="71">
        <v>44347</v>
      </c>
      <c r="AR133" s="63">
        <v>44370</v>
      </c>
      <c r="AS133" s="63">
        <v>44370</v>
      </c>
      <c r="AT133" s="63">
        <v>44370</v>
      </c>
      <c r="AU133" s="63">
        <v>44370</v>
      </c>
      <c r="AV133" s="63">
        <v>44370</v>
      </c>
      <c r="AW133" s="63">
        <v>44370</v>
      </c>
      <c r="AX133" s="63">
        <v>44370</v>
      </c>
      <c r="AY133" s="63">
        <v>44370</v>
      </c>
      <c r="AZ133" s="64">
        <v>44368</v>
      </c>
      <c r="BA133" s="64">
        <v>44368</v>
      </c>
      <c r="BB133" s="64">
        <v>44368</v>
      </c>
      <c r="BC133" s="64">
        <v>44368</v>
      </c>
      <c r="BD133" s="64">
        <v>44368</v>
      </c>
      <c r="BE133" s="64">
        <v>44368</v>
      </c>
      <c r="BF133" s="64">
        <v>44368</v>
      </c>
      <c r="BG133" s="64">
        <v>44368</v>
      </c>
      <c r="BH133" s="66">
        <v>44363</v>
      </c>
      <c r="BI133" s="66">
        <v>44363</v>
      </c>
      <c r="BJ133" s="66">
        <v>44363</v>
      </c>
      <c r="BK133" s="66">
        <v>44363</v>
      </c>
      <c r="BL133" s="66">
        <v>44363</v>
      </c>
      <c r="BM133" s="66">
        <v>44363</v>
      </c>
      <c r="BN133" s="66">
        <v>44363</v>
      </c>
      <c r="BO133" s="66">
        <v>44363</v>
      </c>
      <c r="BP133" s="74" t="s">
        <v>147</v>
      </c>
      <c r="BQ133" s="65">
        <v>44368</v>
      </c>
      <c r="BR133" s="65">
        <v>44368</v>
      </c>
      <c r="BS133" s="65">
        <v>44368</v>
      </c>
      <c r="BT133" s="65">
        <v>44368</v>
      </c>
      <c r="BU133" s="65">
        <v>44368</v>
      </c>
      <c r="BV133" s="65">
        <v>44368</v>
      </c>
      <c r="BW133" s="65">
        <v>44368</v>
      </c>
      <c r="BX133" s="73">
        <v>44363</v>
      </c>
      <c r="BY133" s="73">
        <v>44363</v>
      </c>
      <c r="BZ133" s="73">
        <v>44363</v>
      </c>
      <c r="CA133" s="73">
        <v>44363</v>
      </c>
      <c r="CB133" s="73">
        <v>44363</v>
      </c>
      <c r="CC133" s="73">
        <v>44363</v>
      </c>
      <c r="CD133" s="73">
        <v>44363</v>
      </c>
      <c r="CE133" s="73">
        <v>44363</v>
      </c>
      <c r="CF133" s="72">
        <v>44369</v>
      </c>
      <c r="CG133" s="72">
        <v>44369</v>
      </c>
      <c r="CH133" s="72">
        <v>44369</v>
      </c>
      <c r="CI133" s="72">
        <v>44369</v>
      </c>
      <c r="CJ133" s="72">
        <v>44369</v>
      </c>
      <c r="CK133" s="72">
        <v>44369</v>
      </c>
      <c r="CL133" s="72">
        <v>44369</v>
      </c>
      <c r="CM133" s="72">
        <v>44369</v>
      </c>
      <c r="CN133" s="19"/>
      <c r="CO133" s="19"/>
      <c r="CP133" s="19"/>
      <c r="CQ133" s="19"/>
      <c r="CR133" s="19"/>
      <c r="CS133" s="19"/>
      <c r="CT133" s="19"/>
      <c r="CU133" s="19"/>
      <c r="CV133" s="19" t="s">
        <v>148</v>
      </c>
      <c r="CW133" s="19" t="s">
        <v>148</v>
      </c>
      <c r="CX133" s="19" t="s">
        <v>148</v>
      </c>
      <c r="CY133" s="19" t="s">
        <v>148</v>
      </c>
      <c r="CZ133" s="19" t="s">
        <v>148</v>
      </c>
      <c r="DA133" s="19" t="s">
        <v>148</v>
      </c>
      <c r="DB133" s="19" t="s">
        <v>148</v>
      </c>
      <c r="DC133" s="19" t="s">
        <v>148</v>
      </c>
      <c r="DD133" s="19" t="s">
        <v>148</v>
      </c>
      <c r="DE133" s="19"/>
      <c r="DF133" s="19" t="s">
        <v>148</v>
      </c>
      <c r="DG133" s="19"/>
    </row>
    <row r="134" spans="1:113" x14ac:dyDescent="0.35">
      <c r="A134" s="2" t="s">
        <v>147</v>
      </c>
      <c r="B134" s="35" t="s">
        <v>147</v>
      </c>
      <c r="C134" s="119" t="s">
        <v>25</v>
      </c>
      <c r="D134" s="77" t="s">
        <v>26</v>
      </c>
      <c r="E134" s="77" t="s">
        <v>28</v>
      </c>
      <c r="F134" s="77" t="s">
        <v>31</v>
      </c>
      <c r="G134" s="77" t="s">
        <v>140</v>
      </c>
      <c r="H134" s="77" t="s">
        <v>27</v>
      </c>
      <c r="I134" s="77" t="s">
        <v>29</v>
      </c>
      <c r="J134" s="77" t="s">
        <v>32</v>
      </c>
      <c r="K134" s="77" t="s">
        <v>141</v>
      </c>
      <c r="L134" s="78" t="s">
        <v>26</v>
      </c>
      <c r="M134" s="78" t="s">
        <v>28</v>
      </c>
      <c r="N134" s="78" t="s">
        <v>31</v>
      </c>
      <c r="O134" s="78" t="s">
        <v>140</v>
      </c>
      <c r="P134" s="78" t="s">
        <v>27</v>
      </c>
      <c r="Q134" s="78" t="s">
        <v>29</v>
      </c>
      <c r="R134" s="78" t="s">
        <v>32</v>
      </c>
      <c r="S134" s="78" t="s">
        <v>141</v>
      </c>
      <c r="T134" s="79" t="s">
        <v>26</v>
      </c>
      <c r="U134" s="79" t="s">
        <v>28</v>
      </c>
      <c r="V134" s="79" t="s">
        <v>31</v>
      </c>
      <c r="W134" s="79" t="s">
        <v>140</v>
      </c>
      <c r="X134" s="79" t="s">
        <v>27</v>
      </c>
      <c r="Y134" s="79" t="s">
        <v>29</v>
      </c>
      <c r="Z134" s="79" t="s">
        <v>32</v>
      </c>
      <c r="AA134" s="79" t="s">
        <v>141</v>
      </c>
      <c r="AB134" s="80" t="s">
        <v>26</v>
      </c>
      <c r="AC134" s="80" t="s">
        <v>28</v>
      </c>
      <c r="AD134" s="80" t="s">
        <v>31</v>
      </c>
      <c r="AE134" s="80" t="s">
        <v>140</v>
      </c>
      <c r="AF134" s="80" t="s">
        <v>27</v>
      </c>
      <c r="AG134" s="80" t="s">
        <v>29</v>
      </c>
      <c r="AH134" s="80" t="s">
        <v>32</v>
      </c>
      <c r="AI134" s="80" t="s">
        <v>141</v>
      </c>
      <c r="AJ134" s="81" t="s">
        <v>26</v>
      </c>
      <c r="AK134" s="81" t="s">
        <v>28</v>
      </c>
      <c r="AL134" s="81" t="s">
        <v>31</v>
      </c>
      <c r="AM134" s="81" t="s">
        <v>140</v>
      </c>
      <c r="AN134" s="81" t="s">
        <v>27</v>
      </c>
      <c r="AO134" s="81" t="s">
        <v>29</v>
      </c>
      <c r="AP134" s="81" t="s">
        <v>32</v>
      </c>
      <c r="AQ134" s="81" t="s">
        <v>141</v>
      </c>
      <c r="AR134" s="82" t="s">
        <v>26</v>
      </c>
      <c r="AS134" s="82" t="s">
        <v>28</v>
      </c>
      <c r="AT134" s="82" t="s">
        <v>31</v>
      </c>
      <c r="AU134" s="82" t="s">
        <v>140</v>
      </c>
      <c r="AV134" s="82" t="s">
        <v>27</v>
      </c>
      <c r="AW134" s="82" t="s">
        <v>29</v>
      </c>
      <c r="AX134" s="82" t="s">
        <v>32</v>
      </c>
      <c r="AY134" s="82" t="s">
        <v>141</v>
      </c>
      <c r="AZ134" s="83" t="s">
        <v>26</v>
      </c>
      <c r="BA134" s="83" t="s">
        <v>28</v>
      </c>
      <c r="BB134" s="83" t="s">
        <v>31</v>
      </c>
      <c r="BC134" s="83" t="s">
        <v>140</v>
      </c>
      <c r="BD134" s="83" t="s">
        <v>27</v>
      </c>
      <c r="BE134" s="83" t="s">
        <v>29</v>
      </c>
      <c r="BF134" s="83" t="s">
        <v>32</v>
      </c>
      <c r="BG134" s="83" t="s">
        <v>141</v>
      </c>
      <c r="BH134" s="84" t="s">
        <v>26</v>
      </c>
      <c r="BI134" s="84" t="s">
        <v>28</v>
      </c>
      <c r="BJ134" s="84" t="s">
        <v>31</v>
      </c>
      <c r="BK134" s="84" t="s">
        <v>140</v>
      </c>
      <c r="BL134" s="84" t="s">
        <v>27</v>
      </c>
      <c r="BM134" s="84" t="s">
        <v>29</v>
      </c>
      <c r="BN134" s="84" t="s">
        <v>32</v>
      </c>
      <c r="BO134" s="84" t="s">
        <v>141</v>
      </c>
      <c r="BP134" s="74" t="s">
        <v>26</v>
      </c>
      <c r="BQ134" s="85" t="s">
        <v>28</v>
      </c>
      <c r="BR134" s="85" t="s">
        <v>31</v>
      </c>
      <c r="BS134" s="74" t="s">
        <v>140</v>
      </c>
      <c r="BT134" s="85" t="s">
        <v>27</v>
      </c>
      <c r="BU134" s="85" t="s">
        <v>29</v>
      </c>
      <c r="BV134" s="85" t="s">
        <v>32</v>
      </c>
      <c r="BW134" s="85" t="s">
        <v>141</v>
      </c>
      <c r="BX134" s="86" t="s">
        <v>26</v>
      </c>
      <c r="BY134" s="86" t="s">
        <v>28</v>
      </c>
      <c r="BZ134" s="86" t="s">
        <v>31</v>
      </c>
      <c r="CA134" s="86" t="s">
        <v>140</v>
      </c>
      <c r="CB134" s="86" t="s">
        <v>27</v>
      </c>
      <c r="CC134" s="86" t="s">
        <v>29</v>
      </c>
      <c r="CD134" s="86" t="s">
        <v>32</v>
      </c>
      <c r="CE134" s="86" t="s">
        <v>141</v>
      </c>
      <c r="CF134" s="87" t="s">
        <v>26</v>
      </c>
      <c r="CG134" s="87" t="s">
        <v>28</v>
      </c>
      <c r="CH134" s="87" t="s">
        <v>31</v>
      </c>
      <c r="CI134" s="87" t="s">
        <v>140</v>
      </c>
      <c r="CJ134" s="87" t="s">
        <v>27</v>
      </c>
      <c r="CK134" s="87" t="s">
        <v>29</v>
      </c>
      <c r="CL134" s="87" t="s">
        <v>32</v>
      </c>
      <c r="CM134" s="87" t="s">
        <v>141</v>
      </c>
      <c r="CN134" s="125" t="s">
        <v>26</v>
      </c>
      <c r="CO134" s="125" t="s">
        <v>28</v>
      </c>
      <c r="CP134" s="125" t="s">
        <v>31</v>
      </c>
      <c r="CQ134" s="125" t="s">
        <v>140</v>
      </c>
      <c r="CR134" s="125" t="s">
        <v>27</v>
      </c>
      <c r="CS134" s="125" t="s">
        <v>29</v>
      </c>
      <c r="CT134" s="125" t="s">
        <v>32</v>
      </c>
      <c r="CU134" s="125" t="s">
        <v>141</v>
      </c>
      <c r="CV134" s="124" t="s">
        <v>26</v>
      </c>
      <c r="CW134" s="124" t="s">
        <v>28</v>
      </c>
      <c r="CX134" s="124" t="s">
        <v>31</v>
      </c>
      <c r="CY134" s="124" t="s">
        <v>140</v>
      </c>
      <c r="CZ134" s="124" t="s">
        <v>27</v>
      </c>
      <c r="DA134" s="124" t="s">
        <v>29</v>
      </c>
      <c r="DB134" s="124" t="s">
        <v>32</v>
      </c>
      <c r="DC134" s="124" t="s">
        <v>141</v>
      </c>
      <c r="DD134" s="122" t="s">
        <v>55</v>
      </c>
      <c r="DE134" s="122" t="s">
        <v>55</v>
      </c>
      <c r="DF134" s="122" t="s">
        <v>30</v>
      </c>
      <c r="DG134" s="122" t="s">
        <v>30</v>
      </c>
    </row>
    <row r="135" spans="1:113" x14ac:dyDescent="0.35">
      <c r="A135" s="2"/>
      <c r="B135" s="35"/>
      <c r="C135" s="120" t="s">
        <v>33</v>
      </c>
      <c r="D135" s="121">
        <v>120096</v>
      </c>
      <c r="E135" s="121">
        <v>155520</v>
      </c>
      <c r="F135" s="166">
        <v>89064</v>
      </c>
      <c r="G135" s="122"/>
      <c r="H135" s="122"/>
      <c r="I135" s="122"/>
      <c r="J135" s="122"/>
      <c r="K135" s="123"/>
      <c r="L135" s="121">
        <v>166415.99999999997</v>
      </c>
      <c r="M135" s="121">
        <v>198336</v>
      </c>
      <c r="N135" s="122"/>
      <c r="O135" s="122"/>
      <c r="P135" s="121">
        <v>104392.75679999997</v>
      </c>
      <c r="Q135" s="121">
        <v>124416.17279999999</v>
      </c>
      <c r="R135" s="122"/>
      <c r="S135" s="123"/>
      <c r="T135" s="121">
        <v>198888</v>
      </c>
      <c r="U135" s="121">
        <v>224640</v>
      </c>
      <c r="V135" s="121">
        <v>200208</v>
      </c>
      <c r="W135" s="121">
        <v>205200</v>
      </c>
      <c r="X135" s="121">
        <v>124762.44239999999</v>
      </c>
      <c r="Y135" s="121">
        <v>140916.67199999999</v>
      </c>
      <c r="Z135" s="121">
        <v>125590.47839999998</v>
      </c>
      <c r="AA135" s="121">
        <v>128721.95999999998</v>
      </c>
      <c r="AB135" s="121">
        <v>234000</v>
      </c>
      <c r="AC135" s="121">
        <v>247560</v>
      </c>
      <c r="AD135" s="121">
        <v>235200</v>
      </c>
      <c r="AE135" s="122"/>
      <c r="AF135" s="121">
        <v>146788.19999999998</v>
      </c>
      <c r="AG135" s="121">
        <v>155294.38799999998</v>
      </c>
      <c r="AH135" s="121">
        <v>147540.96</v>
      </c>
      <c r="AI135" s="123"/>
      <c r="AJ135" s="121">
        <v>173976</v>
      </c>
      <c r="AK135" s="121">
        <v>231936</v>
      </c>
      <c r="AL135" s="121">
        <v>215183.99999999997</v>
      </c>
      <c r="AM135" s="122"/>
      <c r="AN135" s="121">
        <v>109135.14479999998</v>
      </c>
      <c r="AO135" s="121">
        <v>145493.45279999997</v>
      </c>
      <c r="AP135" s="121">
        <v>134984.92319999996</v>
      </c>
      <c r="AQ135" s="123"/>
      <c r="AR135" s="121">
        <v>261552</v>
      </c>
      <c r="AS135" s="121">
        <v>194736</v>
      </c>
      <c r="AT135" s="121">
        <v>240456</v>
      </c>
      <c r="AU135" s="122"/>
      <c r="AV135" s="121">
        <v>164071.56959999999</v>
      </c>
      <c r="AW135" s="121">
        <v>122157.89279999999</v>
      </c>
      <c r="AX135" s="121"/>
      <c r="AY135" s="123"/>
      <c r="AZ135" s="121">
        <v>181103.99999999997</v>
      </c>
      <c r="BA135" s="121">
        <v>134016</v>
      </c>
      <c r="BB135" s="122"/>
      <c r="BC135" s="122"/>
      <c r="BD135" s="121">
        <v>113606.53919999996</v>
      </c>
      <c r="BE135" s="121">
        <v>84068.236799999984</v>
      </c>
      <c r="BF135" s="123"/>
      <c r="BG135" s="123"/>
      <c r="BH135" s="121">
        <v>121488</v>
      </c>
      <c r="BI135" s="121">
        <v>148895.99999999997</v>
      </c>
      <c r="BJ135" s="121">
        <v>123840</v>
      </c>
      <c r="BK135" s="123"/>
      <c r="BL135" s="121">
        <v>76209.422399999996</v>
      </c>
      <c r="BM135" s="121">
        <v>93402.460799999972</v>
      </c>
      <c r="BN135" s="121">
        <v>77684.831999999995</v>
      </c>
      <c r="BO135" s="123"/>
      <c r="BP135" s="121">
        <v>0</v>
      </c>
      <c r="BQ135" s="121">
        <v>155640</v>
      </c>
      <c r="BR135" s="121">
        <v>207936</v>
      </c>
      <c r="BS135" s="121">
        <v>244008</v>
      </c>
      <c r="BT135" s="121">
        <v>99349.264799999975</v>
      </c>
      <c r="BU135" s="121">
        <v>97632.97199999998</v>
      </c>
      <c r="BV135" s="121">
        <v>130438.25279999999</v>
      </c>
      <c r="BW135" s="121">
        <v>153066.21839999998</v>
      </c>
      <c r="BX135" s="121">
        <v>139344</v>
      </c>
      <c r="BY135" s="121">
        <v>185903.99999999997</v>
      </c>
      <c r="BZ135" s="121">
        <v>196680</v>
      </c>
      <c r="CA135" s="122"/>
      <c r="CB135" s="121">
        <v>87410.491199999989</v>
      </c>
      <c r="CC135" s="121">
        <v>116617.57919999996</v>
      </c>
      <c r="CD135" s="121">
        <v>123377.36399999999</v>
      </c>
      <c r="CE135" s="123"/>
      <c r="CF135" s="123">
        <v>185280</v>
      </c>
      <c r="CG135" s="123">
        <v>60720</v>
      </c>
      <c r="CH135" s="123">
        <v>198096</v>
      </c>
      <c r="CI135" s="122"/>
      <c r="CJ135" s="123">
        <v>116226.14399999999</v>
      </c>
      <c r="CK135" s="123">
        <v>38089.655999999995</v>
      </c>
      <c r="CL135" s="123">
        <v>124265.62079999998</v>
      </c>
      <c r="CM135" s="123"/>
      <c r="CN135" s="126">
        <f>D135+L135+T135+AB135+AJ135+AR135+AZ135+BH135+BP135+BX135+CF135</f>
        <v>1782144</v>
      </c>
      <c r="CO135" s="126">
        <f t="shared" ref="CO135:CO153" si="16">E135+M135+U135+AC135+AK135+AS135+BA135+BI135+BQ135+BY135+CG135</f>
        <v>1937904</v>
      </c>
      <c r="CP135" s="171">
        <f>F135+N135+V135+AD135+AL135+AT135+BB135+BJ135+BR135+BZ135+CH135</f>
        <v>1706664</v>
      </c>
      <c r="CQ135" s="126">
        <f>G135+O135+W135+AE135+AM135+AU135+BC135+BK135+BS135+CA135+CI135</f>
        <v>449208</v>
      </c>
      <c r="CR135" s="126">
        <f t="shared" ref="CR135:CR153" si="17">H135+P135+X135+AF135+AN135+AV135+BD135+BL135+BT135+CB135+CJ135</f>
        <v>1141951.9752000002</v>
      </c>
      <c r="CS135" s="126">
        <f t="shared" ref="CS135:CS153" si="18">I135+Q135+Y135+AG135+AO135+AW135+BE135+BM135+BU135+CC135+CK135</f>
        <v>1118089.4831999999</v>
      </c>
      <c r="CT135" s="126">
        <f t="shared" ref="CT135:CT153" si="19">J135+R135+Z135+AH135+AP135+AX135+BF135+BN135+BV135+CD135+CL135</f>
        <v>863882.43119999976</v>
      </c>
      <c r="CU135" s="126">
        <f t="shared" ref="CU135:CU153" si="20">K135+S135+AA135+AI135+AQ135+AY135+BG135+BO135+BW135+CE135+CM135</f>
        <v>281788.17839999998</v>
      </c>
      <c r="CV135" s="169"/>
      <c r="CW135" s="169"/>
      <c r="CX135" s="169"/>
      <c r="CY135" s="169"/>
      <c r="CZ135" s="169"/>
      <c r="DA135" s="169"/>
      <c r="DB135" s="169"/>
      <c r="DC135" s="169"/>
      <c r="DD135" s="170"/>
      <c r="DE135" s="170"/>
      <c r="DF135" s="170"/>
      <c r="DG135" s="170"/>
    </row>
    <row r="136" spans="1:113" x14ac:dyDescent="0.35">
      <c r="A136" s="2">
        <v>2</v>
      </c>
      <c r="B136" s="35" t="s">
        <v>147</v>
      </c>
      <c r="C136" s="88" t="s">
        <v>35</v>
      </c>
      <c r="D136" s="128">
        <f>SUM(D67+D84+D101)</f>
        <v>10</v>
      </c>
      <c r="E136" s="128">
        <f t="shared" ref="E136:AI136" si="21">SUM(E67+E84+E101)</f>
        <v>3</v>
      </c>
      <c r="F136" s="128">
        <f>SUM(F67+F84+F101)</f>
        <v>8</v>
      </c>
      <c r="G136" s="128">
        <f t="shared" si="21"/>
        <v>0</v>
      </c>
      <c r="H136" s="128">
        <f t="shared" si="21"/>
        <v>0</v>
      </c>
      <c r="I136" s="128">
        <f t="shared" si="21"/>
        <v>0</v>
      </c>
      <c r="J136" s="128">
        <f t="shared" si="21"/>
        <v>0</v>
      </c>
      <c r="K136" s="128">
        <f t="shared" si="21"/>
        <v>0</v>
      </c>
      <c r="L136" s="128">
        <f t="shared" si="21"/>
        <v>3</v>
      </c>
      <c r="M136" s="128">
        <f t="shared" si="21"/>
        <v>9</v>
      </c>
      <c r="N136" s="128">
        <f t="shared" si="21"/>
        <v>0</v>
      </c>
      <c r="O136" s="128">
        <f t="shared" si="21"/>
        <v>0</v>
      </c>
      <c r="P136" s="128">
        <f t="shared" si="21"/>
        <v>8</v>
      </c>
      <c r="Q136" s="128">
        <f t="shared" si="21"/>
        <v>11</v>
      </c>
      <c r="R136" s="128">
        <f t="shared" si="21"/>
        <v>0</v>
      </c>
      <c r="S136" s="128">
        <f t="shared" si="21"/>
        <v>0</v>
      </c>
      <c r="T136" s="128">
        <f t="shared" si="21"/>
        <v>7</v>
      </c>
      <c r="U136" s="128">
        <f t="shared" si="21"/>
        <v>23</v>
      </c>
      <c r="V136" s="128">
        <f t="shared" si="21"/>
        <v>13</v>
      </c>
      <c r="W136" s="128">
        <f t="shared" si="21"/>
        <v>3</v>
      </c>
      <c r="X136" s="128">
        <f t="shared" si="21"/>
        <v>0</v>
      </c>
      <c r="Y136" s="128">
        <f t="shared" si="21"/>
        <v>6</v>
      </c>
      <c r="Z136" s="128">
        <f t="shared" si="21"/>
        <v>4</v>
      </c>
      <c r="AA136" s="128">
        <f t="shared" si="21"/>
        <v>1</v>
      </c>
      <c r="AB136" s="128">
        <f t="shared" si="21"/>
        <v>6</v>
      </c>
      <c r="AC136" s="128">
        <f t="shared" si="21"/>
        <v>11</v>
      </c>
      <c r="AD136" s="128">
        <f t="shared" si="21"/>
        <v>6</v>
      </c>
      <c r="AE136" s="128">
        <f t="shared" si="21"/>
        <v>0</v>
      </c>
      <c r="AF136" s="128">
        <f t="shared" si="21"/>
        <v>15</v>
      </c>
      <c r="AG136" s="128">
        <f t="shared" si="21"/>
        <v>25</v>
      </c>
      <c r="AH136" s="128">
        <f t="shared" si="21"/>
        <v>22</v>
      </c>
      <c r="AI136" s="128">
        <f t="shared" si="21"/>
        <v>0</v>
      </c>
      <c r="AJ136" s="128">
        <f t="shared" ref="AJ136:BO136" si="22">SUM(AJ67+AJ84+AJ101)</f>
        <v>7</v>
      </c>
      <c r="AK136" s="128">
        <f t="shared" si="22"/>
        <v>6</v>
      </c>
      <c r="AL136" s="128">
        <f t="shared" si="22"/>
        <v>5</v>
      </c>
      <c r="AM136" s="128">
        <f t="shared" si="22"/>
        <v>0</v>
      </c>
      <c r="AN136" s="128">
        <f t="shared" si="22"/>
        <v>6</v>
      </c>
      <c r="AO136" s="128">
        <f t="shared" si="22"/>
        <v>3</v>
      </c>
      <c r="AP136" s="128">
        <f t="shared" si="22"/>
        <v>0</v>
      </c>
      <c r="AQ136" s="128">
        <f t="shared" si="22"/>
        <v>0</v>
      </c>
      <c r="AR136" s="128">
        <f t="shared" si="22"/>
        <v>12</v>
      </c>
      <c r="AS136" s="128">
        <f t="shared" si="22"/>
        <v>33</v>
      </c>
      <c r="AT136" s="128">
        <f t="shared" si="22"/>
        <v>22</v>
      </c>
      <c r="AU136" s="128">
        <f t="shared" si="22"/>
        <v>0</v>
      </c>
      <c r="AV136" s="128">
        <f t="shared" si="22"/>
        <v>10</v>
      </c>
      <c r="AW136" s="128">
        <f t="shared" si="22"/>
        <v>33</v>
      </c>
      <c r="AX136" s="128">
        <f t="shared" si="22"/>
        <v>0</v>
      </c>
      <c r="AY136" s="128">
        <f t="shared" si="22"/>
        <v>0</v>
      </c>
      <c r="AZ136" s="128">
        <f t="shared" si="22"/>
        <v>1</v>
      </c>
      <c r="BA136" s="128">
        <f t="shared" si="22"/>
        <v>5</v>
      </c>
      <c r="BB136" s="128">
        <f t="shared" si="22"/>
        <v>0</v>
      </c>
      <c r="BC136" s="128">
        <f t="shared" si="22"/>
        <v>0</v>
      </c>
      <c r="BD136" s="128">
        <f t="shared" si="22"/>
        <v>6</v>
      </c>
      <c r="BE136" s="128">
        <f t="shared" si="22"/>
        <v>9</v>
      </c>
      <c r="BF136" s="128">
        <f t="shared" si="22"/>
        <v>0</v>
      </c>
      <c r="BG136" s="128">
        <f t="shared" si="22"/>
        <v>0</v>
      </c>
      <c r="BH136" s="128">
        <f t="shared" si="22"/>
        <v>1</v>
      </c>
      <c r="BI136" s="128">
        <f t="shared" si="22"/>
        <v>12</v>
      </c>
      <c r="BJ136" s="128">
        <f t="shared" si="22"/>
        <v>5</v>
      </c>
      <c r="BK136" s="128">
        <f t="shared" si="22"/>
        <v>0</v>
      </c>
      <c r="BL136" s="128">
        <f t="shared" si="22"/>
        <v>3</v>
      </c>
      <c r="BM136" s="128">
        <f t="shared" si="22"/>
        <v>10</v>
      </c>
      <c r="BN136" s="128">
        <f t="shared" si="22"/>
        <v>12</v>
      </c>
      <c r="BO136" s="128">
        <f t="shared" si="22"/>
        <v>0</v>
      </c>
      <c r="BP136" s="128">
        <f t="shared" ref="BP136:CM136" si="23">SUM(BP67+BP84+BP101)</f>
        <v>0</v>
      </c>
      <c r="BQ136" s="128">
        <f t="shared" si="23"/>
        <v>27</v>
      </c>
      <c r="BR136" s="128">
        <f t="shared" si="23"/>
        <v>3</v>
      </c>
      <c r="BS136" s="128">
        <f t="shared" si="23"/>
        <v>28</v>
      </c>
      <c r="BT136" s="128">
        <f t="shared" si="23"/>
        <v>16</v>
      </c>
      <c r="BU136" s="128">
        <f t="shared" si="23"/>
        <v>16</v>
      </c>
      <c r="BV136" s="128">
        <f t="shared" si="23"/>
        <v>13</v>
      </c>
      <c r="BW136" s="128">
        <f t="shared" si="23"/>
        <v>11</v>
      </c>
      <c r="BX136" s="128">
        <f t="shared" si="23"/>
        <v>17</v>
      </c>
      <c r="BY136" s="128">
        <f t="shared" si="23"/>
        <v>3</v>
      </c>
      <c r="BZ136" s="128">
        <f t="shared" si="23"/>
        <v>9</v>
      </c>
      <c r="CA136" s="128">
        <f t="shared" si="23"/>
        <v>0</v>
      </c>
      <c r="CB136" s="128">
        <f t="shared" si="23"/>
        <v>2</v>
      </c>
      <c r="CC136" s="128">
        <f t="shared" si="23"/>
        <v>1</v>
      </c>
      <c r="CD136" s="128">
        <f t="shared" si="23"/>
        <v>2</v>
      </c>
      <c r="CE136" s="128">
        <f t="shared" si="23"/>
        <v>0</v>
      </c>
      <c r="CF136" s="128">
        <f t="shared" si="23"/>
        <v>2</v>
      </c>
      <c r="CG136" s="128">
        <f t="shared" si="23"/>
        <v>4</v>
      </c>
      <c r="CH136" s="128">
        <f t="shared" si="23"/>
        <v>1</v>
      </c>
      <c r="CI136" s="128">
        <f t="shared" si="23"/>
        <v>0</v>
      </c>
      <c r="CJ136" s="128">
        <f t="shared" si="23"/>
        <v>13</v>
      </c>
      <c r="CK136" s="128">
        <f t="shared" si="23"/>
        <v>5</v>
      </c>
      <c r="CL136" s="128">
        <f t="shared" si="23"/>
        <v>1</v>
      </c>
      <c r="CM136" s="128">
        <f t="shared" si="23"/>
        <v>0</v>
      </c>
      <c r="CN136" s="171">
        <f>D136+L136+T136+AB136+AJ136+AR136+AZ136+BH136+BP136+BX136+CF136</f>
        <v>66</v>
      </c>
      <c r="CO136" s="171">
        <f t="shared" si="16"/>
        <v>136</v>
      </c>
      <c r="CP136" s="171">
        <f t="shared" ref="CP136:CQ151" si="24">F136+N136+V136+AD136+AL136+AT136+BB136+BJ136+BR136+BZ136+CH136</f>
        <v>72</v>
      </c>
      <c r="CQ136" s="171">
        <f t="shared" si="24"/>
        <v>31</v>
      </c>
      <c r="CR136" s="171">
        <f t="shared" si="17"/>
        <v>79</v>
      </c>
      <c r="CS136" s="171">
        <f t="shared" si="18"/>
        <v>119</v>
      </c>
      <c r="CT136" s="171">
        <f t="shared" si="19"/>
        <v>54</v>
      </c>
      <c r="CU136" s="171">
        <f t="shared" si="20"/>
        <v>12</v>
      </c>
      <c r="CV136" s="127">
        <f>(CN136/CN$135)*1000000*2</f>
        <v>74.068088773971127</v>
      </c>
      <c r="CW136" s="127">
        <f t="shared" ref="CW136:DC151" si="25">(CO136/CO$135)*1000000*2</f>
        <v>140.35782990282283</v>
      </c>
      <c r="CX136" s="127">
        <f t="shared" si="25"/>
        <v>84.375131836143481</v>
      </c>
      <c r="CY136" s="127">
        <f t="shared" si="25"/>
        <v>138.02069419956902</v>
      </c>
      <c r="CZ136" s="127">
        <f t="shared" si="25"/>
        <v>138.35958379276681</v>
      </c>
      <c r="DA136" s="127">
        <f t="shared" si="25"/>
        <v>212.86310583911234</v>
      </c>
      <c r="DB136" s="127">
        <f t="shared" si="25"/>
        <v>125.01701168986574</v>
      </c>
      <c r="DC136" s="127">
        <f t="shared" si="25"/>
        <v>85.17035787758229</v>
      </c>
      <c r="DD136" s="178">
        <f>AVERAGE(CV136:CY136)</f>
        <v>109.2054361781266</v>
      </c>
      <c r="DE136" s="178">
        <f t="shared" ref="DE136:DE153" si="26">STDEVA(CV136:CY136)</f>
        <v>34.890151074176714</v>
      </c>
      <c r="DF136" s="178">
        <f t="shared" ref="DF136:DF153" si="27">AVERAGE(CZ136:DC136)</f>
        <v>140.35251479983179</v>
      </c>
      <c r="DG136" s="178">
        <f t="shared" ref="DG136:DG153" si="28">STDEVA(CZ136:DC136)</f>
        <v>53.360427550424298</v>
      </c>
    </row>
    <row r="137" spans="1:113" x14ac:dyDescent="0.35">
      <c r="A137" s="2">
        <v>1</v>
      </c>
      <c r="B137" s="35" t="s">
        <v>147</v>
      </c>
      <c r="C137" s="88" t="s">
        <v>37</v>
      </c>
      <c r="D137" s="128">
        <f>SUM(D66+D83+D100)</f>
        <v>24</v>
      </c>
      <c r="E137" s="128">
        <f t="shared" ref="E137:AI137" si="29">SUM(E66+E83+E100)</f>
        <v>5</v>
      </c>
      <c r="F137" s="128">
        <f>SUM(F66+F83+F100)</f>
        <v>12</v>
      </c>
      <c r="G137" s="128">
        <f t="shared" si="29"/>
        <v>0</v>
      </c>
      <c r="H137" s="128">
        <f t="shared" si="29"/>
        <v>0</v>
      </c>
      <c r="I137" s="128">
        <f t="shared" si="29"/>
        <v>0</v>
      </c>
      <c r="J137" s="128">
        <f t="shared" si="29"/>
        <v>0</v>
      </c>
      <c r="K137" s="128">
        <f t="shared" si="29"/>
        <v>0</v>
      </c>
      <c r="L137" s="128">
        <f t="shared" si="29"/>
        <v>0</v>
      </c>
      <c r="M137" s="128">
        <f t="shared" si="29"/>
        <v>2</v>
      </c>
      <c r="N137" s="128">
        <f t="shared" si="29"/>
        <v>0</v>
      </c>
      <c r="O137" s="128">
        <f t="shared" si="29"/>
        <v>0</v>
      </c>
      <c r="P137" s="128">
        <f t="shared" si="29"/>
        <v>5</v>
      </c>
      <c r="Q137" s="128">
        <f t="shared" si="29"/>
        <v>6</v>
      </c>
      <c r="R137" s="128">
        <f t="shared" si="29"/>
        <v>0</v>
      </c>
      <c r="S137" s="128">
        <f t="shared" si="29"/>
        <v>0</v>
      </c>
      <c r="T137" s="128">
        <f t="shared" si="29"/>
        <v>2</v>
      </c>
      <c r="U137" s="128">
        <f t="shared" si="29"/>
        <v>2</v>
      </c>
      <c r="V137" s="128">
        <f t="shared" si="29"/>
        <v>3</v>
      </c>
      <c r="W137" s="128">
        <f t="shared" si="29"/>
        <v>5</v>
      </c>
      <c r="X137" s="128">
        <f t="shared" si="29"/>
        <v>0</v>
      </c>
      <c r="Y137" s="128">
        <f t="shared" si="29"/>
        <v>5</v>
      </c>
      <c r="Z137" s="128">
        <f t="shared" si="29"/>
        <v>2</v>
      </c>
      <c r="AA137" s="128">
        <f t="shared" si="29"/>
        <v>3</v>
      </c>
      <c r="AB137" s="128">
        <f t="shared" si="29"/>
        <v>1</v>
      </c>
      <c r="AC137" s="128">
        <f t="shared" si="29"/>
        <v>5</v>
      </c>
      <c r="AD137" s="128">
        <f t="shared" si="29"/>
        <v>5</v>
      </c>
      <c r="AE137" s="128">
        <f t="shared" si="29"/>
        <v>0</v>
      </c>
      <c r="AF137" s="128">
        <f t="shared" si="29"/>
        <v>0</v>
      </c>
      <c r="AG137" s="128">
        <f t="shared" si="29"/>
        <v>3</v>
      </c>
      <c r="AH137" s="128">
        <f t="shared" si="29"/>
        <v>1</v>
      </c>
      <c r="AI137" s="128">
        <f t="shared" si="29"/>
        <v>0</v>
      </c>
      <c r="AJ137" s="128">
        <f t="shared" ref="AJ137:BO137" si="30">SUM(AJ66+AJ83+AJ100)</f>
        <v>6</v>
      </c>
      <c r="AK137" s="128">
        <f t="shared" si="30"/>
        <v>3</v>
      </c>
      <c r="AL137" s="128">
        <f t="shared" si="30"/>
        <v>4</v>
      </c>
      <c r="AM137" s="128">
        <f t="shared" si="30"/>
        <v>0</v>
      </c>
      <c r="AN137" s="128">
        <f t="shared" si="30"/>
        <v>7</v>
      </c>
      <c r="AO137" s="128">
        <f t="shared" si="30"/>
        <v>3</v>
      </c>
      <c r="AP137" s="128">
        <f t="shared" si="30"/>
        <v>1</v>
      </c>
      <c r="AQ137" s="128">
        <f t="shared" si="30"/>
        <v>0</v>
      </c>
      <c r="AR137" s="128">
        <f t="shared" si="30"/>
        <v>8</v>
      </c>
      <c r="AS137" s="128">
        <f t="shared" si="30"/>
        <v>3</v>
      </c>
      <c r="AT137" s="128">
        <f t="shared" si="30"/>
        <v>18</v>
      </c>
      <c r="AU137" s="128">
        <f t="shared" si="30"/>
        <v>0</v>
      </c>
      <c r="AV137" s="128">
        <f t="shared" si="30"/>
        <v>0</v>
      </c>
      <c r="AW137" s="128">
        <f t="shared" si="30"/>
        <v>1</v>
      </c>
      <c r="AX137" s="128">
        <f t="shared" si="30"/>
        <v>0</v>
      </c>
      <c r="AY137" s="128">
        <f t="shared" si="30"/>
        <v>0</v>
      </c>
      <c r="AZ137" s="128">
        <f t="shared" si="30"/>
        <v>9</v>
      </c>
      <c r="BA137" s="128">
        <f t="shared" si="30"/>
        <v>6</v>
      </c>
      <c r="BB137" s="128">
        <f t="shared" si="30"/>
        <v>0</v>
      </c>
      <c r="BC137" s="128">
        <f t="shared" si="30"/>
        <v>0</v>
      </c>
      <c r="BD137" s="128">
        <f t="shared" si="30"/>
        <v>0</v>
      </c>
      <c r="BE137" s="128">
        <f t="shared" si="30"/>
        <v>1</v>
      </c>
      <c r="BF137" s="128">
        <f t="shared" si="30"/>
        <v>0</v>
      </c>
      <c r="BG137" s="128">
        <f t="shared" si="30"/>
        <v>0</v>
      </c>
      <c r="BH137" s="128">
        <f t="shared" si="30"/>
        <v>3</v>
      </c>
      <c r="BI137" s="128">
        <f t="shared" si="30"/>
        <v>8</v>
      </c>
      <c r="BJ137" s="128">
        <f t="shared" si="30"/>
        <v>8</v>
      </c>
      <c r="BK137" s="128">
        <f t="shared" si="30"/>
        <v>0</v>
      </c>
      <c r="BL137" s="128">
        <f t="shared" si="30"/>
        <v>7</v>
      </c>
      <c r="BM137" s="128">
        <f t="shared" si="30"/>
        <v>9</v>
      </c>
      <c r="BN137" s="128">
        <f t="shared" si="30"/>
        <v>15</v>
      </c>
      <c r="BO137" s="128">
        <f t="shared" si="30"/>
        <v>0</v>
      </c>
      <c r="BP137" s="128">
        <f t="shared" ref="BP137:CM137" si="31">SUM(BP66+BP83+BP100)</f>
        <v>0</v>
      </c>
      <c r="BQ137" s="128">
        <f t="shared" si="31"/>
        <v>41</v>
      </c>
      <c r="BR137" s="128">
        <f t="shared" si="31"/>
        <v>20</v>
      </c>
      <c r="BS137" s="128">
        <f t="shared" si="31"/>
        <v>18</v>
      </c>
      <c r="BT137" s="128">
        <f t="shared" si="31"/>
        <v>7</v>
      </c>
      <c r="BU137" s="128">
        <f t="shared" si="31"/>
        <v>22</v>
      </c>
      <c r="BV137" s="128">
        <f t="shared" si="31"/>
        <v>19</v>
      </c>
      <c r="BW137" s="128">
        <f t="shared" si="31"/>
        <v>1</v>
      </c>
      <c r="BX137" s="128">
        <f t="shared" si="31"/>
        <v>1</v>
      </c>
      <c r="BY137" s="128">
        <f t="shared" si="31"/>
        <v>7</v>
      </c>
      <c r="BZ137" s="128">
        <f t="shared" si="31"/>
        <v>3</v>
      </c>
      <c r="CA137" s="128">
        <f t="shared" si="31"/>
        <v>0</v>
      </c>
      <c r="CB137" s="128">
        <f t="shared" si="31"/>
        <v>4</v>
      </c>
      <c r="CC137" s="128">
        <f t="shared" si="31"/>
        <v>1</v>
      </c>
      <c r="CD137" s="128">
        <f t="shared" si="31"/>
        <v>14</v>
      </c>
      <c r="CE137" s="128">
        <f t="shared" si="31"/>
        <v>0</v>
      </c>
      <c r="CF137" s="128">
        <f t="shared" si="31"/>
        <v>1</v>
      </c>
      <c r="CG137" s="128">
        <f t="shared" si="31"/>
        <v>10</v>
      </c>
      <c r="CH137" s="128">
        <f t="shared" si="31"/>
        <v>4</v>
      </c>
      <c r="CI137" s="128">
        <f t="shared" si="31"/>
        <v>0</v>
      </c>
      <c r="CJ137" s="128">
        <f t="shared" si="31"/>
        <v>2</v>
      </c>
      <c r="CK137" s="128">
        <f t="shared" si="31"/>
        <v>6</v>
      </c>
      <c r="CL137" s="128">
        <f t="shared" si="31"/>
        <v>1</v>
      </c>
      <c r="CM137" s="128">
        <f t="shared" si="31"/>
        <v>0</v>
      </c>
      <c r="CN137" s="171">
        <f>D137+L137+T137+AB137+AJ137+AR137+AZ137+BH137+BP137+BX137+CF137</f>
        <v>55</v>
      </c>
      <c r="CO137" s="171">
        <f t="shared" si="16"/>
        <v>92</v>
      </c>
      <c r="CP137" s="171">
        <f t="shared" si="24"/>
        <v>77</v>
      </c>
      <c r="CQ137" s="171">
        <f t="shared" si="24"/>
        <v>23</v>
      </c>
      <c r="CR137" s="171">
        <f t="shared" si="17"/>
        <v>32</v>
      </c>
      <c r="CS137" s="171">
        <f t="shared" si="18"/>
        <v>57</v>
      </c>
      <c r="CT137" s="171">
        <f t="shared" si="19"/>
        <v>53</v>
      </c>
      <c r="CU137" s="171">
        <f t="shared" si="20"/>
        <v>4</v>
      </c>
      <c r="CV137" s="127">
        <f t="shared" ref="CV137:CV152" si="32">(CN137/CN$135)*1000000*2</f>
        <v>61.723407311642603</v>
      </c>
      <c r="CW137" s="127">
        <f t="shared" si="25"/>
        <v>94.947943757791919</v>
      </c>
      <c r="CX137" s="127">
        <f t="shared" si="25"/>
        <v>90.234515991431238</v>
      </c>
      <c r="CY137" s="127">
        <f t="shared" si="25"/>
        <v>102.40245053516411</v>
      </c>
      <c r="CZ137" s="127">
        <f t="shared" si="25"/>
        <v>56.044388371753648</v>
      </c>
      <c r="DA137" s="127">
        <f t="shared" si="25"/>
        <v>101.95963893133953</v>
      </c>
      <c r="DB137" s="127">
        <f t="shared" si="25"/>
        <v>122.70188184375711</v>
      </c>
      <c r="DC137" s="127">
        <f t="shared" si="25"/>
        <v>28.39011929252743</v>
      </c>
      <c r="DD137" s="178">
        <f t="shared" ref="DD137:DD153" si="33">AVERAGE(CV137:CY137)</f>
        <v>87.327079399007474</v>
      </c>
      <c r="DE137" s="178">
        <f t="shared" si="26"/>
        <v>17.78900035006766</v>
      </c>
      <c r="DF137" s="178">
        <f t="shared" si="27"/>
        <v>77.274007109844433</v>
      </c>
      <c r="DG137" s="178">
        <f t="shared" si="28"/>
        <v>42.869582927631413</v>
      </c>
    </row>
    <row r="138" spans="1:113" x14ac:dyDescent="0.35">
      <c r="A138" s="2">
        <v>3</v>
      </c>
      <c r="B138" s="35" t="s">
        <v>147</v>
      </c>
      <c r="C138" s="88" t="s">
        <v>38</v>
      </c>
      <c r="D138" s="128">
        <f>SUM(D68+D85+D102)</f>
        <v>11</v>
      </c>
      <c r="E138" s="128">
        <f>SUM(E68+E85+E102)</f>
        <v>3</v>
      </c>
      <c r="F138" s="128">
        <f t="shared" ref="F138:AI138" si="34">SUM(F68+F85+F102)</f>
        <v>6</v>
      </c>
      <c r="G138" s="128">
        <f t="shared" si="34"/>
        <v>0</v>
      </c>
      <c r="H138" s="128">
        <f t="shared" si="34"/>
        <v>0</v>
      </c>
      <c r="I138" s="128">
        <f t="shared" si="34"/>
        <v>0</v>
      </c>
      <c r="J138" s="128">
        <f t="shared" si="34"/>
        <v>0</v>
      </c>
      <c r="K138" s="128">
        <f t="shared" si="34"/>
        <v>0</v>
      </c>
      <c r="L138" s="128">
        <f t="shared" si="34"/>
        <v>0</v>
      </c>
      <c r="M138" s="128">
        <f t="shared" si="34"/>
        <v>8</v>
      </c>
      <c r="N138" s="128">
        <f t="shared" si="34"/>
        <v>0</v>
      </c>
      <c r="O138" s="128">
        <f t="shared" si="34"/>
        <v>0</v>
      </c>
      <c r="P138" s="128">
        <f t="shared" si="34"/>
        <v>0</v>
      </c>
      <c r="Q138" s="128">
        <f t="shared" si="34"/>
        <v>3</v>
      </c>
      <c r="R138" s="128">
        <f t="shared" si="34"/>
        <v>0</v>
      </c>
      <c r="S138" s="128">
        <f t="shared" si="34"/>
        <v>0</v>
      </c>
      <c r="T138" s="128">
        <f t="shared" si="34"/>
        <v>2</v>
      </c>
      <c r="U138" s="128">
        <f t="shared" si="34"/>
        <v>0</v>
      </c>
      <c r="V138" s="128">
        <f t="shared" si="34"/>
        <v>3</v>
      </c>
      <c r="W138" s="128">
        <f t="shared" si="34"/>
        <v>8</v>
      </c>
      <c r="X138" s="128">
        <f t="shared" si="34"/>
        <v>2</v>
      </c>
      <c r="Y138" s="128">
        <f t="shared" si="34"/>
        <v>1</v>
      </c>
      <c r="Z138" s="128">
        <f t="shared" si="34"/>
        <v>1</v>
      </c>
      <c r="AA138" s="128">
        <f t="shared" si="34"/>
        <v>6</v>
      </c>
      <c r="AB138" s="128">
        <f t="shared" si="34"/>
        <v>4</v>
      </c>
      <c r="AC138" s="128">
        <f t="shared" si="34"/>
        <v>3</v>
      </c>
      <c r="AD138" s="128">
        <f t="shared" si="34"/>
        <v>5</v>
      </c>
      <c r="AE138" s="128">
        <f t="shared" si="34"/>
        <v>0</v>
      </c>
      <c r="AF138" s="128">
        <f t="shared" si="34"/>
        <v>0</v>
      </c>
      <c r="AG138" s="128">
        <f t="shared" si="34"/>
        <v>1</v>
      </c>
      <c r="AH138" s="128">
        <f t="shared" si="34"/>
        <v>3</v>
      </c>
      <c r="AI138" s="128">
        <f t="shared" si="34"/>
        <v>0</v>
      </c>
      <c r="AJ138" s="128">
        <f t="shared" ref="AJ138:BO138" si="35">SUM(AJ68+AJ85+AJ102)</f>
        <v>6</v>
      </c>
      <c r="AK138" s="128">
        <f t="shared" si="35"/>
        <v>1</v>
      </c>
      <c r="AL138" s="128">
        <f t="shared" si="35"/>
        <v>3</v>
      </c>
      <c r="AM138" s="128">
        <f t="shared" si="35"/>
        <v>0</v>
      </c>
      <c r="AN138" s="128">
        <f t="shared" si="35"/>
        <v>10</v>
      </c>
      <c r="AO138" s="128">
        <f t="shared" si="35"/>
        <v>3</v>
      </c>
      <c r="AP138" s="128">
        <f t="shared" si="35"/>
        <v>5</v>
      </c>
      <c r="AQ138" s="128">
        <f t="shared" si="35"/>
        <v>0</v>
      </c>
      <c r="AR138" s="128">
        <f t="shared" si="35"/>
        <v>4</v>
      </c>
      <c r="AS138" s="128">
        <f t="shared" si="35"/>
        <v>11</v>
      </c>
      <c r="AT138" s="128">
        <f t="shared" si="35"/>
        <v>19</v>
      </c>
      <c r="AU138" s="128">
        <f t="shared" si="35"/>
        <v>0</v>
      </c>
      <c r="AV138" s="128">
        <f t="shared" si="35"/>
        <v>3</v>
      </c>
      <c r="AW138" s="128">
        <f t="shared" si="35"/>
        <v>0</v>
      </c>
      <c r="AX138" s="128">
        <f t="shared" si="35"/>
        <v>0</v>
      </c>
      <c r="AY138" s="128">
        <f t="shared" si="35"/>
        <v>0</v>
      </c>
      <c r="AZ138" s="128">
        <f t="shared" si="35"/>
        <v>9</v>
      </c>
      <c r="BA138" s="128">
        <f t="shared" si="35"/>
        <v>1</v>
      </c>
      <c r="BB138" s="128">
        <f t="shared" si="35"/>
        <v>0</v>
      </c>
      <c r="BC138" s="128">
        <f t="shared" si="35"/>
        <v>0</v>
      </c>
      <c r="BD138" s="128">
        <f t="shared" si="35"/>
        <v>1</v>
      </c>
      <c r="BE138" s="128">
        <f t="shared" si="35"/>
        <v>2</v>
      </c>
      <c r="BF138" s="128">
        <f t="shared" si="35"/>
        <v>0</v>
      </c>
      <c r="BG138" s="128">
        <f t="shared" si="35"/>
        <v>0</v>
      </c>
      <c r="BH138" s="128">
        <f t="shared" si="35"/>
        <v>1</v>
      </c>
      <c r="BI138" s="128">
        <f t="shared" si="35"/>
        <v>6</v>
      </c>
      <c r="BJ138" s="128">
        <f t="shared" si="35"/>
        <v>9</v>
      </c>
      <c r="BK138" s="128">
        <f t="shared" si="35"/>
        <v>0</v>
      </c>
      <c r="BL138" s="128">
        <f t="shared" si="35"/>
        <v>7</v>
      </c>
      <c r="BM138" s="128">
        <f t="shared" si="35"/>
        <v>11</v>
      </c>
      <c r="BN138" s="128">
        <f t="shared" si="35"/>
        <v>14</v>
      </c>
      <c r="BO138" s="128">
        <f t="shared" si="35"/>
        <v>0</v>
      </c>
      <c r="BP138" s="128">
        <f t="shared" ref="BP138:CM138" si="36">SUM(BP68+BP85+BP102)</f>
        <v>0</v>
      </c>
      <c r="BQ138" s="128">
        <f t="shared" si="36"/>
        <v>27</v>
      </c>
      <c r="BR138" s="128">
        <f t="shared" si="36"/>
        <v>8</v>
      </c>
      <c r="BS138" s="128">
        <f t="shared" si="36"/>
        <v>12</v>
      </c>
      <c r="BT138" s="128">
        <f t="shared" si="36"/>
        <v>19</v>
      </c>
      <c r="BU138" s="128">
        <f t="shared" si="36"/>
        <v>17</v>
      </c>
      <c r="BV138" s="128">
        <f t="shared" si="36"/>
        <v>19</v>
      </c>
      <c r="BW138" s="128">
        <f t="shared" si="36"/>
        <v>4</v>
      </c>
      <c r="BX138" s="128">
        <f t="shared" si="36"/>
        <v>4</v>
      </c>
      <c r="BY138" s="128">
        <f t="shared" si="36"/>
        <v>0</v>
      </c>
      <c r="BZ138" s="128">
        <f t="shared" si="36"/>
        <v>10</v>
      </c>
      <c r="CA138" s="128">
        <f t="shared" si="36"/>
        <v>0</v>
      </c>
      <c r="CB138" s="128">
        <f t="shared" si="36"/>
        <v>25</v>
      </c>
      <c r="CC138" s="128">
        <f t="shared" si="36"/>
        <v>2</v>
      </c>
      <c r="CD138" s="128">
        <f t="shared" si="36"/>
        <v>3</v>
      </c>
      <c r="CE138" s="128">
        <f t="shared" si="36"/>
        <v>0</v>
      </c>
      <c r="CF138" s="128">
        <f t="shared" si="36"/>
        <v>0</v>
      </c>
      <c r="CG138" s="128">
        <f t="shared" si="36"/>
        <v>3</v>
      </c>
      <c r="CH138" s="128">
        <f t="shared" si="36"/>
        <v>4</v>
      </c>
      <c r="CI138" s="128">
        <f t="shared" si="36"/>
        <v>0</v>
      </c>
      <c r="CJ138" s="128">
        <f t="shared" si="36"/>
        <v>1</v>
      </c>
      <c r="CK138" s="128">
        <f t="shared" si="36"/>
        <v>30</v>
      </c>
      <c r="CL138" s="128">
        <f t="shared" si="36"/>
        <v>0</v>
      </c>
      <c r="CM138" s="128">
        <f t="shared" si="36"/>
        <v>0</v>
      </c>
      <c r="CN138" s="171">
        <f t="shared" ref="CN138:CN152" si="37">D138+L138+T138+AB138+AJ138+AR138+AZ138+BH138+BP138+BX138+CF138</f>
        <v>41</v>
      </c>
      <c r="CO138" s="171">
        <f t="shared" si="16"/>
        <v>63</v>
      </c>
      <c r="CP138" s="171">
        <f t="shared" si="24"/>
        <v>67</v>
      </c>
      <c r="CQ138" s="171">
        <f t="shared" si="24"/>
        <v>20</v>
      </c>
      <c r="CR138" s="171">
        <f t="shared" si="17"/>
        <v>68</v>
      </c>
      <c r="CS138" s="171">
        <f t="shared" si="18"/>
        <v>70</v>
      </c>
      <c r="CT138" s="171">
        <f t="shared" si="19"/>
        <v>45</v>
      </c>
      <c r="CU138" s="171">
        <f t="shared" si="20"/>
        <v>10</v>
      </c>
      <c r="CV138" s="127">
        <f t="shared" si="32"/>
        <v>46.011994541406303</v>
      </c>
      <c r="CW138" s="127">
        <f t="shared" si="25"/>
        <v>65.018700616748816</v>
      </c>
      <c r="CX138" s="127">
        <f t="shared" si="25"/>
        <v>78.515747680855753</v>
      </c>
      <c r="CY138" s="127">
        <f t="shared" si="25"/>
        <v>89.045609161012266</v>
      </c>
      <c r="CZ138" s="127">
        <f t="shared" si="25"/>
        <v>119.0943252899765</v>
      </c>
      <c r="DA138" s="127">
        <f t="shared" si="25"/>
        <v>125.21359167006607</v>
      </c>
      <c r="DB138" s="127">
        <f t="shared" si="25"/>
        <v>104.1808430748881</v>
      </c>
      <c r="DC138" s="127">
        <f t="shared" si="25"/>
        <v>70.975298231318561</v>
      </c>
      <c r="DD138" s="178">
        <f t="shared" si="33"/>
        <v>69.64801300000579</v>
      </c>
      <c r="DE138" s="178">
        <f t="shared" si="26"/>
        <v>18.574133958388419</v>
      </c>
      <c r="DF138" s="178">
        <f t="shared" si="27"/>
        <v>104.86601456656231</v>
      </c>
      <c r="DG138" s="178">
        <f t="shared" si="28"/>
        <v>24.259148334281416</v>
      </c>
    </row>
    <row r="139" spans="1:113" x14ac:dyDescent="0.35">
      <c r="A139" s="2">
        <v>4</v>
      </c>
      <c r="B139" s="35" t="s">
        <v>147</v>
      </c>
      <c r="C139" s="88" t="s">
        <v>36</v>
      </c>
      <c r="D139" s="128">
        <f t="shared" ref="D139:AI139" si="38">SUM(D69+D86+D103)</f>
        <v>0</v>
      </c>
      <c r="E139" s="128">
        <f>SUM(E69+E86+E103)</f>
        <v>1</v>
      </c>
      <c r="F139" s="128">
        <f t="shared" si="38"/>
        <v>10</v>
      </c>
      <c r="G139" s="128">
        <f t="shared" si="38"/>
        <v>0</v>
      </c>
      <c r="H139" s="128">
        <f t="shared" si="38"/>
        <v>0</v>
      </c>
      <c r="I139" s="128">
        <f t="shared" si="38"/>
        <v>0</v>
      </c>
      <c r="J139" s="128">
        <f t="shared" si="38"/>
        <v>0</v>
      </c>
      <c r="K139" s="128">
        <f t="shared" si="38"/>
        <v>0</v>
      </c>
      <c r="L139" s="128">
        <f t="shared" si="38"/>
        <v>1</v>
      </c>
      <c r="M139" s="128">
        <f t="shared" si="38"/>
        <v>0</v>
      </c>
      <c r="N139" s="128">
        <f t="shared" si="38"/>
        <v>0</v>
      </c>
      <c r="O139" s="128">
        <f t="shared" si="38"/>
        <v>0</v>
      </c>
      <c r="P139" s="128">
        <f t="shared" si="38"/>
        <v>1</v>
      </c>
      <c r="Q139" s="128">
        <f t="shared" si="38"/>
        <v>1</v>
      </c>
      <c r="R139" s="128">
        <f t="shared" si="38"/>
        <v>0</v>
      </c>
      <c r="S139" s="128">
        <f t="shared" si="38"/>
        <v>0</v>
      </c>
      <c r="T139" s="128">
        <f t="shared" si="38"/>
        <v>1</v>
      </c>
      <c r="U139" s="128">
        <f t="shared" si="38"/>
        <v>0</v>
      </c>
      <c r="V139" s="128">
        <f t="shared" si="38"/>
        <v>0</v>
      </c>
      <c r="W139" s="128">
        <f t="shared" si="38"/>
        <v>0</v>
      </c>
      <c r="X139" s="128">
        <f t="shared" si="38"/>
        <v>0</v>
      </c>
      <c r="Y139" s="128">
        <f t="shared" si="38"/>
        <v>0</v>
      </c>
      <c r="Z139" s="128">
        <f t="shared" si="38"/>
        <v>0</v>
      </c>
      <c r="AA139" s="128">
        <f t="shared" si="38"/>
        <v>0</v>
      </c>
      <c r="AB139" s="128">
        <f t="shared" si="38"/>
        <v>1</v>
      </c>
      <c r="AC139" s="128">
        <f t="shared" si="38"/>
        <v>1</v>
      </c>
      <c r="AD139" s="128">
        <f t="shared" si="38"/>
        <v>2</v>
      </c>
      <c r="AE139" s="128">
        <f t="shared" si="38"/>
        <v>0</v>
      </c>
      <c r="AF139" s="128">
        <f t="shared" si="38"/>
        <v>1</v>
      </c>
      <c r="AG139" s="128">
        <f t="shared" si="38"/>
        <v>0</v>
      </c>
      <c r="AH139" s="128">
        <f t="shared" si="38"/>
        <v>2</v>
      </c>
      <c r="AI139" s="128">
        <f t="shared" si="38"/>
        <v>0</v>
      </c>
      <c r="AJ139" s="128">
        <f t="shared" ref="AJ139:BO139" si="39">SUM(AJ69+AJ86+AJ103)</f>
        <v>37</v>
      </c>
      <c r="AK139" s="128">
        <f t="shared" si="39"/>
        <v>4</v>
      </c>
      <c r="AL139" s="128">
        <f t="shared" si="39"/>
        <v>0</v>
      </c>
      <c r="AM139" s="128">
        <f t="shared" si="39"/>
        <v>0</v>
      </c>
      <c r="AN139" s="128">
        <f t="shared" si="39"/>
        <v>3</v>
      </c>
      <c r="AO139" s="128">
        <f t="shared" si="39"/>
        <v>0</v>
      </c>
      <c r="AP139" s="128">
        <f t="shared" si="39"/>
        <v>0</v>
      </c>
      <c r="AQ139" s="128">
        <f t="shared" si="39"/>
        <v>0</v>
      </c>
      <c r="AR139" s="128">
        <f t="shared" si="39"/>
        <v>2</v>
      </c>
      <c r="AS139" s="128">
        <f t="shared" si="39"/>
        <v>5</v>
      </c>
      <c r="AT139" s="128">
        <f t="shared" si="39"/>
        <v>3</v>
      </c>
      <c r="AU139" s="128">
        <f t="shared" si="39"/>
        <v>0</v>
      </c>
      <c r="AV139" s="128">
        <f t="shared" si="39"/>
        <v>1</v>
      </c>
      <c r="AW139" s="128">
        <f t="shared" si="39"/>
        <v>1</v>
      </c>
      <c r="AX139" s="128">
        <f t="shared" si="39"/>
        <v>0</v>
      </c>
      <c r="AY139" s="128">
        <f t="shared" si="39"/>
        <v>0</v>
      </c>
      <c r="AZ139" s="128">
        <f t="shared" si="39"/>
        <v>0</v>
      </c>
      <c r="BA139" s="128">
        <f t="shared" si="39"/>
        <v>0</v>
      </c>
      <c r="BB139" s="128">
        <f t="shared" si="39"/>
        <v>0</v>
      </c>
      <c r="BC139" s="128">
        <f t="shared" si="39"/>
        <v>0</v>
      </c>
      <c r="BD139" s="128">
        <f t="shared" si="39"/>
        <v>0</v>
      </c>
      <c r="BE139" s="128">
        <f t="shared" si="39"/>
        <v>3</v>
      </c>
      <c r="BF139" s="128">
        <f t="shared" si="39"/>
        <v>0</v>
      </c>
      <c r="BG139" s="128">
        <f t="shared" si="39"/>
        <v>0</v>
      </c>
      <c r="BH139" s="128">
        <f t="shared" si="39"/>
        <v>0</v>
      </c>
      <c r="BI139" s="128">
        <f t="shared" si="39"/>
        <v>0</v>
      </c>
      <c r="BJ139" s="128">
        <f t="shared" si="39"/>
        <v>0</v>
      </c>
      <c r="BK139" s="128">
        <f t="shared" si="39"/>
        <v>0</v>
      </c>
      <c r="BL139" s="128">
        <f t="shared" si="39"/>
        <v>1</v>
      </c>
      <c r="BM139" s="128">
        <f t="shared" si="39"/>
        <v>2</v>
      </c>
      <c r="BN139" s="128">
        <f t="shared" si="39"/>
        <v>1</v>
      </c>
      <c r="BO139" s="128">
        <f t="shared" si="39"/>
        <v>0</v>
      </c>
      <c r="BP139" s="128">
        <f t="shared" ref="BP139:CM139" si="40">SUM(BP69+BP86+BP103)</f>
        <v>0</v>
      </c>
      <c r="BQ139" s="128">
        <f t="shared" si="40"/>
        <v>13</v>
      </c>
      <c r="BR139" s="128">
        <f t="shared" si="40"/>
        <v>2</v>
      </c>
      <c r="BS139" s="128">
        <f t="shared" si="40"/>
        <v>2</v>
      </c>
      <c r="BT139" s="128">
        <f t="shared" si="40"/>
        <v>1</v>
      </c>
      <c r="BU139" s="128">
        <f t="shared" si="40"/>
        <v>2</v>
      </c>
      <c r="BV139" s="128">
        <f t="shared" si="40"/>
        <v>1</v>
      </c>
      <c r="BW139" s="128">
        <f t="shared" si="40"/>
        <v>0</v>
      </c>
      <c r="BX139" s="128">
        <f t="shared" si="40"/>
        <v>1</v>
      </c>
      <c r="BY139" s="128">
        <f t="shared" si="40"/>
        <v>1</v>
      </c>
      <c r="BZ139" s="128">
        <f t="shared" si="40"/>
        <v>0</v>
      </c>
      <c r="CA139" s="128">
        <f t="shared" si="40"/>
        <v>0</v>
      </c>
      <c r="CB139" s="128">
        <f t="shared" si="40"/>
        <v>1</v>
      </c>
      <c r="CC139" s="128">
        <f t="shared" si="40"/>
        <v>0</v>
      </c>
      <c r="CD139" s="128">
        <f t="shared" si="40"/>
        <v>0</v>
      </c>
      <c r="CE139" s="128">
        <f t="shared" si="40"/>
        <v>0</v>
      </c>
      <c r="CF139" s="128">
        <f t="shared" si="40"/>
        <v>0</v>
      </c>
      <c r="CG139" s="128">
        <f t="shared" si="40"/>
        <v>0</v>
      </c>
      <c r="CH139" s="128">
        <f t="shared" si="40"/>
        <v>0</v>
      </c>
      <c r="CI139" s="128">
        <f t="shared" si="40"/>
        <v>0</v>
      </c>
      <c r="CJ139" s="128">
        <f t="shared" si="40"/>
        <v>0</v>
      </c>
      <c r="CK139" s="128">
        <f t="shared" si="40"/>
        <v>1</v>
      </c>
      <c r="CL139" s="128">
        <f t="shared" si="40"/>
        <v>0</v>
      </c>
      <c r="CM139" s="128">
        <f t="shared" si="40"/>
        <v>0</v>
      </c>
      <c r="CN139" s="171">
        <f t="shared" si="37"/>
        <v>43</v>
      </c>
      <c r="CO139" s="171">
        <f t="shared" si="16"/>
        <v>25</v>
      </c>
      <c r="CP139" s="171">
        <f t="shared" si="24"/>
        <v>17</v>
      </c>
      <c r="CQ139" s="171">
        <f t="shared" si="24"/>
        <v>2</v>
      </c>
      <c r="CR139" s="171">
        <f t="shared" si="17"/>
        <v>9</v>
      </c>
      <c r="CS139" s="171">
        <f t="shared" si="18"/>
        <v>10</v>
      </c>
      <c r="CT139" s="171">
        <f t="shared" si="19"/>
        <v>4</v>
      </c>
      <c r="CU139" s="171">
        <f t="shared" si="20"/>
        <v>0</v>
      </c>
      <c r="CV139" s="127">
        <f t="shared" si="32"/>
        <v>48.256482080011487</v>
      </c>
      <c r="CW139" s="127">
        <f t="shared" si="25"/>
        <v>25.801071673313022</v>
      </c>
      <c r="CX139" s="127">
        <f t="shared" si="25"/>
        <v>19.921906127978325</v>
      </c>
      <c r="CY139" s="127">
        <f t="shared" si="25"/>
        <v>8.9045609161012269</v>
      </c>
      <c r="CZ139" s="127">
        <f t="shared" si="25"/>
        <v>15.762484229555714</v>
      </c>
      <c r="DA139" s="127">
        <f t="shared" si="25"/>
        <v>17.887655952866581</v>
      </c>
      <c r="DB139" s="127">
        <f t="shared" si="25"/>
        <v>9.2605193844344971</v>
      </c>
      <c r="DC139" s="127">
        <f t="shared" si="25"/>
        <v>0</v>
      </c>
      <c r="DD139" s="178">
        <f t="shared" si="33"/>
        <v>25.721005199351016</v>
      </c>
      <c r="DE139" s="178">
        <f t="shared" si="26"/>
        <v>16.575850679530504</v>
      </c>
      <c r="DF139" s="178">
        <f t="shared" si="27"/>
        <v>10.727664891714197</v>
      </c>
      <c r="DG139" s="178">
        <f t="shared" si="28"/>
        <v>8.0384531623302902</v>
      </c>
    </row>
    <row r="140" spans="1:113" x14ac:dyDescent="0.35">
      <c r="A140" s="2">
        <v>5</v>
      </c>
      <c r="B140" s="35" t="s">
        <v>147</v>
      </c>
      <c r="C140" s="88" t="s">
        <v>44</v>
      </c>
      <c r="D140" s="128">
        <f t="shared" ref="D140:AI140" si="41">SUM(D70+D87+D104)</f>
        <v>0</v>
      </c>
      <c r="E140" s="128">
        <f t="shared" si="41"/>
        <v>1</v>
      </c>
      <c r="F140" s="128">
        <f t="shared" si="41"/>
        <v>0</v>
      </c>
      <c r="G140" s="128">
        <f t="shared" si="41"/>
        <v>0</v>
      </c>
      <c r="H140" s="128">
        <f t="shared" si="41"/>
        <v>0</v>
      </c>
      <c r="I140" s="128">
        <f t="shared" si="41"/>
        <v>0</v>
      </c>
      <c r="J140" s="128">
        <f t="shared" si="41"/>
        <v>0</v>
      </c>
      <c r="K140" s="128">
        <f t="shared" si="41"/>
        <v>0</v>
      </c>
      <c r="L140" s="128">
        <f t="shared" si="41"/>
        <v>0</v>
      </c>
      <c r="M140" s="128">
        <f t="shared" si="41"/>
        <v>1</v>
      </c>
      <c r="N140" s="128">
        <f t="shared" si="41"/>
        <v>0</v>
      </c>
      <c r="O140" s="128">
        <f t="shared" si="41"/>
        <v>0</v>
      </c>
      <c r="P140" s="128">
        <f t="shared" si="41"/>
        <v>0</v>
      </c>
      <c r="Q140" s="128">
        <f t="shared" si="41"/>
        <v>1</v>
      </c>
      <c r="R140" s="128">
        <f t="shared" si="41"/>
        <v>0</v>
      </c>
      <c r="S140" s="128">
        <f t="shared" si="41"/>
        <v>0</v>
      </c>
      <c r="T140" s="128">
        <f t="shared" si="41"/>
        <v>0</v>
      </c>
      <c r="U140" s="128">
        <f t="shared" si="41"/>
        <v>0</v>
      </c>
      <c r="V140" s="128">
        <f t="shared" si="41"/>
        <v>0</v>
      </c>
      <c r="W140" s="128">
        <f t="shared" si="41"/>
        <v>1</v>
      </c>
      <c r="X140" s="128">
        <f t="shared" si="41"/>
        <v>1</v>
      </c>
      <c r="Y140" s="128">
        <f t="shared" si="41"/>
        <v>3</v>
      </c>
      <c r="Z140" s="128">
        <f t="shared" si="41"/>
        <v>1</v>
      </c>
      <c r="AA140" s="128">
        <f t="shared" si="41"/>
        <v>1</v>
      </c>
      <c r="AB140" s="128">
        <f t="shared" si="41"/>
        <v>0</v>
      </c>
      <c r="AC140" s="128">
        <f t="shared" si="41"/>
        <v>1</v>
      </c>
      <c r="AD140" s="128">
        <f t="shared" si="41"/>
        <v>1</v>
      </c>
      <c r="AE140" s="128">
        <f t="shared" si="41"/>
        <v>0</v>
      </c>
      <c r="AF140" s="128">
        <f t="shared" si="41"/>
        <v>0</v>
      </c>
      <c r="AG140" s="128">
        <f t="shared" si="41"/>
        <v>2</v>
      </c>
      <c r="AH140" s="128">
        <f t="shared" si="41"/>
        <v>1</v>
      </c>
      <c r="AI140" s="128">
        <f t="shared" si="41"/>
        <v>0</v>
      </c>
      <c r="AJ140" s="128">
        <f t="shared" ref="AJ140:BO140" si="42">SUM(AJ70+AJ87+AJ104)</f>
        <v>2</v>
      </c>
      <c r="AK140" s="128">
        <f t="shared" si="42"/>
        <v>1</v>
      </c>
      <c r="AL140" s="128">
        <f t="shared" si="42"/>
        <v>0</v>
      </c>
      <c r="AM140" s="128">
        <f t="shared" si="42"/>
        <v>0</v>
      </c>
      <c r="AN140" s="128">
        <f t="shared" si="42"/>
        <v>1</v>
      </c>
      <c r="AO140" s="128">
        <f t="shared" si="42"/>
        <v>0</v>
      </c>
      <c r="AP140" s="128">
        <f t="shared" si="42"/>
        <v>0</v>
      </c>
      <c r="AQ140" s="128">
        <f t="shared" si="42"/>
        <v>0</v>
      </c>
      <c r="AR140" s="128">
        <f t="shared" si="42"/>
        <v>1</v>
      </c>
      <c r="AS140" s="128">
        <f t="shared" si="42"/>
        <v>2</v>
      </c>
      <c r="AT140" s="128">
        <f t="shared" si="42"/>
        <v>0</v>
      </c>
      <c r="AU140" s="128">
        <f t="shared" si="42"/>
        <v>0</v>
      </c>
      <c r="AV140" s="128">
        <f t="shared" si="42"/>
        <v>2</v>
      </c>
      <c r="AW140" s="128">
        <f t="shared" si="42"/>
        <v>0</v>
      </c>
      <c r="AX140" s="128">
        <f t="shared" si="42"/>
        <v>0</v>
      </c>
      <c r="AY140" s="128">
        <f t="shared" si="42"/>
        <v>0</v>
      </c>
      <c r="AZ140" s="128">
        <f t="shared" si="42"/>
        <v>0</v>
      </c>
      <c r="BA140" s="128">
        <f t="shared" si="42"/>
        <v>0</v>
      </c>
      <c r="BB140" s="128">
        <f t="shared" si="42"/>
        <v>0</v>
      </c>
      <c r="BC140" s="128">
        <f t="shared" si="42"/>
        <v>0</v>
      </c>
      <c r="BD140" s="128">
        <f t="shared" si="42"/>
        <v>0</v>
      </c>
      <c r="BE140" s="128">
        <f t="shared" si="42"/>
        <v>0</v>
      </c>
      <c r="BF140" s="128">
        <f t="shared" si="42"/>
        <v>0</v>
      </c>
      <c r="BG140" s="128">
        <f t="shared" si="42"/>
        <v>0</v>
      </c>
      <c r="BH140" s="128">
        <f t="shared" si="42"/>
        <v>0</v>
      </c>
      <c r="BI140" s="128">
        <f t="shared" si="42"/>
        <v>0</v>
      </c>
      <c r="BJ140" s="128">
        <f t="shared" si="42"/>
        <v>0</v>
      </c>
      <c r="BK140" s="128">
        <f t="shared" si="42"/>
        <v>0</v>
      </c>
      <c r="BL140" s="128">
        <f t="shared" si="42"/>
        <v>0</v>
      </c>
      <c r="BM140" s="128">
        <f t="shared" si="42"/>
        <v>0</v>
      </c>
      <c r="BN140" s="128">
        <f t="shared" si="42"/>
        <v>1</v>
      </c>
      <c r="BO140" s="128">
        <f t="shared" si="42"/>
        <v>0</v>
      </c>
      <c r="BP140" s="128">
        <f t="shared" ref="BP140:CM140" si="43">SUM(BP70+BP87+BP104)</f>
        <v>0</v>
      </c>
      <c r="BQ140" s="128">
        <f t="shared" si="43"/>
        <v>5</v>
      </c>
      <c r="BR140" s="128">
        <f t="shared" si="43"/>
        <v>2</v>
      </c>
      <c r="BS140" s="128">
        <f t="shared" si="43"/>
        <v>4</v>
      </c>
      <c r="BT140" s="128">
        <f t="shared" si="43"/>
        <v>0</v>
      </c>
      <c r="BU140" s="128">
        <f t="shared" si="43"/>
        <v>4</v>
      </c>
      <c r="BV140" s="128">
        <f t="shared" si="43"/>
        <v>3</v>
      </c>
      <c r="BW140" s="128">
        <f t="shared" si="43"/>
        <v>0</v>
      </c>
      <c r="BX140" s="128">
        <f t="shared" si="43"/>
        <v>0</v>
      </c>
      <c r="BY140" s="128">
        <f t="shared" si="43"/>
        <v>1</v>
      </c>
      <c r="BZ140" s="128">
        <f t="shared" si="43"/>
        <v>3</v>
      </c>
      <c r="CA140" s="128">
        <f t="shared" si="43"/>
        <v>0</v>
      </c>
      <c r="CB140" s="128">
        <f t="shared" si="43"/>
        <v>0</v>
      </c>
      <c r="CC140" s="128">
        <f t="shared" si="43"/>
        <v>0</v>
      </c>
      <c r="CD140" s="128">
        <f t="shared" si="43"/>
        <v>0</v>
      </c>
      <c r="CE140" s="128">
        <f t="shared" si="43"/>
        <v>0</v>
      </c>
      <c r="CF140" s="128">
        <f t="shared" si="43"/>
        <v>0</v>
      </c>
      <c r="CG140" s="128">
        <f t="shared" si="43"/>
        <v>0</v>
      </c>
      <c r="CH140" s="128">
        <f t="shared" si="43"/>
        <v>1</v>
      </c>
      <c r="CI140" s="128">
        <f t="shared" si="43"/>
        <v>0</v>
      </c>
      <c r="CJ140" s="128">
        <f t="shared" si="43"/>
        <v>0</v>
      </c>
      <c r="CK140" s="128">
        <f t="shared" si="43"/>
        <v>0</v>
      </c>
      <c r="CL140" s="128">
        <f t="shared" si="43"/>
        <v>0</v>
      </c>
      <c r="CM140" s="128">
        <f t="shared" si="43"/>
        <v>0</v>
      </c>
      <c r="CN140" s="171">
        <f t="shared" si="37"/>
        <v>3</v>
      </c>
      <c r="CO140" s="171">
        <f t="shared" si="16"/>
        <v>12</v>
      </c>
      <c r="CP140" s="171">
        <f t="shared" si="24"/>
        <v>7</v>
      </c>
      <c r="CQ140" s="171">
        <f t="shared" si="24"/>
        <v>5</v>
      </c>
      <c r="CR140" s="171">
        <f t="shared" si="17"/>
        <v>4</v>
      </c>
      <c r="CS140" s="171">
        <f t="shared" si="18"/>
        <v>10</v>
      </c>
      <c r="CT140" s="171">
        <f t="shared" si="19"/>
        <v>6</v>
      </c>
      <c r="CU140" s="171">
        <f t="shared" si="20"/>
        <v>1</v>
      </c>
      <c r="CV140" s="127">
        <f t="shared" si="32"/>
        <v>3.3667313079077785</v>
      </c>
      <c r="CW140" s="127">
        <f t="shared" si="25"/>
        <v>12.38451440319025</v>
      </c>
      <c r="CX140" s="127">
        <f t="shared" si="25"/>
        <v>8.2031378174028386</v>
      </c>
      <c r="CY140" s="127">
        <f t="shared" si="25"/>
        <v>22.261402290253066</v>
      </c>
      <c r="CZ140" s="127">
        <f t="shared" si="25"/>
        <v>7.005548546469206</v>
      </c>
      <c r="DA140" s="127">
        <f t="shared" si="25"/>
        <v>17.887655952866581</v>
      </c>
      <c r="DB140" s="127">
        <f t="shared" si="25"/>
        <v>13.890779076651748</v>
      </c>
      <c r="DC140" s="127">
        <f t="shared" si="25"/>
        <v>7.0975298231318575</v>
      </c>
      <c r="DD140" s="178">
        <f t="shared" si="33"/>
        <v>11.553946454688484</v>
      </c>
      <c r="DE140" s="178">
        <f t="shared" si="26"/>
        <v>8.0332198602849143</v>
      </c>
      <c r="DF140" s="178">
        <f t="shared" si="27"/>
        <v>11.470378349779848</v>
      </c>
      <c r="DG140" s="178">
        <f t="shared" si="28"/>
        <v>5.3571230128138438</v>
      </c>
    </row>
    <row r="141" spans="1:113" x14ac:dyDescent="0.35">
      <c r="A141" s="2">
        <v>6</v>
      </c>
      <c r="B141" s="35" t="s">
        <v>147</v>
      </c>
      <c r="C141" s="88" t="s">
        <v>39</v>
      </c>
      <c r="D141" s="128">
        <f t="shared" ref="D141:AI141" si="44">SUM(D71+D88+D105)</f>
        <v>5</v>
      </c>
      <c r="E141" s="128">
        <f t="shared" si="44"/>
        <v>0</v>
      </c>
      <c r="F141" s="128">
        <f t="shared" si="44"/>
        <v>0</v>
      </c>
      <c r="G141" s="128">
        <f t="shared" si="44"/>
        <v>0</v>
      </c>
      <c r="H141" s="128">
        <f t="shared" si="44"/>
        <v>0</v>
      </c>
      <c r="I141" s="128">
        <f t="shared" si="44"/>
        <v>0</v>
      </c>
      <c r="J141" s="128">
        <f t="shared" si="44"/>
        <v>0</v>
      </c>
      <c r="K141" s="128">
        <f t="shared" si="44"/>
        <v>0</v>
      </c>
      <c r="L141" s="128">
        <f t="shared" si="44"/>
        <v>0</v>
      </c>
      <c r="M141" s="128">
        <f t="shared" si="44"/>
        <v>0</v>
      </c>
      <c r="N141" s="128">
        <f t="shared" si="44"/>
        <v>0</v>
      </c>
      <c r="O141" s="128">
        <f t="shared" si="44"/>
        <v>0</v>
      </c>
      <c r="P141" s="128">
        <f>SUM(P71+P88+P105)</f>
        <v>0</v>
      </c>
      <c r="Q141" s="128">
        <f t="shared" si="44"/>
        <v>0</v>
      </c>
      <c r="R141" s="128">
        <f t="shared" si="44"/>
        <v>0</v>
      </c>
      <c r="S141" s="128">
        <f t="shared" si="44"/>
        <v>0</v>
      </c>
      <c r="T141" s="128">
        <f t="shared" si="44"/>
        <v>0</v>
      </c>
      <c r="U141" s="128">
        <f t="shared" si="44"/>
        <v>0</v>
      </c>
      <c r="V141" s="128">
        <f t="shared" si="44"/>
        <v>0</v>
      </c>
      <c r="W141" s="128">
        <f t="shared" si="44"/>
        <v>0</v>
      </c>
      <c r="X141" s="128">
        <f t="shared" si="44"/>
        <v>0</v>
      </c>
      <c r="Y141" s="128">
        <f t="shared" si="44"/>
        <v>0</v>
      </c>
      <c r="Z141" s="128">
        <f t="shared" si="44"/>
        <v>0</v>
      </c>
      <c r="AA141" s="128">
        <f t="shared" si="44"/>
        <v>0</v>
      </c>
      <c r="AB141" s="128">
        <f t="shared" si="44"/>
        <v>0</v>
      </c>
      <c r="AC141" s="128">
        <f t="shared" si="44"/>
        <v>0</v>
      </c>
      <c r="AD141" s="128">
        <f t="shared" si="44"/>
        <v>0</v>
      </c>
      <c r="AE141" s="128">
        <f t="shared" si="44"/>
        <v>0</v>
      </c>
      <c r="AF141" s="128">
        <f t="shared" si="44"/>
        <v>0</v>
      </c>
      <c r="AG141" s="128">
        <f t="shared" si="44"/>
        <v>0</v>
      </c>
      <c r="AH141" s="128">
        <f t="shared" si="44"/>
        <v>0</v>
      </c>
      <c r="AI141" s="128">
        <f t="shared" si="44"/>
        <v>0</v>
      </c>
      <c r="AJ141" s="128">
        <f t="shared" ref="AJ141:BO141" si="45">SUM(AJ71+AJ88+AJ105)</f>
        <v>0</v>
      </c>
      <c r="AK141" s="128">
        <f t="shared" si="45"/>
        <v>0</v>
      </c>
      <c r="AL141" s="128">
        <f t="shared" si="45"/>
        <v>0</v>
      </c>
      <c r="AM141" s="128">
        <f t="shared" si="45"/>
        <v>0</v>
      </c>
      <c r="AN141" s="128">
        <f t="shared" si="45"/>
        <v>0</v>
      </c>
      <c r="AO141" s="128">
        <f t="shared" si="45"/>
        <v>0</v>
      </c>
      <c r="AP141" s="128">
        <f t="shared" si="45"/>
        <v>0</v>
      </c>
      <c r="AQ141" s="128">
        <f t="shared" si="45"/>
        <v>0</v>
      </c>
      <c r="AR141" s="128">
        <f t="shared" si="45"/>
        <v>0</v>
      </c>
      <c r="AS141" s="128">
        <f t="shared" si="45"/>
        <v>1</v>
      </c>
      <c r="AT141" s="128">
        <f t="shared" si="45"/>
        <v>0</v>
      </c>
      <c r="AU141" s="128">
        <f t="shared" si="45"/>
        <v>0</v>
      </c>
      <c r="AV141" s="128">
        <f t="shared" si="45"/>
        <v>1</v>
      </c>
      <c r="AW141" s="128">
        <f t="shared" si="45"/>
        <v>0</v>
      </c>
      <c r="AX141" s="128">
        <f t="shared" si="45"/>
        <v>0</v>
      </c>
      <c r="AY141" s="128">
        <f t="shared" si="45"/>
        <v>0</v>
      </c>
      <c r="AZ141" s="128">
        <f t="shared" si="45"/>
        <v>0</v>
      </c>
      <c r="BA141" s="128">
        <f t="shared" si="45"/>
        <v>0</v>
      </c>
      <c r="BB141" s="128">
        <f t="shared" si="45"/>
        <v>0</v>
      </c>
      <c r="BC141" s="128">
        <f t="shared" si="45"/>
        <v>0</v>
      </c>
      <c r="BD141" s="128">
        <f t="shared" si="45"/>
        <v>0</v>
      </c>
      <c r="BE141" s="128">
        <f t="shared" si="45"/>
        <v>0</v>
      </c>
      <c r="BF141" s="128">
        <f t="shared" si="45"/>
        <v>0</v>
      </c>
      <c r="BG141" s="128">
        <f t="shared" si="45"/>
        <v>0</v>
      </c>
      <c r="BH141" s="128">
        <f t="shared" si="45"/>
        <v>0</v>
      </c>
      <c r="BI141" s="128">
        <f t="shared" si="45"/>
        <v>0</v>
      </c>
      <c r="BJ141" s="128">
        <f t="shared" si="45"/>
        <v>0</v>
      </c>
      <c r="BK141" s="128">
        <f t="shared" si="45"/>
        <v>0</v>
      </c>
      <c r="BL141" s="128">
        <f t="shared" si="45"/>
        <v>0</v>
      </c>
      <c r="BM141" s="128">
        <f t="shared" si="45"/>
        <v>0</v>
      </c>
      <c r="BN141" s="128">
        <f t="shared" si="45"/>
        <v>0</v>
      </c>
      <c r="BO141" s="128">
        <f t="shared" si="45"/>
        <v>0</v>
      </c>
      <c r="BP141" s="128">
        <f t="shared" ref="BP141:CM141" si="46">SUM(BP71+BP88+BP105)</f>
        <v>0</v>
      </c>
      <c r="BQ141" s="128">
        <f t="shared" si="46"/>
        <v>0</v>
      </c>
      <c r="BR141" s="128">
        <f t="shared" si="46"/>
        <v>0</v>
      </c>
      <c r="BS141" s="128">
        <f t="shared" si="46"/>
        <v>0</v>
      </c>
      <c r="BT141" s="128">
        <f t="shared" si="46"/>
        <v>0</v>
      </c>
      <c r="BU141" s="128">
        <f t="shared" si="46"/>
        <v>0</v>
      </c>
      <c r="BV141" s="128">
        <f t="shared" si="46"/>
        <v>0</v>
      </c>
      <c r="BW141" s="128">
        <f t="shared" si="46"/>
        <v>0</v>
      </c>
      <c r="BX141" s="128">
        <f t="shared" si="46"/>
        <v>0</v>
      </c>
      <c r="BY141" s="128">
        <f t="shared" si="46"/>
        <v>0</v>
      </c>
      <c r="BZ141" s="128">
        <f t="shared" si="46"/>
        <v>0</v>
      </c>
      <c r="CA141" s="128">
        <f t="shared" si="46"/>
        <v>0</v>
      </c>
      <c r="CB141" s="128">
        <f t="shared" si="46"/>
        <v>0</v>
      </c>
      <c r="CC141" s="128">
        <f t="shared" si="46"/>
        <v>0</v>
      </c>
      <c r="CD141" s="128">
        <f t="shared" si="46"/>
        <v>0</v>
      </c>
      <c r="CE141" s="128">
        <f t="shared" si="46"/>
        <v>0</v>
      </c>
      <c r="CF141" s="128">
        <f t="shared" si="46"/>
        <v>0</v>
      </c>
      <c r="CG141" s="128">
        <f t="shared" si="46"/>
        <v>0</v>
      </c>
      <c r="CH141" s="128">
        <f t="shared" si="46"/>
        <v>0</v>
      </c>
      <c r="CI141" s="128">
        <f t="shared" si="46"/>
        <v>0</v>
      </c>
      <c r="CJ141" s="128">
        <f t="shared" si="46"/>
        <v>0</v>
      </c>
      <c r="CK141" s="128">
        <f t="shared" si="46"/>
        <v>0</v>
      </c>
      <c r="CL141" s="128">
        <f t="shared" si="46"/>
        <v>0</v>
      </c>
      <c r="CM141" s="128">
        <f t="shared" si="46"/>
        <v>0</v>
      </c>
      <c r="CN141" s="171">
        <f t="shared" si="37"/>
        <v>5</v>
      </c>
      <c r="CO141" s="171">
        <f t="shared" si="16"/>
        <v>1</v>
      </c>
      <c r="CP141" s="171">
        <f t="shared" si="24"/>
        <v>0</v>
      </c>
      <c r="CQ141" s="171">
        <f t="shared" si="24"/>
        <v>0</v>
      </c>
      <c r="CR141" s="171">
        <f t="shared" si="17"/>
        <v>1</v>
      </c>
      <c r="CS141" s="171">
        <f t="shared" si="18"/>
        <v>0</v>
      </c>
      <c r="CT141" s="171">
        <f t="shared" si="19"/>
        <v>0</v>
      </c>
      <c r="CU141" s="171">
        <f t="shared" si="20"/>
        <v>0</v>
      </c>
      <c r="CV141" s="127">
        <f t="shared" si="32"/>
        <v>5.6112188465129647</v>
      </c>
      <c r="CW141" s="127">
        <f t="shared" si="25"/>
        <v>1.032042866932521</v>
      </c>
      <c r="CX141" s="127">
        <f t="shared" si="25"/>
        <v>0</v>
      </c>
      <c r="CY141" s="127">
        <f t="shared" si="25"/>
        <v>0</v>
      </c>
      <c r="CZ141" s="127">
        <f t="shared" si="25"/>
        <v>1.7513871366173015</v>
      </c>
      <c r="DA141" s="127">
        <f t="shared" si="25"/>
        <v>0</v>
      </c>
      <c r="DB141" s="127">
        <f t="shared" si="25"/>
        <v>0</v>
      </c>
      <c r="DC141" s="127">
        <f t="shared" si="25"/>
        <v>0</v>
      </c>
      <c r="DD141" s="178">
        <f t="shared" si="33"/>
        <v>1.6608154283613714</v>
      </c>
      <c r="DE141" s="178">
        <f t="shared" si="26"/>
        <v>2.6781621729783232</v>
      </c>
      <c r="DF141" s="178">
        <f t="shared" si="27"/>
        <v>0.43784678415432537</v>
      </c>
      <c r="DG141" s="178">
        <f t="shared" si="28"/>
        <v>0.87569356830865075</v>
      </c>
    </row>
    <row r="142" spans="1:113" x14ac:dyDescent="0.35">
      <c r="A142" s="2">
        <v>7</v>
      </c>
      <c r="B142" s="35" t="s">
        <v>147</v>
      </c>
      <c r="C142" s="88" t="s">
        <v>41</v>
      </c>
      <c r="D142" s="128">
        <f t="shared" ref="D142:AI142" si="47">SUM(D72+D89+D106)</f>
        <v>0</v>
      </c>
      <c r="E142" s="128">
        <f t="shared" si="47"/>
        <v>0</v>
      </c>
      <c r="F142" s="128">
        <f t="shared" si="47"/>
        <v>0</v>
      </c>
      <c r="G142" s="128">
        <f t="shared" si="47"/>
        <v>0</v>
      </c>
      <c r="H142" s="128">
        <f t="shared" si="47"/>
        <v>0</v>
      </c>
      <c r="I142" s="128">
        <f t="shared" si="47"/>
        <v>0</v>
      </c>
      <c r="J142" s="128">
        <f t="shared" si="47"/>
        <v>0</v>
      </c>
      <c r="K142" s="128">
        <f t="shared" si="47"/>
        <v>0</v>
      </c>
      <c r="L142" s="128">
        <f t="shared" si="47"/>
        <v>0</v>
      </c>
      <c r="M142" s="128">
        <f t="shared" si="47"/>
        <v>0</v>
      </c>
      <c r="N142" s="128">
        <f t="shared" si="47"/>
        <v>0</v>
      </c>
      <c r="O142" s="128">
        <f t="shared" si="47"/>
        <v>0</v>
      </c>
      <c r="P142" s="128">
        <f t="shared" si="47"/>
        <v>0</v>
      </c>
      <c r="Q142" s="128">
        <f t="shared" si="47"/>
        <v>0</v>
      </c>
      <c r="R142" s="128">
        <f t="shared" si="47"/>
        <v>0</v>
      </c>
      <c r="S142" s="128">
        <f t="shared" si="47"/>
        <v>0</v>
      </c>
      <c r="T142" s="128">
        <f t="shared" si="47"/>
        <v>2</v>
      </c>
      <c r="U142" s="128">
        <f t="shared" si="47"/>
        <v>0</v>
      </c>
      <c r="V142" s="128">
        <f t="shared" si="47"/>
        <v>0</v>
      </c>
      <c r="W142" s="128">
        <f t="shared" si="47"/>
        <v>0</v>
      </c>
      <c r="X142" s="128">
        <f t="shared" si="47"/>
        <v>0</v>
      </c>
      <c r="Y142" s="128">
        <f t="shared" si="47"/>
        <v>0</v>
      </c>
      <c r="Z142" s="128">
        <f t="shared" si="47"/>
        <v>0</v>
      </c>
      <c r="AA142" s="128">
        <f t="shared" si="47"/>
        <v>0</v>
      </c>
      <c r="AB142" s="128">
        <f t="shared" si="47"/>
        <v>0</v>
      </c>
      <c r="AC142" s="128">
        <f t="shared" si="47"/>
        <v>0</v>
      </c>
      <c r="AD142" s="128">
        <f t="shared" si="47"/>
        <v>0</v>
      </c>
      <c r="AE142" s="128">
        <f t="shared" si="47"/>
        <v>0</v>
      </c>
      <c r="AF142" s="128">
        <f t="shared" si="47"/>
        <v>0</v>
      </c>
      <c r="AG142" s="128">
        <f t="shared" si="47"/>
        <v>0</v>
      </c>
      <c r="AH142" s="128">
        <f t="shared" si="47"/>
        <v>0</v>
      </c>
      <c r="AI142" s="128">
        <f t="shared" si="47"/>
        <v>0</v>
      </c>
      <c r="AJ142" s="128">
        <f t="shared" ref="AJ142:BO142" si="48">SUM(AJ72+AJ89+AJ106)</f>
        <v>0</v>
      </c>
      <c r="AK142" s="128">
        <f t="shared" si="48"/>
        <v>0</v>
      </c>
      <c r="AL142" s="128">
        <f t="shared" si="48"/>
        <v>0</v>
      </c>
      <c r="AM142" s="128">
        <f t="shared" si="48"/>
        <v>0</v>
      </c>
      <c r="AN142" s="128">
        <f t="shared" si="48"/>
        <v>0</v>
      </c>
      <c r="AO142" s="128">
        <f t="shared" si="48"/>
        <v>0</v>
      </c>
      <c r="AP142" s="128">
        <f t="shared" si="48"/>
        <v>0</v>
      </c>
      <c r="AQ142" s="128">
        <f t="shared" si="48"/>
        <v>0</v>
      </c>
      <c r="AR142" s="128">
        <f t="shared" si="48"/>
        <v>0</v>
      </c>
      <c r="AS142" s="128">
        <f t="shared" si="48"/>
        <v>0</v>
      </c>
      <c r="AT142" s="128">
        <f t="shared" si="48"/>
        <v>0</v>
      </c>
      <c r="AU142" s="128">
        <f t="shared" si="48"/>
        <v>0</v>
      </c>
      <c r="AV142" s="128">
        <f t="shared" si="48"/>
        <v>0</v>
      </c>
      <c r="AW142" s="128">
        <f t="shared" si="48"/>
        <v>0</v>
      </c>
      <c r="AX142" s="128">
        <f t="shared" si="48"/>
        <v>0</v>
      </c>
      <c r="AY142" s="128">
        <f t="shared" si="48"/>
        <v>0</v>
      </c>
      <c r="AZ142" s="128">
        <f t="shared" si="48"/>
        <v>0</v>
      </c>
      <c r="BA142" s="128">
        <f t="shared" si="48"/>
        <v>0</v>
      </c>
      <c r="BB142" s="128">
        <f t="shared" si="48"/>
        <v>0</v>
      </c>
      <c r="BC142" s="128">
        <f t="shared" si="48"/>
        <v>0</v>
      </c>
      <c r="BD142" s="128">
        <f t="shared" si="48"/>
        <v>0</v>
      </c>
      <c r="BE142" s="128">
        <f t="shared" si="48"/>
        <v>0</v>
      </c>
      <c r="BF142" s="128">
        <f t="shared" si="48"/>
        <v>0</v>
      </c>
      <c r="BG142" s="128">
        <f t="shared" si="48"/>
        <v>0</v>
      </c>
      <c r="BH142" s="128">
        <f t="shared" si="48"/>
        <v>0</v>
      </c>
      <c r="BI142" s="128">
        <f t="shared" si="48"/>
        <v>0</v>
      </c>
      <c r="BJ142" s="128">
        <f t="shared" si="48"/>
        <v>0</v>
      </c>
      <c r="BK142" s="128">
        <f t="shared" si="48"/>
        <v>0</v>
      </c>
      <c r="BL142" s="128">
        <f t="shared" si="48"/>
        <v>0</v>
      </c>
      <c r="BM142" s="128">
        <f t="shared" si="48"/>
        <v>0</v>
      </c>
      <c r="BN142" s="128">
        <f t="shared" si="48"/>
        <v>0</v>
      </c>
      <c r="BO142" s="128">
        <f t="shared" si="48"/>
        <v>0</v>
      </c>
      <c r="BP142" s="128">
        <f t="shared" ref="BP142:CM142" si="49">SUM(BP72+BP89+BP106)</f>
        <v>0</v>
      </c>
      <c r="BQ142" s="128">
        <f t="shared" si="49"/>
        <v>0</v>
      </c>
      <c r="BR142" s="128">
        <f t="shared" si="49"/>
        <v>0</v>
      </c>
      <c r="BS142" s="128">
        <f t="shared" si="49"/>
        <v>0</v>
      </c>
      <c r="BT142" s="128">
        <f t="shared" si="49"/>
        <v>0</v>
      </c>
      <c r="BU142" s="128">
        <f t="shared" si="49"/>
        <v>0</v>
      </c>
      <c r="BV142" s="128">
        <f t="shared" si="49"/>
        <v>0</v>
      </c>
      <c r="BW142" s="128">
        <f t="shared" si="49"/>
        <v>0</v>
      </c>
      <c r="BX142" s="128">
        <f t="shared" si="49"/>
        <v>0</v>
      </c>
      <c r="BY142" s="128">
        <f t="shared" si="49"/>
        <v>0</v>
      </c>
      <c r="BZ142" s="128">
        <f t="shared" si="49"/>
        <v>0</v>
      </c>
      <c r="CA142" s="128">
        <f t="shared" si="49"/>
        <v>0</v>
      </c>
      <c r="CB142" s="128">
        <f t="shared" si="49"/>
        <v>0</v>
      </c>
      <c r="CC142" s="128">
        <f t="shared" si="49"/>
        <v>0</v>
      </c>
      <c r="CD142" s="128">
        <f t="shared" si="49"/>
        <v>0</v>
      </c>
      <c r="CE142" s="128">
        <f t="shared" si="49"/>
        <v>0</v>
      </c>
      <c r="CF142" s="128">
        <f t="shared" si="49"/>
        <v>1</v>
      </c>
      <c r="CG142" s="128">
        <f t="shared" si="49"/>
        <v>2</v>
      </c>
      <c r="CH142" s="128">
        <f t="shared" si="49"/>
        <v>0</v>
      </c>
      <c r="CI142" s="128">
        <f t="shared" si="49"/>
        <v>0</v>
      </c>
      <c r="CJ142" s="128">
        <f t="shared" si="49"/>
        <v>0</v>
      </c>
      <c r="CK142" s="128">
        <f t="shared" si="49"/>
        <v>0</v>
      </c>
      <c r="CL142" s="128">
        <f t="shared" si="49"/>
        <v>0</v>
      </c>
      <c r="CM142" s="128">
        <f t="shared" si="49"/>
        <v>0</v>
      </c>
      <c r="CN142" s="171">
        <f t="shared" si="37"/>
        <v>3</v>
      </c>
      <c r="CO142" s="171">
        <f t="shared" si="16"/>
        <v>2</v>
      </c>
      <c r="CP142" s="171">
        <f t="shared" si="24"/>
        <v>0</v>
      </c>
      <c r="CQ142" s="171">
        <f t="shared" si="24"/>
        <v>0</v>
      </c>
      <c r="CR142" s="171">
        <f t="shared" si="17"/>
        <v>0</v>
      </c>
      <c r="CS142" s="171">
        <f t="shared" si="18"/>
        <v>0</v>
      </c>
      <c r="CT142" s="171">
        <f t="shared" si="19"/>
        <v>0</v>
      </c>
      <c r="CU142" s="171">
        <f t="shared" si="20"/>
        <v>0</v>
      </c>
      <c r="CV142" s="127">
        <f t="shared" si="32"/>
        <v>3.3667313079077785</v>
      </c>
      <c r="CW142" s="127">
        <f t="shared" si="25"/>
        <v>2.064085733865042</v>
      </c>
      <c r="CX142" s="127">
        <f t="shared" si="25"/>
        <v>0</v>
      </c>
      <c r="CY142" s="127">
        <f t="shared" si="25"/>
        <v>0</v>
      </c>
      <c r="CZ142" s="127">
        <f t="shared" si="25"/>
        <v>0</v>
      </c>
      <c r="DA142" s="127">
        <f t="shared" si="25"/>
        <v>0</v>
      </c>
      <c r="DB142" s="127">
        <f t="shared" si="25"/>
        <v>0</v>
      </c>
      <c r="DC142" s="127">
        <f t="shared" si="25"/>
        <v>0</v>
      </c>
      <c r="DD142" s="178">
        <f t="shared" si="33"/>
        <v>1.3577042604432052</v>
      </c>
      <c r="DE142" s="178">
        <f t="shared" si="26"/>
        <v>1.6554844387760628</v>
      </c>
      <c r="DF142" s="178">
        <f t="shared" si="27"/>
        <v>0</v>
      </c>
      <c r="DG142" s="178">
        <f t="shared" si="28"/>
        <v>0</v>
      </c>
    </row>
    <row r="143" spans="1:113" x14ac:dyDescent="0.35">
      <c r="A143" s="2">
        <v>8</v>
      </c>
      <c r="B143" s="35" t="s">
        <v>147</v>
      </c>
      <c r="C143" s="88" t="s">
        <v>42</v>
      </c>
      <c r="D143" s="128">
        <f>SUM(D73+D90+D107)</f>
        <v>3</v>
      </c>
      <c r="E143" s="128">
        <f>SUM(E73+E90+E107)</f>
        <v>0</v>
      </c>
      <c r="F143" s="128">
        <f t="shared" ref="F143:AI143" si="50">SUM(F73+F90+F107)</f>
        <v>0</v>
      </c>
      <c r="G143" s="128">
        <f t="shared" si="50"/>
        <v>0</v>
      </c>
      <c r="H143" s="128">
        <f t="shared" si="50"/>
        <v>0</v>
      </c>
      <c r="I143" s="128">
        <f t="shared" si="50"/>
        <v>0</v>
      </c>
      <c r="J143" s="128">
        <f t="shared" si="50"/>
        <v>0</v>
      </c>
      <c r="K143" s="128">
        <f t="shared" si="50"/>
        <v>0</v>
      </c>
      <c r="L143" s="128">
        <f t="shared" si="50"/>
        <v>0</v>
      </c>
      <c r="M143" s="128">
        <f t="shared" si="50"/>
        <v>0</v>
      </c>
      <c r="N143" s="128">
        <f t="shared" si="50"/>
        <v>0</v>
      </c>
      <c r="O143" s="128">
        <f t="shared" si="50"/>
        <v>0</v>
      </c>
      <c r="P143" s="128">
        <f t="shared" si="50"/>
        <v>0</v>
      </c>
      <c r="Q143" s="128">
        <f t="shared" si="50"/>
        <v>0</v>
      </c>
      <c r="R143" s="128">
        <f t="shared" si="50"/>
        <v>0</v>
      </c>
      <c r="S143" s="128">
        <f t="shared" si="50"/>
        <v>0</v>
      </c>
      <c r="T143" s="128">
        <f t="shared" si="50"/>
        <v>0</v>
      </c>
      <c r="U143" s="128">
        <f t="shared" si="50"/>
        <v>0</v>
      </c>
      <c r="V143" s="128">
        <f t="shared" si="50"/>
        <v>0</v>
      </c>
      <c r="W143" s="128">
        <f t="shared" si="50"/>
        <v>0</v>
      </c>
      <c r="X143" s="128">
        <f t="shared" si="50"/>
        <v>0</v>
      </c>
      <c r="Y143" s="128">
        <f t="shared" si="50"/>
        <v>0</v>
      </c>
      <c r="Z143" s="128">
        <f t="shared" si="50"/>
        <v>0</v>
      </c>
      <c r="AA143" s="128">
        <f t="shared" si="50"/>
        <v>0</v>
      </c>
      <c r="AB143" s="128">
        <f t="shared" si="50"/>
        <v>0</v>
      </c>
      <c r="AC143" s="128">
        <f t="shared" si="50"/>
        <v>0</v>
      </c>
      <c r="AD143" s="128">
        <f t="shared" si="50"/>
        <v>0</v>
      </c>
      <c r="AE143" s="128">
        <f t="shared" si="50"/>
        <v>0</v>
      </c>
      <c r="AF143" s="128">
        <f t="shared" si="50"/>
        <v>0</v>
      </c>
      <c r="AG143" s="128">
        <f t="shared" si="50"/>
        <v>0</v>
      </c>
      <c r="AH143" s="128">
        <f t="shared" si="50"/>
        <v>0</v>
      </c>
      <c r="AI143" s="128">
        <f t="shared" si="50"/>
        <v>0</v>
      </c>
      <c r="AJ143" s="128">
        <f t="shared" ref="AJ143:BO143" si="51">SUM(AJ73+AJ90+AJ107)</f>
        <v>0</v>
      </c>
      <c r="AK143" s="128">
        <f t="shared" si="51"/>
        <v>0</v>
      </c>
      <c r="AL143" s="128">
        <f t="shared" si="51"/>
        <v>0</v>
      </c>
      <c r="AM143" s="128">
        <f t="shared" si="51"/>
        <v>0</v>
      </c>
      <c r="AN143" s="128">
        <f t="shared" si="51"/>
        <v>0</v>
      </c>
      <c r="AO143" s="128">
        <f t="shared" si="51"/>
        <v>0</v>
      </c>
      <c r="AP143" s="128">
        <f t="shared" si="51"/>
        <v>0</v>
      </c>
      <c r="AQ143" s="128">
        <f t="shared" si="51"/>
        <v>0</v>
      </c>
      <c r="AR143" s="128">
        <f t="shared" si="51"/>
        <v>0</v>
      </c>
      <c r="AS143" s="128">
        <f t="shared" si="51"/>
        <v>0</v>
      </c>
      <c r="AT143" s="128">
        <f t="shared" si="51"/>
        <v>0</v>
      </c>
      <c r="AU143" s="128">
        <f t="shared" si="51"/>
        <v>0</v>
      </c>
      <c r="AV143" s="128">
        <f t="shared" si="51"/>
        <v>0</v>
      </c>
      <c r="AW143" s="128">
        <f t="shared" si="51"/>
        <v>0</v>
      </c>
      <c r="AX143" s="128">
        <f t="shared" si="51"/>
        <v>0</v>
      </c>
      <c r="AY143" s="128">
        <f t="shared" si="51"/>
        <v>0</v>
      </c>
      <c r="AZ143" s="128">
        <f t="shared" si="51"/>
        <v>0</v>
      </c>
      <c r="BA143" s="128">
        <f t="shared" si="51"/>
        <v>0</v>
      </c>
      <c r="BB143" s="128">
        <f t="shared" si="51"/>
        <v>0</v>
      </c>
      <c r="BC143" s="128">
        <f t="shared" si="51"/>
        <v>0</v>
      </c>
      <c r="BD143" s="128">
        <f t="shared" si="51"/>
        <v>0</v>
      </c>
      <c r="BE143" s="128">
        <f t="shared" si="51"/>
        <v>0</v>
      </c>
      <c r="BF143" s="128">
        <f t="shared" si="51"/>
        <v>0</v>
      </c>
      <c r="BG143" s="128">
        <f t="shared" si="51"/>
        <v>0</v>
      </c>
      <c r="BH143" s="128">
        <f t="shared" si="51"/>
        <v>0</v>
      </c>
      <c r="BI143" s="128">
        <f t="shared" si="51"/>
        <v>0</v>
      </c>
      <c r="BJ143" s="128">
        <f t="shared" si="51"/>
        <v>0</v>
      </c>
      <c r="BK143" s="128">
        <f t="shared" si="51"/>
        <v>0</v>
      </c>
      <c r="BL143" s="128">
        <f t="shared" si="51"/>
        <v>0</v>
      </c>
      <c r="BM143" s="128">
        <f t="shared" si="51"/>
        <v>0</v>
      </c>
      <c r="BN143" s="128">
        <f t="shared" si="51"/>
        <v>0</v>
      </c>
      <c r="BO143" s="128">
        <f t="shared" si="51"/>
        <v>0</v>
      </c>
      <c r="BP143" s="128">
        <f t="shared" ref="BP143:CM143" si="52">SUM(BP73+BP90+BP107)</f>
        <v>0</v>
      </c>
      <c r="BQ143" s="128">
        <f t="shared" si="52"/>
        <v>0</v>
      </c>
      <c r="BR143" s="128">
        <f t="shared" si="52"/>
        <v>0</v>
      </c>
      <c r="BS143" s="128">
        <f t="shared" si="52"/>
        <v>0</v>
      </c>
      <c r="BT143" s="128">
        <f t="shared" si="52"/>
        <v>0</v>
      </c>
      <c r="BU143" s="128">
        <f t="shared" si="52"/>
        <v>0</v>
      </c>
      <c r="BV143" s="128">
        <f t="shared" si="52"/>
        <v>0</v>
      </c>
      <c r="BW143" s="128">
        <f t="shared" si="52"/>
        <v>0</v>
      </c>
      <c r="BX143" s="128">
        <f t="shared" si="52"/>
        <v>0</v>
      </c>
      <c r="BY143" s="128">
        <f t="shared" si="52"/>
        <v>0</v>
      </c>
      <c r="BZ143" s="128">
        <f t="shared" si="52"/>
        <v>0</v>
      </c>
      <c r="CA143" s="128">
        <f t="shared" si="52"/>
        <v>0</v>
      </c>
      <c r="CB143" s="128">
        <f t="shared" si="52"/>
        <v>0</v>
      </c>
      <c r="CC143" s="128">
        <f t="shared" si="52"/>
        <v>0</v>
      </c>
      <c r="CD143" s="128">
        <f t="shared" si="52"/>
        <v>0</v>
      </c>
      <c r="CE143" s="128">
        <f t="shared" si="52"/>
        <v>0</v>
      </c>
      <c r="CF143" s="128">
        <f t="shared" si="52"/>
        <v>0</v>
      </c>
      <c r="CG143" s="128">
        <f t="shared" si="52"/>
        <v>0</v>
      </c>
      <c r="CH143" s="128">
        <f t="shared" si="52"/>
        <v>0</v>
      </c>
      <c r="CI143" s="128">
        <f t="shared" si="52"/>
        <v>0</v>
      </c>
      <c r="CJ143" s="128">
        <f t="shared" si="52"/>
        <v>0</v>
      </c>
      <c r="CK143" s="128">
        <f t="shared" si="52"/>
        <v>0</v>
      </c>
      <c r="CL143" s="128">
        <f t="shared" si="52"/>
        <v>0</v>
      </c>
      <c r="CM143" s="128">
        <f t="shared" si="52"/>
        <v>0</v>
      </c>
      <c r="CN143" s="171">
        <f t="shared" si="37"/>
        <v>3</v>
      </c>
      <c r="CO143" s="171">
        <f t="shared" si="16"/>
        <v>0</v>
      </c>
      <c r="CP143" s="171">
        <f t="shared" si="24"/>
        <v>0</v>
      </c>
      <c r="CQ143" s="171">
        <f t="shared" si="24"/>
        <v>0</v>
      </c>
      <c r="CR143" s="171">
        <f t="shared" si="17"/>
        <v>0</v>
      </c>
      <c r="CS143" s="171">
        <f t="shared" si="18"/>
        <v>0</v>
      </c>
      <c r="CT143" s="171">
        <f t="shared" si="19"/>
        <v>0</v>
      </c>
      <c r="CU143" s="171">
        <f t="shared" si="20"/>
        <v>0</v>
      </c>
      <c r="CV143" s="127">
        <f t="shared" si="32"/>
        <v>3.3667313079077785</v>
      </c>
      <c r="CW143" s="127">
        <f t="shared" si="25"/>
        <v>0</v>
      </c>
      <c r="CX143" s="127">
        <f t="shared" si="25"/>
        <v>0</v>
      </c>
      <c r="CY143" s="127">
        <f t="shared" si="25"/>
        <v>0</v>
      </c>
      <c r="CZ143" s="127">
        <f t="shared" si="25"/>
        <v>0</v>
      </c>
      <c r="DA143" s="127">
        <f t="shared" si="25"/>
        <v>0</v>
      </c>
      <c r="DB143" s="127">
        <f t="shared" si="25"/>
        <v>0</v>
      </c>
      <c r="DC143" s="127">
        <f t="shared" si="25"/>
        <v>0</v>
      </c>
      <c r="DD143" s="178">
        <f t="shared" si="33"/>
        <v>0.84168282697694463</v>
      </c>
      <c r="DE143" s="178">
        <f t="shared" si="26"/>
        <v>1.6833656539538893</v>
      </c>
      <c r="DF143" s="178">
        <f t="shared" si="27"/>
        <v>0</v>
      </c>
      <c r="DG143" s="178">
        <f t="shared" si="28"/>
        <v>0</v>
      </c>
    </row>
    <row r="144" spans="1:113" x14ac:dyDescent="0.35">
      <c r="A144" s="2">
        <v>9</v>
      </c>
      <c r="B144" s="35" t="s">
        <v>147</v>
      </c>
      <c r="C144" s="88" t="s">
        <v>47</v>
      </c>
      <c r="D144" s="128">
        <f t="shared" ref="D144:AI144" si="53">SUM(D74+D91+D108)</f>
        <v>0</v>
      </c>
      <c r="E144" s="128">
        <f t="shared" si="53"/>
        <v>0</v>
      </c>
      <c r="F144" s="128">
        <f t="shared" si="53"/>
        <v>0</v>
      </c>
      <c r="G144" s="128">
        <f t="shared" si="53"/>
        <v>0</v>
      </c>
      <c r="H144" s="128">
        <f t="shared" si="53"/>
        <v>0</v>
      </c>
      <c r="I144" s="128">
        <f t="shared" si="53"/>
        <v>0</v>
      </c>
      <c r="J144" s="128">
        <f t="shared" si="53"/>
        <v>0</v>
      </c>
      <c r="K144" s="128">
        <f t="shared" si="53"/>
        <v>0</v>
      </c>
      <c r="L144" s="128">
        <f t="shared" si="53"/>
        <v>0</v>
      </c>
      <c r="M144" s="128">
        <f t="shared" si="53"/>
        <v>0</v>
      </c>
      <c r="N144" s="128">
        <f t="shared" si="53"/>
        <v>0</v>
      </c>
      <c r="O144" s="128">
        <f t="shared" si="53"/>
        <v>0</v>
      </c>
      <c r="P144" s="128">
        <f t="shared" si="53"/>
        <v>0</v>
      </c>
      <c r="Q144" s="128">
        <f t="shared" si="53"/>
        <v>0</v>
      </c>
      <c r="R144" s="128">
        <f t="shared" si="53"/>
        <v>0</v>
      </c>
      <c r="S144" s="128">
        <f t="shared" si="53"/>
        <v>0</v>
      </c>
      <c r="T144" s="128">
        <f t="shared" si="53"/>
        <v>0</v>
      </c>
      <c r="U144" s="128">
        <f t="shared" si="53"/>
        <v>0</v>
      </c>
      <c r="V144" s="128">
        <f t="shared" si="53"/>
        <v>0</v>
      </c>
      <c r="W144" s="128">
        <f t="shared" si="53"/>
        <v>0</v>
      </c>
      <c r="X144" s="128">
        <f t="shared" si="53"/>
        <v>0</v>
      </c>
      <c r="Y144" s="128">
        <f t="shared" si="53"/>
        <v>0</v>
      </c>
      <c r="Z144" s="128">
        <f t="shared" si="53"/>
        <v>0</v>
      </c>
      <c r="AA144" s="128">
        <f t="shared" si="53"/>
        <v>0</v>
      </c>
      <c r="AB144" s="128">
        <f t="shared" si="53"/>
        <v>0</v>
      </c>
      <c r="AC144" s="128">
        <f t="shared" si="53"/>
        <v>0</v>
      </c>
      <c r="AD144" s="128">
        <f t="shared" si="53"/>
        <v>0</v>
      </c>
      <c r="AE144" s="128">
        <f t="shared" si="53"/>
        <v>0</v>
      </c>
      <c r="AF144" s="128">
        <f t="shared" si="53"/>
        <v>0</v>
      </c>
      <c r="AG144" s="128">
        <f t="shared" si="53"/>
        <v>1</v>
      </c>
      <c r="AH144" s="128">
        <f t="shared" si="53"/>
        <v>0</v>
      </c>
      <c r="AI144" s="128">
        <f t="shared" si="53"/>
        <v>0</v>
      </c>
      <c r="AJ144" s="128">
        <f t="shared" ref="AJ144:BO144" si="54">SUM(AJ74+AJ91+AJ108)</f>
        <v>0</v>
      </c>
      <c r="AK144" s="128">
        <f t="shared" si="54"/>
        <v>0</v>
      </c>
      <c r="AL144" s="128">
        <f t="shared" si="54"/>
        <v>0</v>
      </c>
      <c r="AM144" s="128">
        <f t="shared" si="54"/>
        <v>0</v>
      </c>
      <c r="AN144" s="128">
        <f t="shared" si="54"/>
        <v>0</v>
      </c>
      <c r="AO144" s="128">
        <f t="shared" si="54"/>
        <v>0</v>
      </c>
      <c r="AP144" s="128">
        <f t="shared" si="54"/>
        <v>0</v>
      </c>
      <c r="AQ144" s="128">
        <f t="shared" si="54"/>
        <v>0</v>
      </c>
      <c r="AR144" s="128">
        <f t="shared" si="54"/>
        <v>0</v>
      </c>
      <c r="AS144" s="128">
        <f t="shared" si="54"/>
        <v>0</v>
      </c>
      <c r="AT144" s="128">
        <f t="shared" si="54"/>
        <v>0</v>
      </c>
      <c r="AU144" s="128">
        <f t="shared" si="54"/>
        <v>0</v>
      </c>
      <c r="AV144" s="128">
        <f t="shared" si="54"/>
        <v>0</v>
      </c>
      <c r="AW144" s="128">
        <f t="shared" si="54"/>
        <v>0</v>
      </c>
      <c r="AX144" s="128">
        <f t="shared" si="54"/>
        <v>0</v>
      </c>
      <c r="AY144" s="128">
        <f t="shared" si="54"/>
        <v>0</v>
      </c>
      <c r="AZ144" s="128">
        <f t="shared" si="54"/>
        <v>1</v>
      </c>
      <c r="BA144" s="128">
        <f t="shared" si="54"/>
        <v>0</v>
      </c>
      <c r="BB144" s="128">
        <f t="shared" si="54"/>
        <v>0</v>
      </c>
      <c r="BC144" s="128">
        <f t="shared" si="54"/>
        <v>0</v>
      </c>
      <c r="BD144" s="128">
        <f t="shared" si="54"/>
        <v>0</v>
      </c>
      <c r="BE144" s="128">
        <f t="shared" si="54"/>
        <v>0</v>
      </c>
      <c r="BF144" s="128">
        <f t="shared" si="54"/>
        <v>0</v>
      </c>
      <c r="BG144" s="128">
        <f t="shared" si="54"/>
        <v>0</v>
      </c>
      <c r="BH144" s="128">
        <f t="shared" si="54"/>
        <v>0</v>
      </c>
      <c r="BI144" s="128">
        <f t="shared" si="54"/>
        <v>0</v>
      </c>
      <c r="BJ144" s="128">
        <f t="shared" si="54"/>
        <v>0</v>
      </c>
      <c r="BK144" s="128">
        <f t="shared" si="54"/>
        <v>0</v>
      </c>
      <c r="BL144" s="128">
        <f t="shared" si="54"/>
        <v>0</v>
      </c>
      <c r="BM144" s="128">
        <f t="shared" si="54"/>
        <v>0</v>
      </c>
      <c r="BN144" s="128">
        <f t="shared" si="54"/>
        <v>0</v>
      </c>
      <c r="BO144" s="128">
        <f t="shared" si="54"/>
        <v>0</v>
      </c>
      <c r="BP144" s="128">
        <f t="shared" ref="BP144:CM144" si="55">SUM(BP74+BP91+BP108)</f>
        <v>0</v>
      </c>
      <c r="BQ144" s="128">
        <f t="shared" si="55"/>
        <v>0</v>
      </c>
      <c r="BR144" s="128">
        <f t="shared" si="55"/>
        <v>0</v>
      </c>
      <c r="BS144" s="128">
        <f t="shared" si="55"/>
        <v>0</v>
      </c>
      <c r="BT144" s="128">
        <f t="shared" si="55"/>
        <v>0</v>
      </c>
      <c r="BU144" s="128">
        <f t="shared" si="55"/>
        <v>0</v>
      </c>
      <c r="BV144" s="128">
        <f t="shared" si="55"/>
        <v>0</v>
      </c>
      <c r="BW144" s="128">
        <f t="shared" si="55"/>
        <v>0</v>
      </c>
      <c r="BX144" s="128">
        <f t="shared" si="55"/>
        <v>0</v>
      </c>
      <c r="BY144" s="128">
        <f t="shared" si="55"/>
        <v>0</v>
      </c>
      <c r="BZ144" s="128">
        <f t="shared" si="55"/>
        <v>0</v>
      </c>
      <c r="CA144" s="128">
        <f t="shared" si="55"/>
        <v>0</v>
      </c>
      <c r="CB144" s="128">
        <f t="shared" si="55"/>
        <v>0</v>
      </c>
      <c r="CC144" s="128">
        <f t="shared" si="55"/>
        <v>0</v>
      </c>
      <c r="CD144" s="128">
        <f t="shared" si="55"/>
        <v>0</v>
      </c>
      <c r="CE144" s="128">
        <f t="shared" si="55"/>
        <v>0</v>
      </c>
      <c r="CF144" s="128">
        <f t="shared" si="55"/>
        <v>0</v>
      </c>
      <c r="CG144" s="128">
        <f t="shared" si="55"/>
        <v>0</v>
      </c>
      <c r="CH144" s="128">
        <f t="shared" si="55"/>
        <v>0</v>
      </c>
      <c r="CI144" s="128">
        <f t="shared" si="55"/>
        <v>0</v>
      </c>
      <c r="CJ144" s="128">
        <f t="shared" si="55"/>
        <v>0</v>
      </c>
      <c r="CK144" s="128">
        <f t="shared" si="55"/>
        <v>0</v>
      </c>
      <c r="CL144" s="128">
        <f t="shared" si="55"/>
        <v>0</v>
      </c>
      <c r="CM144" s="128">
        <f t="shared" si="55"/>
        <v>0</v>
      </c>
      <c r="CN144" s="171">
        <f t="shared" si="37"/>
        <v>1</v>
      </c>
      <c r="CO144" s="171">
        <f t="shared" si="16"/>
        <v>0</v>
      </c>
      <c r="CP144" s="171">
        <f t="shared" si="24"/>
        <v>0</v>
      </c>
      <c r="CQ144" s="171">
        <f t="shared" si="24"/>
        <v>0</v>
      </c>
      <c r="CR144" s="171">
        <f t="shared" si="17"/>
        <v>0</v>
      </c>
      <c r="CS144" s="171">
        <f t="shared" si="18"/>
        <v>1</v>
      </c>
      <c r="CT144" s="171">
        <f t="shared" si="19"/>
        <v>0</v>
      </c>
      <c r="CU144" s="171">
        <f t="shared" si="20"/>
        <v>0</v>
      </c>
      <c r="CV144" s="127">
        <f t="shared" si="32"/>
        <v>1.1222437693025928</v>
      </c>
      <c r="CW144" s="127">
        <f t="shared" si="25"/>
        <v>0</v>
      </c>
      <c r="CX144" s="127">
        <f t="shared" si="25"/>
        <v>0</v>
      </c>
      <c r="CY144" s="127">
        <f t="shared" si="25"/>
        <v>0</v>
      </c>
      <c r="CZ144" s="127">
        <f t="shared" si="25"/>
        <v>0</v>
      </c>
      <c r="DA144" s="127">
        <f t="shared" si="25"/>
        <v>1.7887655952866583</v>
      </c>
      <c r="DB144" s="127">
        <f t="shared" si="25"/>
        <v>0</v>
      </c>
      <c r="DC144" s="127">
        <f t="shared" si="25"/>
        <v>0</v>
      </c>
      <c r="DD144" s="178">
        <f t="shared" si="33"/>
        <v>0.28056094232564821</v>
      </c>
      <c r="DE144" s="178">
        <f t="shared" si="26"/>
        <v>0.56112188465129642</v>
      </c>
      <c r="DF144" s="178">
        <f t="shared" si="27"/>
        <v>0.44719139882166459</v>
      </c>
      <c r="DG144" s="178">
        <f t="shared" si="28"/>
        <v>0.89438279764332917</v>
      </c>
    </row>
    <row r="145" spans="1:111" x14ac:dyDescent="0.35">
      <c r="A145" s="2">
        <v>10</v>
      </c>
      <c r="B145" s="35" t="s">
        <v>147</v>
      </c>
      <c r="C145" s="88" t="s">
        <v>40</v>
      </c>
      <c r="D145" s="128">
        <f t="shared" ref="D145:AI145" si="56">SUM(D75+D92+D109)</f>
        <v>0</v>
      </c>
      <c r="E145" s="128">
        <f t="shared" si="56"/>
        <v>0</v>
      </c>
      <c r="F145" s="128">
        <f t="shared" si="56"/>
        <v>0</v>
      </c>
      <c r="G145" s="128">
        <f t="shared" si="56"/>
        <v>0</v>
      </c>
      <c r="H145" s="128">
        <f t="shared" si="56"/>
        <v>0</v>
      </c>
      <c r="I145" s="128">
        <f t="shared" si="56"/>
        <v>0</v>
      </c>
      <c r="J145" s="128">
        <f t="shared" si="56"/>
        <v>0</v>
      </c>
      <c r="K145" s="128">
        <f t="shared" si="56"/>
        <v>0</v>
      </c>
      <c r="L145" s="128">
        <f t="shared" si="56"/>
        <v>0</v>
      </c>
      <c r="M145" s="128">
        <f t="shared" si="56"/>
        <v>0</v>
      </c>
      <c r="N145" s="128">
        <f t="shared" si="56"/>
        <v>0</v>
      </c>
      <c r="O145" s="128">
        <f t="shared" si="56"/>
        <v>0</v>
      </c>
      <c r="P145" s="128">
        <f t="shared" si="56"/>
        <v>0</v>
      </c>
      <c r="Q145" s="128">
        <f t="shared" si="56"/>
        <v>0</v>
      </c>
      <c r="R145" s="128">
        <f t="shared" si="56"/>
        <v>0</v>
      </c>
      <c r="S145" s="128">
        <f t="shared" si="56"/>
        <v>0</v>
      </c>
      <c r="T145" s="128">
        <f t="shared" si="56"/>
        <v>0</v>
      </c>
      <c r="U145" s="128">
        <f t="shared" si="56"/>
        <v>0</v>
      </c>
      <c r="V145" s="128">
        <f t="shared" si="56"/>
        <v>0</v>
      </c>
      <c r="W145" s="128">
        <f t="shared" si="56"/>
        <v>0</v>
      </c>
      <c r="X145" s="128">
        <f t="shared" si="56"/>
        <v>0</v>
      </c>
      <c r="Y145" s="128">
        <f t="shared" si="56"/>
        <v>0</v>
      </c>
      <c r="Z145" s="128">
        <f t="shared" si="56"/>
        <v>0</v>
      </c>
      <c r="AA145" s="128">
        <f t="shared" si="56"/>
        <v>0</v>
      </c>
      <c r="AB145" s="128">
        <f t="shared" si="56"/>
        <v>0</v>
      </c>
      <c r="AC145" s="128">
        <f t="shared" si="56"/>
        <v>0</v>
      </c>
      <c r="AD145" s="128">
        <f t="shared" si="56"/>
        <v>0</v>
      </c>
      <c r="AE145" s="128">
        <f t="shared" si="56"/>
        <v>0</v>
      </c>
      <c r="AF145" s="128">
        <f t="shared" si="56"/>
        <v>0</v>
      </c>
      <c r="AG145" s="128">
        <f t="shared" si="56"/>
        <v>0</v>
      </c>
      <c r="AH145" s="128">
        <f t="shared" si="56"/>
        <v>0</v>
      </c>
      <c r="AI145" s="128">
        <f t="shared" si="56"/>
        <v>0</v>
      </c>
      <c r="AJ145" s="128">
        <f t="shared" ref="AJ145:BO145" si="57">SUM(AJ75+AJ92+AJ109)</f>
        <v>0</v>
      </c>
      <c r="AK145" s="128">
        <f t="shared" si="57"/>
        <v>0</v>
      </c>
      <c r="AL145" s="128">
        <f t="shared" si="57"/>
        <v>0</v>
      </c>
      <c r="AM145" s="128">
        <f t="shared" si="57"/>
        <v>0</v>
      </c>
      <c r="AN145" s="128">
        <f t="shared" si="57"/>
        <v>0</v>
      </c>
      <c r="AO145" s="128">
        <f t="shared" si="57"/>
        <v>0</v>
      </c>
      <c r="AP145" s="128">
        <f t="shared" si="57"/>
        <v>0</v>
      </c>
      <c r="AQ145" s="128">
        <f t="shared" si="57"/>
        <v>0</v>
      </c>
      <c r="AR145" s="128">
        <f t="shared" si="57"/>
        <v>0</v>
      </c>
      <c r="AS145" s="128">
        <f t="shared" si="57"/>
        <v>1</v>
      </c>
      <c r="AT145" s="128">
        <f t="shared" si="57"/>
        <v>1</v>
      </c>
      <c r="AU145" s="128">
        <f t="shared" si="57"/>
        <v>0</v>
      </c>
      <c r="AV145" s="128">
        <f t="shared" si="57"/>
        <v>0</v>
      </c>
      <c r="AW145" s="128">
        <f t="shared" si="57"/>
        <v>0</v>
      </c>
      <c r="AX145" s="128">
        <f t="shared" si="57"/>
        <v>0</v>
      </c>
      <c r="AY145" s="128">
        <f t="shared" si="57"/>
        <v>0</v>
      </c>
      <c r="AZ145" s="128">
        <f t="shared" si="57"/>
        <v>0</v>
      </c>
      <c r="BA145" s="128">
        <f t="shared" si="57"/>
        <v>0</v>
      </c>
      <c r="BB145" s="128">
        <f t="shared" si="57"/>
        <v>0</v>
      </c>
      <c r="BC145" s="128">
        <f t="shared" si="57"/>
        <v>0</v>
      </c>
      <c r="BD145" s="128">
        <f t="shared" si="57"/>
        <v>0</v>
      </c>
      <c r="BE145" s="128">
        <f t="shared" si="57"/>
        <v>0</v>
      </c>
      <c r="BF145" s="128">
        <f t="shared" si="57"/>
        <v>0</v>
      </c>
      <c r="BG145" s="128">
        <f t="shared" si="57"/>
        <v>0</v>
      </c>
      <c r="BH145" s="128">
        <f t="shared" si="57"/>
        <v>0</v>
      </c>
      <c r="BI145" s="128">
        <f t="shared" si="57"/>
        <v>0</v>
      </c>
      <c r="BJ145" s="128">
        <f t="shared" si="57"/>
        <v>0</v>
      </c>
      <c r="BK145" s="128">
        <f t="shared" si="57"/>
        <v>0</v>
      </c>
      <c r="BL145" s="128">
        <f t="shared" si="57"/>
        <v>0</v>
      </c>
      <c r="BM145" s="128">
        <f t="shared" si="57"/>
        <v>0</v>
      </c>
      <c r="BN145" s="128">
        <f t="shared" si="57"/>
        <v>0</v>
      </c>
      <c r="BO145" s="128">
        <f t="shared" si="57"/>
        <v>0</v>
      </c>
      <c r="BP145" s="128">
        <f t="shared" ref="BP145:CM145" si="58">SUM(BP75+BP92+BP109)</f>
        <v>0</v>
      </c>
      <c r="BQ145" s="128">
        <f t="shared" si="58"/>
        <v>0</v>
      </c>
      <c r="BR145" s="128">
        <f t="shared" si="58"/>
        <v>0</v>
      </c>
      <c r="BS145" s="128">
        <f t="shared" si="58"/>
        <v>1</v>
      </c>
      <c r="BT145" s="128">
        <f t="shared" si="58"/>
        <v>0</v>
      </c>
      <c r="BU145" s="128">
        <f t="shared" si="58"/>
        <v>0</v>
      </c>
      <c r="BV145" s="128">
        <f t="shared" si="58"/>
        <v>1</v>
      </c>
      <c r="BW145" s="128">
        <f t="shared" si="58"/>
        <v>0</v>
      </c>
      <c r="BX145" s="128">
        <f t="shared" si="58"/>
        <v>0</v>
      </c>
      <c r="BY145" s="128">
        <f t="shared" si="58"/>
        <v>2</v>
      </c>
      <c r="BZ145" s="128">
        <f t="shared" si="58"/>
        <v>0</v>
      </c>
      <c r="CA145" s="128">
        <f t="shared" si="58"/>
        <v>0</v>
      </c>
      <c r="CB145" s="128">
        <f t="shared" si="58"/>
        <v>0</v>
      </c>
      <c r="CC145" s="128">
        <f t="shared" si="58"/>
        <v>0</v>
      </c>
      <c r="CD145" s="128">
        <f t="shared" si="58"/>
        <v>0</v>
      </c>
      <c r="CE145" s="128">
        <f t="shared" si="58"/>
        <v>0</v>
      </c>
      <c r="CF145" s="128">
        <f t="shared" si="58"/>
        <v>0</v>
      </c>
      <c r="CG145" s="128">
        <f t="shared" si="58"/>
        <v>0</v>
      </c>
      <c r="CH145" s="128">
        <f t="shared" si="58"/>
        <v>0</v>
      </c>
      <c r="CI145" s="128">
        <f t="shared" si="58"/>
        <v>0</v>
      </c>
      <c r="CJ145" s="128">
        <f t="shared" si="58"/>
        <v>0</v>
      </c>
      <c r="CK145" s="128">
        <f t="shared" si="58"/>
        <v>1</v>
      </c>
      <c r="CL145" s="128">
        <f t="shared" si="58"/>
        <v>0</v>
      </c>
      <c r="CM145" s="128">
        <f t="shared" si="58"/>
        <v>0</v>
      </c>
      <c r="CN145" s="171">
        <f t="shared" si="37"/>
        <v>0</v>
      </c>
      <c r="CO145" s="171">
        <f t="shared" si="16"/>
        <v>3</v>
      </c>
      <c r="CP145" s="171">
        <f t="shared" si="24"/>
        <v>1</v>
      </c>
      <c r="CQ145" s="171">
        <f t="shared" si="24"/>
        <v>1</v>
      </c>
      <c r="CR145" s="171">
        <f t="shared" si="17"/>
        <v>0</v>
      </c>
      <c r="CS145" s="171">
        <f t="shared" si="18"/>
        <v>1</v>
      </c>
      <c r="CT145" s="171">
        <f t="shared" si="19"/>
        <v>1</v>
      </c>
      <c r="CU145" s="171">
        <f t="shared" si="20"/>
        <v>0</v>
      </c>
      <c r="CV145" s="127">
        <f t="shared" si="32"/>
        <v>0</v>
      </c>
      <c r="CW145" s="127">
        <f t="shared" si="25"/>
        <v>3.0961286007975626</v>
      </c>
      <c r="CX145" s="127">
        <f t="shared" si="25"/>
        <v>1.1718768310575485</v>
      </c>
      <c r="CY145" s="127">
        <f t="shared" si="25"/>
        <v>4.4522804580506135</v>
      </c>
      <c r="CZ145" s="127">
        <f t="shared" si="25"/>
        <v>0</v>
      </c>
      <c r="DA145" s="127">
        <f t="shared" si="25"/>
        <v>1.7887655952866583</v>
      </c>
      <c r="DB145" s="127">
        <f t="shared" si="25"/>
        <v>2.3151298461086243</v>
      </c>
      <c r="DC145" s="127">
        <f t="shared" si="25"/>
        <v>0</v>
      </c>
      <c r="DD145" s="178">
        <f t="shared" si="33"/>
        <v>2.1800714724764312</v>
      </c>
      <c r="DE145" s="178">
        <f t="shared" si="26"/>
        <v>1.980846821989972</v>
      </c>
      <c r="DF145" s="178">
        <f t="shared" si="27"/>
        <v>1.0259738603488207</v>
      </c>
      <c r="DG145" s="178">
        <f t="shared" si="28"/>
        <v>1.2040236861939124</v>
      </c>
    </row>
    <row r="146" spans="1:111" x14ac:dyDescent="0.35">
      <c r="A146" s="2">
        <v>11</v>
      </c>
      <c r="B146" s="35" t="s">
        <v>147</v>
      </c>
      <c r="C146" s="88" t="s">
        <v>48</v>
      </c>
      <c r="D146" s="128">
        <f t="shared" ref="D146:AI146" si="59">SUM(D76+D93+D110)</f>
        <v>0</v>
      </c>
      <c r="E146" s="128">
        <f t="shared" si="59"/>
        <v>0</v>
      </c>
      <c r="F146" s="128">
        <f t="shared" si="59"/>
        <v>0</v>
      </c>
      <c r="G146" s="128">
        <f t="shared" si="59"/>
        <v>0</v>
      </c>
      <c r="H146" s="128">
        <f t="shared" si="59"/>
        <v>0</v>
      </c>
      <c r="I146" s="128">
        <f t="shared" si="59"/>
        <v>0</v>
      </c>
      <c r="J146" s="128">
        <f t="shared" si="59"/>
        <v>0</v>
      </c>
      <c r="K146" s="128">
        <f t="shared" si="59"/>
        <v>0</v>
      </c>
      <c r="L146" s="128">
        <f t="shared" si="59"/>
        <v>0</v>
      </c>
      <c r="M146" s="128">
        <f t="shared" si="59"/>
        <v>0</v>
      </c>
      <c r="N146" s="128">
        <f t="shared" si="59"/>
        <v>0</v>
      </c>
      <c r="O146" s="128">
        <f t="shared" si="59"/>
        <v>0</v>
      </c>
      <c r="P146" s="128">
        <f t="shared" si="59"/>
        <v>0</v>
      </c>
      <c r="Q146" s="128">
        <f t="shared" si="59"/>
        <v>0</v>
      </c>
      <c r="R146" s="128">
        <f t="shared" si="59"/>
        <v>0</v>
      </c>
      <c r="S146" s="128">
        <f t="shared" si="59"/>
        <v>0</v>
      </c>
      <c r="T146" s="128">
        <f t="shared" si="59"/>
        <v>0</v>
      </c>
      <c r="U146" s="128">
        <f t="shared" si="59"/>
        <v>0</v>
      </c>
      <c r="V146" s="128">
        <f t="shared" si="59"/>
        <v>0</v>
      </c>
      <c r="W146" s="128">
        <f t="shared" si="59"/>
        <v>0</v>
      </c>
      <c r="X146" s="128">
        <f t="shared" si="59"/>
        <v>0</v>
      </c>
      <c r="Y146" s="128">
        <f t="shared" si="59"/>
        <v>0</v>
      </c>
      <c r="Z146" s="128">
        <f t="shared" si="59"/>
        <v>0</v>
      </c>
      <c r="AA146" s="128">
        <f t="shared" si="59"/>
        <v>0</v>
      </c>
      <c r="AB146" s="128">
        <f t="shared" si="59"/>
        <v>0</v>
      </c>
      <c r="AC146" s="128">
        <f t="shared" si="59"/>
        <v>0</v>
      </c>
      <c r="AD146" s="128">
        <f t="shared" si="59"/>
        <v>0</v>
      </c>
      <c r="AE146" s="128">
        <f t="shared" si="59"/>
        <v>0</v>
      </c>
      <c r="AF146" s="128">
        <f t="shared" si="59"/>
        <v>0</v>
      </c>
      <c r="AG146" s="128">
        <f t="shared" si="59"/>
        <v>0</v>
      </c>
      <c r="AH146" s="128">
        <f t="shared" si="59"/>
        <v>0</v>
      </c>
      <c r="AI146" s="128">
        <f t="shared" si="59"/>
        <v>0</v>
      </c>
      <c r="AJ146" s="128">
        <f t="shared" ref="AJ146:BO146" si="60">SUM(AJ76+AJ93+AJ110)</f>
        <v>0</v>
      </c>
      <c r="AK146" s="128">
        <f t="shared" si="60"/>
        <v>0</v>
      </c>
      <c r="AL146" s="128">
        <f t="shared" si="60"/>
        <v>0</v>
      </c>
      <c r="AM146" s="128">
        <f t="shared" si="60"/>
        <v>0</v>
      </c>
      <c r="AN146" s="128">
        <f t="shared" si="60"/>
        <v>0</v>
      </c>
      <c r="AO146" s="128">
        <f t="shared" si="60"/>
        <v>0</v>
      </c>
      <c r="AP146" s="128">
        <f t="shared" si="60"/>
        <v>0</v>
      </c>
      <c r="AQ146" s="128">
        <f t="shared" si="60"/>
        <v>0</v>
      </c>
      <c r="AR146" s="128">
        <f t="shared" si="60"/>
        <v>0</v>
      </c>
      <c r="AS146" s="128">
        <f t="shared" si="60"/>
        <v>0</v>
      </c>
      <c r="AT146" s="128">
        <f t="shared" si="60"/>
        <v>0</v>
      </c>
      <c r="AU146" s="128">
        <f t="shared" si="60"/>
        <v>0</v>
      </c>
      <c r="AV146" s="128">
        <f t="shared" si="60"/>
        <v>0</v>
      </c>
      <c r="AW146" s="128">
        <f t="shared" si="60"/>
        <v>0</v>
      </c>
      <c r="AX146" s="128">
        <f t="shared" si="60"/>
        <v>0</v>
      </c>
      <c r="AY146" s="128">
        <f t="shared" si="60"/>
        <v>0</v>
      </c>
      <c r="AZ146" s="128">
        <f t="shared" si="60"/>
        <v>0</v>
      </c>
      <c r="BA146" s="128">
        <f t="shared" si="60"/>
        <v>0</v>
      </c>
      <c r="BB146" s="128">
        <f t="shared" si="60"/>
        <v>0</v>
      </c>
      <c r="BC146" s="128">
        <f t="shared" si="60"/>
        <v>0</v>
      </c>
      <c r="BD146" s="128">
        <f t="shared" si="60"/>
        <v>0</v>
      </c>
      <c r="BE146" s="128">
        <f t="shared" si="60"/>
        <v>0</v>
      </c>
      <c r="BF146" s="128">
        <f t="shared" si="60"/>
        <v>0</v>
      </c>
      <c r="BG146" s="128">
        <f t="shared" si="60"/>
        <v>0</v>
      </c>
      <c r="BH146" s="128">
        <f t="shared" si="60"/>
        <v>0</v>
      </c>
      <c r="BI146" s="128">
        <f t="shared" si="60"/>
        <v>0</v>
      </c>
      <c r="BJ146" s="128">
        <f t="shared" si="60"/>
        <v>0</v>
      </c>
      <c r="BK146" s="128">
        <f t="shared" si="60"/>
        <v>0</v>
      </c>
      <c r="BL146" s="128">
        <f t="shared" si="60"/>
        <v>0</v>
      </c>
      <c r="BM146" s="128">
        <f t="shared" si="60"/>
        <v>0</v>
      </c>
      <c r="BN146" s="128">
        <f t="shared" si="60"/>
        <v>1</v>
      </c>
      <c r="BO146" s="128">
        <f t="shared" si="60"/>
        <v>0</v>
      </c>
      <c r="BP146" s="128">
        <f t="shared" ref="BP146:CM146" si="61">SUM(BP76+BP93+BP110)</f>
        <v>0</v>
      </c>
      <c r="BQ146" s="128">
        <f t="shared" si="61"/>
        <v>0</v>
      </c>
      <c r="BR146" s="128">
        <f t="shared" si="61"/>
        <v>0</v>
      </c>
      <c r="BS146" s="128">
        <f t="shared" si="61"/>
        <v>0</v>
      </c>
      <c r="BT146" s="128">
        <f t="shared" si="61"/>
        <v>0</v>
      </c>
      <c r="BU146" s="128">
        <f t="shared" si="61"/>
        <v>0</v>
      </c>
      <c r="BV146" s="128">
        <f t="shared" si="61"/>
        <v>0</v>
      </c>
      <c r="BW146" s="128">
        <f t="shared" si="61"/>
        <v>0</v>
      </c>
      <c r="BX146" s="128">
        <f t="shared" si="61"/>
        <v>0</v>
      </c>
      <c r="BY146" s="128">
        <f t="shared" si="61"/>
        <v>0</v>
      </c>
      <c r="BZ146" s="128">
        <f t="shared" si="61"/>
        <v>0</v>
      </c>
      <c r="CA146" s="128">
        <f t="shared" si="61"/>
        <v>0</v>
      </c>
      <c r="CB146" s="128">
        <f t="shared" si="61"/>
        <v>0</v>
      </c>
      <c r="CC146" s="128">
        <f t="shared" si="61"/>
        <v>0</v>
      </c>
      <c r="CD146" s="128">
        <f t="shared" si="61"/>
        <v>0</v>
      </c>
      <c r="CE146" s="128">
        <f t="shared" si="61"/>
        <v>0</v>
      </c>
      <c r="CF146" s="128">
        <f t="shared" si="61"/>
        <v>0</v>
      </c>
      <c r="CG146" s="128">
        <f t="shared" si="61"/>
        <v>0</v>
      </c>
      <c r="CH146" s="128">
        <f t="shared" si="61"/>
        <v>0</v>
      </c>
      <c r="CI146" s="128">
        <f t="shared" si="61"/>
        <v>0</v>
      </c>
      <c r="CJ146" s="128">
        <f t="shared" si="61"/>
        <v>0</v>
      </c>
      <c r="CK146" s="128">
        <f t="shared" si="61"/>
        <v>0</v>
      </c>
      <c r="CL146" s="128">
        <f t="shared" si="61"/>
        <v>0</v>
      </c>
      <c r="CM146" s="128">
        <f t="shared" si="61"/>
        <v>0</v>
      </c>
      <c r="CN146" s="171">
        <f t="shared" si="37"/>
        <v>0</v>
      </c>
      <c r="CO146" s="171">
        <f t="shared" si="16"/>
        <v>0</v>
      </c>
      <c r="CP146" s="171">
        <f t="shared" si="24"/>
        <v>0</v>
      </c>
      <c r="CQ146" s="171">
        <f t="shared" si="24"/>
        <v>0</v>
      </c>
      <c r="CR146" s="171">
        <f t="shared" si="17"/>
        <v>0</v>
      </c>
      <c r="CS146" s="171">
        <f t="shared" si="18"/>
        <v>0</v>
      </c>
      <c r="CT146" s="171">
        <f t="shared" si="19"/>
        <v>1</v>
      </c>
      <c r="CU146" s="171">
        <f t="shared" si="20"/>
        <v>0</v>
      </c>
      <c r="CV146" s="127">
        <f t="shared" si="32"/>
        <v>0</v>
      </c>
      <c r="CW146" s="127">
        <f t="shared" si="25"/>
        <v>0</v>
      </c>
      <c r="CX146" s="127">
        <f t="shared" si="25"/>
        <v>0</v>
      </c>
      <c r="CY146" s="127">
        <f t="shared" si="25"/>
        <v>0</v>
      </c>
      <c r="CZ146" s="127">
        <f t="shared" si="25"/>
        <v>0</v>
      </c>
      <c r="DA146" s="127">
        <f t="shared" si="25"/>
        <v>0</v>
      </c>
      <c r="DB146" s="127">
        <f t="shared" si="25"/>
        <v>2.3151298461086243</v>
      </c>
      <c r="DC146" s="127">
        <f t="shared" si="25"/>
        <v>0</v>
      </c>
      <c r="DD146" s="178">
        <f t="shared" si="33"/>
        <v>0</v>
      </c>
      <c r="DE146" s="178">
        <f t="shared" si="26"/>
        <v>0</v>
      </c>
      <c r="DF146" s="178">
        <f t="shared" si="27"/>
        <v>0.57878246152715607</v>
      </c>
      <c r="DG146" s="178">
        <f t="shared" si="28"/>
        <v>1.1575649230543121</v>
      </c>
    </row>
    <row r="147" spans="1:111" x14ac:dyDescent="0.35">
      <c r="A147" s="2">
        <v>12</v>
      </c>
      <c r="B147" s="35" t="s">
        <v>147</v>
      </c>
      <c r="C147" s="88" t="s">
        <v>49</v>
      </c>
      <c r="D147" s="128">
        <f t="shared" ref="D147:AI147" si="62">SUM(D77+D94+D111)</f>
        <v>0</v>
      </c>
      <c r="E147" s="128">
        <f t="shared" si="62"/>
        <v>1</v>
      </c>
      <c r="F147" s="128">
        <f t="shared" si="62"/>
        <v>0</v>
      </c>
      <c r="G147" s="128">
        <f t="shared" si="62"/>
        <v>0</v>
      </c>
      <c r="H147" s="128">
        <f t="shared" si="62"/>
        <v>0</v>
      </c>
      <c r="I147" s="128">
        <f t="shared" si="62"/>
        <v>0</v>
      </c>
      <c r="J147" s="128">
        <f t="shared" si="62"/>
        <v>0</v>
      </c>
      <c r="K147" s="128">
        <f t="shared" si="62"/>
        <v>0</v>
      </c>
      <c r="L147" s="128">
        <f t="shared" si="62"/>
        <v>0</v>
      </c>
      <c r="M147" s="128">
        <f t="shared" si="62"/>
        <v>0</v>
      </c>
      <c r="N147" s="128">
        <f t="shared" si="62"/>
        <v>0</v>
      </c>
      <c r="O147" s="128">
        <f t="shared" si="62"/>
        <v>0</v>
      </c>
      <c r="P147" s="128">
        <f t="shared" si="62"/>
        <v>0</v>
      </c>
      <c r="Q147" s="128">
        <f t="shared" si="62"/>
        <v>0</v>
      </c>
      <c r="R147" s="128">
        <f t="shared" si="62"/>
        <v>0</v>
      </c>
      <c r="S147" s="128">
        <f t="shared" si="62"/>
        <v>0</v>
      </c>
      <c r="T147" s="128">
        <f t="shared" si="62"/>
        <v>0</v>
      </c>
      <c r="U147" s="128">
        <f t="shared" si="62"/>
        <v>0</v>
      </c>
      <c r="V147" s="128">
        <f t="shared" si="62"/>
        <v>0</v>
      </c>
      <c r="W147" s="128">
        <f t="shared" si="62"/>
        <v>0</v>
      </c>
      <c r="X147" s="128">
        <f t="shared" si="62"/>
        <v>0</v>
      </c>
      <c r="Y147" s="128">
        <f t="shared" si="62"/>
        <v>0</v>
      </c>
      <c r="Z147" s="128">
        <f t="shared" si="62"/>
        <v>0</v>
      </c>
      <c r="AA147" s="128">
        <f t="shared" si="62"/>
        <v>0</v>
      </c>
      <c r="AB147" s="128">
        <f t="shared" si="62"/>
        <v>0</v>
      </c>
      <c r="AC147" s="128">
        <f t="shared" si="62"/>
        <v>0</v>
      </c>
      <c r="AD147" s="128">
        <f t="shared" si="62"/>
        <v>0</v>
      </c>
      <c r="AE147" s="128">
        <f t="shared" si="62"/>
        <v>0</v>
      </c>
      <c r="AF147" s="128">
        <f t="shared" si="62"/>
        <v>0</v>
      </c>
      <c r="AG147" s="128">
        <f t="shared" si="62"/>
        <v>0</v>
      </c>
      <c r="AH147" s="128">
        <f t="shared" si="62"/>
        <v>0</v>
      </c>
      <c r="AI147" s="128">
        <f t="shared" si="62"/>
        <v>0</v>
      </c>
      <c r="AJ147" s="128">
        <f t="shared" ref="AJ147:BO147" si="63">SUM(AJ77+AJ94+AJ111)</f>
        <v>0</v>
      </c>
      <c r="AK147" s="128">
        <f t="shared" si="63"/>
        <v>0</v>
      </c>
      <c r="AL147" s="128">
        <f t="shared" si="63"/>
        <v>0</v>
      </c>
      <c r="AM147" s="128">
        <f t="shared" si="63"/>
        <v>0</v>
      </c>
      <c r="AN147" s="128">
        <f t="shared" si="63"/>
        <v>0</v>
      </c>
      <c r="AO147" s="128">
        <f t="shared" si="63"/>
        <v>0</v>
      </c>
      <c r="AP147" s="128">
        <f t="shared" si="63"/>
        <v>0</v>
      </c>
      <c r="AQ147" s="128">
        <f t="shared" si="63"/>
        <v>0</v>
      </c>
      <c r="AR147" s="128">
        <f t="shared" si="63"/>
        <v>0</v>
      </c>
      <c r="AS147" s="128">
        <f t="shared" si="63"/>
        <v>0</v>
      </c>
      <c r="AT147" s="128">
        <f t="shared" si="63"/>
        <v>0</v>
      </c>
      <c r="AU147" s="128">
        <f t="shared" si="63"/>
        <v>0</v>
      </c>
      <c r="AV147" s="128">
        <f t="shared" si="63"/>
        <v>1</v>
      </c>
      <c r="AW147" s="128">
        <f t="shared" si="63"/>
        <v>0</v>
      </c>
      <c r="AX147" s="128">
        <f t="shared" si="63"/>
        <v>0</v>
      </c>
      <c r="AY147" s="128">
        <f t="shared" si="63"/>
        <v>0</v>
      </c>
      <c r="AZ147" s="128">
        <f t="shared" si="63"/>
        <v>0</v>
      </c>
      <c r="BA147" s="128">
        <f t="shared" si="63"/>
        <v>0</v>
      </c>
      <c r="BB147" s="128">
        <f t="shared" si="63"/>
        <v>0</v>
      </c>
      <c r="BC147" s="128">
        <f t="shared" si="63"/>
        <v>0</v>
      </c>
      <c r="BD147" s="128">
        <f t="shared" si="63"/>
        <v>0</v>
      </c>
      <c r="BE147" s="128">
        <f t="shared" si="63"/>
        <v>0</v>
      </c>
      <c r="BF147" s="128">
        <f t="shared" si="63"/>
        <v>0</v>
      </c>
      <c r="BG147" s="128">
        <f t="shared" si="63"/>
        <v>0</v>
      </c>
      <c r="BH147" s="128">
        <f t="shared" si="63"/>
        <v>0</v>
      </c>
      <c r="BI147" s="128">
        <f t="shared" si="63"/>
        <v>0</v>
      </c>
      <c r="BJ147" s="128">
        <f t="shared" si="63"/>
        <v>0</v>
      </c>
      <c r="BK147" s="128">
        <f t="shared" si="63"/>
        <v>0</v>
      </c>
      <c r="BL147" s="128">
        <f t="shared" si="63"/>
        <v>0</v>
      </c>
      <c r="BM147" s="128">
        <f t="shared" si="63"/>
        <v>0</v>
      </c>
      <c r="BN147" s="128">
        <f t="shared" si="63"/>
        <v>0</v>
      </c>
      <c r="BO147" s="128">
        <f t="shared" si="63"/>
        <v>0</v>
      </c>
      <c r="BP147" s="128">
        <f t="shared" ref="BP147:CM147" si="64">SUM(BP77+BP94+BP111)</f>
        <v>0</v>
      </c>
      <c r="BQ147" s="128">
        <f t="shared" si="64"/>
        <v>0</v>
      </c>
      <c r="BR147" s="128">
        <f t="shared" si="64"/>
        <v>0</v>
      </c>
      <c r="BS147" s="128">
        <f t="shared" si="64"/>
        <v>0</v>
      </c>
      <c r="BT147" s="128">
        <f t="shared" si="64"/>
        <v>0</v>
      </c>
      <c r="BU147" s="128">
        <f t="shared" si="64"/>
        <v>0</v>
      </c>
      <c r="BV147" s="128">
        <f t="shared" si="64"/>
        <v>0</v>
      </c>
      <c r="BW147" s="128">
        <f t="shared" si="64"/>
        <v>0</v>
      </c>
      <c r="BX147" s="128">
        <f t="shared" si="64"/>
        <v>0</v>
      </c>
      <c r="BY147" s="128">
        <f t="shared" si="64"/>
        <v>0</v>
      </c>
      <c r="BZ147" s="128">
        <f t="shared" si="64"/>
        <v>1</v>
      </c>
      <c r="CA147" s="128">
        <f t="shared" si="64"/>
        <v>0</v>
      </c>
      <c r="CB147" s="128">
        <f t="shared" si="64"/>
        <v>0</v>
      </c>
      <c r="CC147" s="128">
        <f t="shared" si="64"/>
        <v>1</v>
      </c>
      <c r="CD147" s="128">
        <f t="shared" si="64"/>
        <v>0</v>
      </c>
      <c r="CE147" s="128">
        <f t="shared" si="64"/>
        <v>0</v>
      </c>
      <c r="CF147" s="128">
        <f t="shared" si="64"/>
        <v>0</v>
      </c>
      <c r="CG147" s="128">
        <f t="shared" si="64"/>
        <v>0</v>
      </c>
      <c r="CH147" s="128">
        <f t="shared" si="64"/>
        <v>0</v>
      </c>
      <c r="CI147" s="128">
        <f t="shared" si="64"/>
        <v>0</v>
      </c>
      <c r="CJ147" s="128">
        <f t="shared" si="64"/>
        <v>0</v>
      </c>
      <c r="CK147" s="128">
        <f t="shared" si="64"/>
        <v>0</v>
      </c>
      <c r="CL147" s="128">
        <f t="shared" si="64"/>
        <v>0</v>
      </c>
      <c r="CM147" s="128">
        <f t="shared" si="64"/>
        <v>0</v>
      </c>
      <c r="CN147" s="171">
        <f t="shared" si="37"/>
        <v>0</v>
      </c>
      <c r="CO147" s="171">
        <f t="shared" si="16"/>
        <v>1</v>
      </c>
      <c r="CP147" s="171">
        <f t="shared" si="24"/>
        <v>1</v>
      </c>
      <c r="CQ147" s="171">
        <f t="shared" si="24"/>
        <v>0</v>
      </c>
      <c r="CR147" s="171">
        <f t="shared" si="17"/>
        <v>1</v>
      </c>
      <c r="CS147" s="171">
        <f t="shared" si="18"/>
        <v>1</v>
      </c>
      <c r="CT147" s="171">
        <f t="shared" si="19"/>
        <v>0</v>
      </c>
      <c r="CU147" s="171">
        <f t="shared" si="20"/>
        <v>0</v>
      </c>
      <c r="CV147" s="127">
        <f t="shared" si="32"/>
        <v>0</v>
      </c>
      <c r="CW147" s="127">
        <f t="shared" si="25"/>
        <v>1.032042866932521</v>
      </c>
      <c r="CX147" s="127">
        <f t="shared" si="25"/>
        <v>1.1718768310575485</v>
      </c>
      <c r="CY147" s="127">
        <f t="shared" si="25"/>
        <v>0</v>
      </c>
      <c r="CZ147" s="127">
        <f t="shared" si="25"/>
        <v>1.7513871366173015</v>
      </c>
      <c r="DA147" s="127">
        <f t="shared" si="25"/>
        <v>1.7887655952866583</v>
      </c>
      <c r="DB147" s="127">
        <f t="shared" si="25"/>
        <v>0</v>
      </c>
      <c r="DC147" s="127">
        <f t="shared" si="25"/>
        <v>0</v>
      </c>
      <c r="DD147" s="178">
        <f t="shared" si="33"/>
        <v>0.55097992449751731</v>
      </c>
      <c r="DE147" s="178">
        <f t="shared" si="26"/>
        <v>0.63877285414003515</v>
      </c>
      <c r="DF147" s="178">
        <f t="shared" si="27"/>
        <v>0.88503818297598991</v>
      </c>
      <c r="DG147" s="178">
        <f t="shared" si="28"/>
        <v>1.0220679879355739</v>
      </c>
    </row>
    <row r="148" spans="1:111" x14ac:dyDescent="0.35">
      <c r="A148" s="2">
        <v>13</v>
      </c>
      <c r="B148" s="35" t="s">
        <v>147</v>
      </c>
      <c r="C148" s="88" t="s">
        <v>43</v>
      </c>
      <c r="D148" s="128">
        <f t="shared" ref="D148:AI148" si="65">SUM(D78+D95+D112)</f>
        <v>0</v>
      </c>
      <c r="E148" s="128">
        <f t="shared" si="65"/>
        <v>0</v>
      </c>
      <c r="F148" s="128">
        <f t="shared" si="65"/>
        <v>0</v>
      </c>
      <c r="G148" s="128">
        <f t="shared" si="65"/>
        <v>0</v>
      </c>
      <c r="H148" s="128">
        <f t="shared" si="65"/>
        <v>0</v>
      </c>
      <c r="I148" s="128">
        <f t="shared" si="65"/>
        <v>0</v>
      </c>
      <c r="J148" s="128">
        <f t="shared" si="65"/>
        <v>0</v>
      </c>
      <c r="K148" s="128">
        <f t="shared" si="65"/>
        <v>0</v>
      </c>
      <c r="L148" s="128">
        <f t="shared" si="65"/>
        <v>0</v>
      </c>
      <c r="M148" s="128">
        <f t="shared" si="65"/>
        <v>0</v>
      </c>
      <c r="N148" s="128">
        <f t="shared" si="65"/>
        <v>0</v>
      </c>
      <c r="O148" s="128">
        <f t="shared" si="65"/>
        <v>0</v>
      </c>
      <c r="P148" s="128">
        <f t="shared" si="65"/>
        <v>0</v>
      </c>
      <c r="Q148" s="128">
        <f t="shared" si="65"/>
        <v>0</v>
      </c>
      <c r="R148" s="128">
        <f t="shared" si="65"/>
        <v>0</v>
      </c>
      <c r="S148" s="128">
        <f t="shared" si="65"/>
        <v>0</v>
      </c>
      <c r="T148" s="128">
        <f t="shared" si="65"/>
        <v>0</v>
      </c>
      <c r="U148" s="128">
        <f t="shared" si="65"/>
        <v>0</v>
      </c>
      <c r="V148" s="128">
        <f t="shared" si="65"/>
        <v>0</v>
      </c>
      <c r="W148" s="128">
        <f t="shared" si="65"/>
        <v>0</v>
      </c>
      <c r="X148" s="128">
        <f t="shared" si="65"/>
        <v>0</v>
      </c>
      <c r="Y148" s="128">
        <f t="shared" si="65"/>
        <v>0</v>
      </c>
      <c r="Z148" s="128">
        <f t="shared" si="65"/>
        <v>0</v>
      </c>
      <c r="AA148" s="128">
        <f t="shared" si="65"/>
        <v>0</v>
      </c>
      <c r="AB148" s="128">
        <f t="shared" si="65"/>
        <v>0</v>
      </c>
      <c r="AC148" s="128">
        <f t="shared" si="65"/>
        <v>0</v>
      </c>
      <c r="AD148" s="128">
        <f t="shared" si="65"/>
        <v>1</v>
      </c>
      <c r="AE148" s="128">
        <f t="shared" si="65"/>
        <v>0</v>
      </c>
      <c r="AF148" s="128">
        <f t="shared" si="65"/>
        <v>0</v>
      </c>
      <c r="AG148" s="128">
        <f t="shared" si="65"/>
        <v>0</v>
      </c>
      <c r="AH148" s="128">
        <f t="shared" si="65"/>
        <v>0</v>
      </c>
      <c r="AI148" s="128">
        <f t="shared" si="65"/>
        <v>0</v>
      </c>
      <c r="AJ148" s="128">
        <f t="shared" ref="AJ148:BO148" si="66">SUM(AJ78+AJ95+AJ112)</f>
        <v>0</v>
      </c>
      <c r="AK148" s="128">
        <f t="shared" si="66"/>
        <v>0</v>
      </c>
      <c r="AL148" s="128">
        <f t="shared" si="66"/>
        <v>0</v>
      </c>
      <c r="AM148" s="128">
        <f t="shared" si="66"/>
        <v>0</v>
      </c>
      <c r="AN148" s="128">
        <f t="shared" si="66"/>
        <v>0</v>
      </c>
      <c r="AO148" s="128">
        <f t="shared" si="66"/>
        <v>0</v>
      </c>
      <c r="AP148" s="128">
        <f t="shared" si="66"/>
        <v>0</v>
      </c>
      <c r="AQ148" s="128">
        <f t="shared" si="66"/>
        <v>0</v>
      </c>
      <c r="AR148" s="128">
        <f t="shared" si="66"/>
        <v>0</v>
      </c>
      <c r="AS148" s="128">
        <f t="shared" si="66"/>
        <v>0</v>
      </c>
      <c r="AT148" s="128">
        <f t="shared" si="66"/>
        <v>0</v>
      </c>
      <c r="AU148" s="128">
        <f t="shared" si="66"/>
        <v>0</v>
      </c>
      <c r="AV148" s="128">
        <f t="shared" si="66"/>
        <v>1</v>
      </c>
      <c r="AW148" s="128">
        <f t="shared" si="66"/>
        <v>0</v>
      </c>
      <c r="AX148" s="128">
        <f t="shared" si="66"/>
        <v>0</v>
      </c>
      <c r="AY148" s="128">
        <f t="shared" si="66"/>
        <v>0</v>
      </c>
      <c r="AZ148" s="128">
        <f t="shared" si="66"/>
        <v>0</v>
      </c>
      <c r="BA148" s="128">
        <f t="shared" si="66"/>
        <v>0</v>
      </c>
      <c r="BB148" s="128">
        <f t="shared" si="66"/>
        <v>0</v>
      </c>
      <c r="BC148" s="128">
        <f t="shared" si="66"/>
        <v>0</v>
      </c>
      <c r="BD148" s="128">
        <f t="shared" si="66"/>
        <v>0</v>
      </c>
      <c r="BE148" s="128">
        <f t="shared" si="66"/>
        <v>0</v>
      </c>
      <c r="BF148" s="128">
        <f t="shared" si="66"/>
        <v>0</v>
      </c>
      <c r="BG148" s="128">
        <f t="shared" si="66"/>
        <v>0</v>
      </c>
      <c r="BH148" s="128">
        <f t="shared" si="66"/>
        <v>0</v>
      </c>
      <c r="BI148" s="128">
        <f t="shared" si="66"/>
        <v>0</v>
      </c>
      <c r="BJ148" s="128">
        <f t="shared" si="66"/>
        <v>0</v>
      </c>
      <c r="BK148" s="128">
        <f t="shared" si="66"/>
        <v>0</v>
      </c>
      <c r="BL148" s="128">
        <f t="shared" si="66"/>
        <v>0</v>
      </c>
      <c r="BM148" s="128">
        <f t="shared" si="66"/>
        <v>0</v>
      </c>
      <c r="BN148" s="128">
        <f t="shared" si="66"/>
        <v>0</v>
      </c>
      <c r="BO148" s="128">
        <f t="shared" si="66"/>
        <v>0</v>
      </c>
      <c r="BP148" s="128">
        <f t="shared" ref="BP148:CM148" si="67">SUM(BP78+BP95+BP112)</f>
        <v>0</v>
      </c>
      <c r="BQ148" s="128">
        <f t="shared" si="67"/>
        <v>0</v>
      </c>
      <c r="BR148" s="128">
        <f t="shared" si="67"/>
        <v>0</v>
      </c>
      <c r="BS148" s="128">
        <f t="shared" si="67"/>
        <v>0</v>
      </c>
      <c r="BT148" s="128">
        <f t="shared" si="67"/>
        <v>0</v>
      </c>
      <c r="BU148" s="128">
        <f t="shared" si="67"/>
        <v>0</v>
      </c>
      <c r="BV148" s="128">
        <f t="shared" si="67"/>
        <v>0</v>
      </c>
      <c r="BW148" s="128">
        <f t="shared" si="67"/>
        <v>0</v>
      </c>
      <c r="BX148" s="128">
        <f t="shared" si="67"/>
        <v>0</v>
      </c>
      <c r="BY148" s="128">
        <f t="shared" si="67"/>
        <v>2</v>
      </c>
      <c r="BZ148" s="128">
        <f t="shared" si="67"/>
        <v>0</v>
      </c>
      <c r="CA148" s="128">
        <f t="shared" si="67"/>
        <v>0</v>
      </c>
      <c r="CB148" s="128">
        <f t="shared" si="67"/>
        <v>0</v>
      </c>
      <c r="CC148" s="128">
        <f t="shared" si="67"/>
        <v>0</v>
      </c>
      <c r="CD148" s="128">
        <f t="shared" si="67"/>
        <v>0</v>
      </c>
      <c r="CE148" s="128">
        <f t="shared" si="67"/>
        <v>0</v>
      </c>
      <c r="CF148" s="128">
        <f t="shared" si="67"/>
        <v>1</v>
      </c>
      <c r="CG148" s="128">
        <f t="shared" si="67"/>
        <v>0</v>
      </c>
      <c r="CH148" s="128">
        <f t="shared" si="67"/>
        <v>0</v>
      </c>
      <c r="CI148" s="128">
        <f t="shared" si="67"/>
        <v>0</v>
      </c>
      <c r="CJ148" s="128">
        <f t="shared" si="67"/>
        <v>1</v>
      </c>
      <c r="CK148" s="128">
        <f t="shared" si="67"/>
        <v>0</v>
      </c>
      <c r="CL148" s="128">
        <f t="shared" si="67"/>
        <v>0</v>
      </c>
      <c r="CM148" s="128">
        <f t="shared" si="67"/>
        <v>0</v>
      </c>
      <c r="CN148" s="171">
        <f t="shared" si="37"/>
        <v>1</v>
      </c>
      <c r="CO148" s="171">
        <f t="shared" si="16"/>
        <v>2</v>
      </c>
      <c r="CP148" s="171">
        <f t="shared" si="24"/>
        <v>1</v>
      </c>
      <c r="CQ148" s="171">
        <f t="shared" si="24"/>
        <v>0</v>
      </c>
      <c r="CR148" s="171">
        <f t="shared" si="17"/>
        <v>2</v>
      </c>
      <c r="CS148" s="171">
        <f t="shared" si="18"/>
        <v>0</v>
      </c>
      <c r="CT148" s="171">
        <f t="shared" si="19"/>
        <v>0</v>
      </c>
      <c r="CU148" s="171">
        <f t="shared" si="20"/>
        <v>0</v>
      </c>
      <c r="CV148" s="127">
        <f t="shared" si="32"/>
        <v>1.1222437693025928</v>
      </c>
      <c r="CW148" s="127">
        <f t="shared" si="25"/>
        <v>2.064085733865042</v>
      </c>
      <c r="CX148" s="127">
        <f t="shared" si="25"/>
        <v>1.1718768310575485</v>
      </c>
      <c r="CY148" s="127">
        <f t="shared" si="25"/>
        <v>0</v>
      </c>
      <c r="CZ148" s="127">
        <f t="shared" si="25"/>
        <v>3.502774273234603</v>
      </c>
      <c r="DA148" s="127">
        <f t="shared" si="25"/>
        <v>0</v>
      </c>
      <c r="DB148" s="127">
        <f t="shared" si="25"/>
        <v>0</v>
      </c>
      <c r="DC148" s="127">
        <f t="shared" si="25"/>
        <v>0</v>
      </c>
      <c r="DD148" s="178">
        <f t="shared" si="33"/>
        <v>1.0895515835562959</v>
      </c>
      <c r="DE148" s="178">
        <f t="shared" si="26"/>
        <v>0.84551477194527969</v>
      </c>
      <c r="DF148" s="178">
        <f t="shared" si="27"/>
        <v>0.87569356830865075</v>
      </c>
      <c r="DG148" s="178">
        <f t="shared" si="28"/>
        <v>1.7513871366173015</v>
      </c>
    </row>
    <row r="149" spans="1:111" x14ac:dyDescent="0.35">
      <c r="A149" s="2">
        <v>14</v>
      </c>
      <c r="B149" s="35" t="s">
        <v>147</v>
      </c>
      <c r="C149" s="88" t="s">
        <v>46</v>
      </c>
      <c r="D149" s="128">
        <f t="shared" ref="D149:AI149" si="68">SUM(D79+D96+D113)</f>
        <v>0</v>
      </c>
      <c r="E149" s="128">
        <f t="shared" si="68"/>
        <v>0</v>
      </c>
      <c r="F149" s="128">
        <f t="shared" si="68"/>
        <v>0</v>
      </c>
      <c r="G149" s="128">
        <f t="shared" si="68"/>
        <v>0</v>
      </c>
      <c r="H149" s="128">
        <f t="shared" si="68"/>
        <v>0</v>
      </c>
      <c r="I149" s="128">
        <f t="shared" si="68"/>
        <v>0</v>
      </c>
      <c r="J149" s="128">
        <f t="shared" si="68"/>
        <v>0</v>
      </c>
      <c r="K149" s="128">
        <f t="shared" si="68"/>
        <v>0</v>
      </c>
      <c r="L149" s="128">
        <f t="shared" si="68"/>
        <v>0</v>
      </c>
      <c r="M149" s="128">
        <f t="shared" si="68"/>
        <v>0</v>
      </c>
      <c r="N149" s="128">
        <f t="shared" si="68"/>
        <v>0</v>
      </c>
      <c r="O149" s="128">
        <f t="shared" si="68"/>
        <v>0</v>
      </c>
      <c r="P149" s="128">
        <f t="shared" si="68"/>
        <v>0</v>
      </c>
      <c r="Q149" s="128">
        <f t="shared" si="68"/>
        <v>0</v>
      </c>
      <c r="R149" s="128">
        <f t="shared" si="68"/>
        <v>0</v>
      </c>
      <c r="S149" s="128">
        <f t="shared" si="68"/>
        <v>0</v>
      </c>
      <c r="T149" s="128">
        <f t="shared" si="68"/>
        <v>0</v>
      </c>
      <c r="U149" s="128">
        <f t="shared" si="68"/>
        <v>0</v>
      </c>
      <c r="V149" s="128">
        <f t="shared" si="68"/>
        <v>0</v>
      </c>
      <c r="W149" s="128">
        <f t="shared" si="68"/>
        <v>0</v>
      </c>
      <c r="X149" s="128">
        <f t="shared" si="68"/>
        <v>0</v>
      </c>
      <c r="Y149" s="128">
        <f t="shared" si="68"/>
        <v>0</v>
      </c>
      <c r="Z149" s="128">
        <f t="shared" si="68"/>
        <v>0</v>
      </c>
      <c r="AA149" s="128">
        <f t="shared" si="68"/>
        <v>0</v>
      </c>
      <c r="AB149" s="128">
        <f t="shared" si="68"/>
        <v>0</v>
      </c>
      <c r="AC149" s="128">
        <f t="shared" si="68"/>
        <v>0</v>
      </c>
      <c r="AD149" s="128">
        <f t="shared" si="68"/>
        <v>0</v>
      </c>
      <c r="AE149" s="128">
        <f t="shared" si="68"/>
        <v>0</v>
      </c>
      <c r="AF149" s="128">
        <f t="shared" si="68"/>
        <v>0</v>
      </c>
      <c r="AG149" s="128">
        <f t="shared" si="68"/>
        <v>0</v>
      </c>
      <c r="AH149" s="128">
        <f t="shared" si="68"/>
        <v>0</v>
      </c>
      <c r="AI149" s="128">
        <f t="shared" si="68"/>
        <v>0</v>
      </c>
      <c r="AJ149" s="128">
        <f t="shared" ref="AJ149:BO149" si="69">SUM(AJ79+AJ96+AJ113)</f>
        <v>0</v>
      </c>
      <c r="AK149" s="128">
        <f t="shared" si="69"/>
        <v>0</v>
      </c>
      <c r="AL149" s="128">
        <f t="shared" si="69"/>
        <v>0</v>
      </c>
      <c r="AM149" s="128">
        <f t="shared" si="69"/>
        <v>0</v>
      </c>
      <c r="AN149" s="128">
        <f t="shared" si="69"/>
        <v>0</v>
      </c>
      <c r="AO149" s="128">
        <f t="shared" si="69"/>
        <v>0</v>
      </c>
      <c r="AP149" s="128">
        <f t="shared" si="69"/>
        <v>0</v>
      </c>
      <c r="AQ149" s="128">
        <f t="shared" si="69"/>
        <v>0</v>
      </c>
      <c r="AR149" s="128">
        <f t="shared" si="69"/>
        <v>0</v>
      </c>
      <c r="AS149" s="128">
        <f t="shared" si="69"/>
        <v>0</v>
      </c>
      <c r="AT149" s="128">
        <f t="shared" si="69"/>
        <v>0</v>
      </c>
      <c r="AU149" s="128">
        <f t="shared" si="69"/>
        <v>0</v>
      </c>
      <c r="AV149" s="128">
        <f t="shared" si="69"/>
        <v>1</v>
      </c>
      <c r="AW149" s="128">
        <f t="shared" si="69"/>
        <v>0</v>
      </c>
      <c r="AX149" s="128">
        <f t="shared" si="69"/>
        <v>0</v>
      </c>
      <c r="AY149" s="128">
        <f t="shared" si="69"/>
        <v>0</v>
      </c>
      <c r="AZ149" s="128">
        <f t="shared" si="69"/>
        <v>0</v>
      </c>
      <c r="BA149" s="128">
        <f t="shared" si="69"/>
        <v>0</v>
      </c>
      <c r="BB149" s="128">
        <f t="shared" si="69"/>
        <v>0</v>
      </c>
      <c r="BC149" s="128">
        <f t="shared" si="69"/>
        <v>0</v>
      </c>
      <c r="BD149" s="128">
        <f t="shared" si="69"/>
        <v>0</v>
      </c>
      <c r="BE149" s="128">
        <f t="shared" si="69"/>
        <v>0</v>
      </c>
      <c r="BF149" s="128">
        <f t="shared" si="69"/>
        <v>0</v>
      </c>
      <c r="BG149" s="128">
        <f t="shared" si="69"/>
        <v>0</v>
      </c>
      <c r="BH149" s="128">
        <f t="shared" si="69"/>
        <v>0</v>
      </c>
      <c r="BI149" s="128">
        <f t="shared" si="69"/>
        <v>0</v>
      </c>
      <c r="BJ149" s="128">
        <f t="shared" si="69"/>
        <v>0</v>
      </c>
      <c r="BK149" s="128">
        <f t="shared" si="69"/>
        <v>0</v>
      </c>
      <c r="BL149" s="128">
        <f t="shared" si="69"/>
        <v>0</v>
      </c>
      <c r="BM149" s="128">
        <f t="shared" si="69"/>
        <v>0</v>
      </c>
      <c r="BN149" s="128">
        <f t="shared" si="69"/>
        <v>0</v>
      </c>
      <c r="BO149" s="128">
        <f t="shared" si="69"/>
        <v>0</v>
      </c>
      <c r="BP149" s="128">
        <f t="shared" ref="BP149:CM149" si="70">SUM(BP79+BP96+BP113)</f>
        <v>0</v>
      </c>
      <c r="BQ149" s="128">
        <f t="shared" si="70"/>
        <v>0</v>
      </c>
      <c r="BR149" s="128">
        <f t="shared" si="70"/>
        <v>0</v>
      </c>
      <c r="BS149" s="128">
        <f t="shared" si="70"/>
        <v>0</v>
      </c>
      <c r="BT149" s="128">
        <f t="shared" si="70"/>
        <v>0</v>
      </c>
      <c r="BU149" s="128">
        <f t="shared" si="70"/>
        <v>0</v>
      </c>
      <c r="BV149" s="128">
        <f t="shared" si="70"/>
        <v>0</v>
      </c>
      <c r="BW149" s="128">
        <f t="shared" si="70"/>
        <v>0</v>
      </c>
      <c r="BX149" s="128">
        <f t="shared" si="70"/>
        <v>0</v>
      </c>
      <c r="BY149" s="128">
        <f t="shared" si="70"/>
        <v>0</v>
      </c>
      <c r="BZ149" s="128">
        <f t="shared" si="70"/>
        <v>0</v>
      </c>
      <c r="CA149" s="128">
        <f t="shared" si="70"/>
        <v>0</v>
      </c>
      <c r="CB149" s="128">
        <f t="shared" si="70"/>
        <v>0</v>
      </c>
      <c r="CC149" s="128">
        <f t="shared" si="70"/>
        <v>0</v>
      </c>
      <c r="CD149" s="128">
        <f t="shared" si="70"/>
        <v>0</v>
      </c>
      <c r="CE149" s="128">
        <f t="shared" si="70"/>
        <v>0</v>
      </c>
      <c r="CF149" s="128">
        <f t="shared" si="70"/>
        <v>0</v>
      </c>
      <c r="CG149" s="128">
        <f t="shared" si="70"/>
        <v>0</v>
      </c>
      <c r="CH149" s="128">
        <f t="shared" si="70"/>
        <v>0</v>
      </c>
      <c r="CI149" s="128">
        <f t="shared" si="70"/>
        <v>0</v>
      </c>
      <c r="CJ149" s="128">
        <f t="shared" si="70"/>
        <v>0</v>
      </c>
      <c r="CK149" s="128">
        <f t="shared" si="70"/>
        <v>0</v>
      </c>
      <c r="CL149" s="128">
        <f t="shared" si="70"/>
        <v>0</v>
      </c>
      <c r="CM149" s="128">
        <f t="shared" si="70"/>
        <v>0</v>
      </c>
      <c r="CN149" s="171">
        <f t="shared" si="37"/>
        <v>0</v>
      </c>
      <c r="CO149" s="171">
        <f t="shared" si="16"/>
        <v>0</v>
      </c>
      <c r="CP149" s="171">
        <f t="shared" si="24"/>
        <v>0</v>
      </c>
      <c r="CQ149" s="171">
        <f t="shared" si="24"/>
        <v>0</v>
      </c>
      <c r="CR149" s="171">
        <f t="shared" si="17"/>
        <v>1</v>
      </c>
      <c r="CS149" s="171">
        <f t="shared" si="18"/>
        <v>0</v>
      </c>
      <c r="CT149" s="171">
        <f t="shared" si="19"/>
        <v>0</v>
      </c>
      <c r="CU149" s="171">
        <f t="shared" si="20"/>
        <v>0</v>
      </c>
      <c r="CV149" s="127">
        <f t="shared" si="32"/>
        <v>0</v>
      </c>
      <c r="CW149" s="127">
        <f t="shared" si="25"/>
        <v>0</v>
      </c>
      <c r="CX149" s="127">
        <f t="shared" si="25"/>
        <v>0</v>
      </c>
      <c r="CY149" s="127">
        <f t="shared" si="25"/>
        <v>0</v>
      </c>
      <c r="CZ149" s="127">
        <f t="shared" si="25"/>
        <v>1.7513871366173015</v>
      </c>
      <c r="DA149" s="127">
        <f t="shared" si="25"/>
        <v>0</v>
      </c>
      <c r="DB149" s="127">
        <f t="shared" si="25"/>
        <v>0</v>
      </c>
      <c r="DC149" s="127">
        <f t="shared" si="25"/>
        <v>0</v>
      </c>
      <c r="DD149" s="178">
        <f t="shared" si="33"/>
        <v>0</v>
      </c>
      <c r="DE149" s="178">
        <f t="shared" si="26"/>
        <v>0</v>
      </c>
      <c r="DF149" s="178">
        <f t="shared" si="27"/>
        <v>0.43784678415432537</v>
      </c>
      <c r="DG149" s="178">
        <f t="shared" si="28"/>
        <v>0.87569356830865075</v>
      </c>
    </row>
    <row r="150" spans="1:111" x14ac:dyDescent="0.35">
      <c r="A150" s="2">
        <v>15</v>
      </c>
      <c r="B150" s="35" t="s">
        <v>147</v>
      </c>
      <c r="C150" s="88" t="s">
        <v>45</v>
      </c>
      <c r="D150" s="128">
        <f t="shared" ref="D150:AI150" si="71">SUM(D80+D97+D114)</f>
        <v>0</v>
      </c>
      <c r="E150" s="128">
        <f t="shared" si="71"/>
        <v>0</v>
      </c>
      <c r="F150" s="128">
        <f t="shared" si="71"/>
        <v>0</v>
      </c>
      <c r="G150" s="128">
        <f t="shared" si="71"/>
        <v>0</v>
      </c>
      <c r="H150" s="128">
        <f t="shared" si="71"/>
        <v>0</v>
      </c>
      <c r="I150" s="128">
        <f t="shared" si="71"/>
        <v>0</v>
      </c>
      <c r="J150" s="128">
        <f t="shared" si="71"/>
        <v>0</v>
      </c>
      <c r="K150" s="128">
        <f t="shared" si="71"/>
        <v>0</v>
      </c>
      <c r="L150" s="128">
        <f t="shared" si="71"/>
        <v>0</v>
      </c>
      <c r="M150" s="128">
        <f t="shared" si="71"/>
        <v>0</v>
      </c>
      <c r="N150" s="128">
        <f t="shared" si="71"/>
        <v>0</v>
      </c>
      <c r="O150" s="128">
        <f t="shared" si="71"/>
        <v>0</v>
      </c>
      <c r="P150" s="128">
        <f t="shared" si="71"/>
        <v>0</v>
      </c>
      <c r="Q150" s="128">
        <f t="shared" si="71"/>
        <v>0</v>
      </c>
      <c r="R150" s="128">
        <f t="shared" si="71"/>
        <v>0</v>
      </c>
      <c r="S150" s="128">
        <f t="shared" si="71"/>
        <v>0</v>
      </c>
      <c r="T150" s="128">
        <f t="shared" si="71"/>
        <v>0</v>
      </c>
      <c r="U150" s="128">
        <f t="shared" si="71"/>
        <v>0</v>
      </c>
      <c r="V150" s="128">
        <f t="shared" si="71"/>
        <v>0</v>
      </c>
      <c r="W150" s="128">
        <f t="shared" si="71"/>
        <v>0</v>
      </c>
      <c r="X150" s="128">
        <f t="shared" si="71"/>
        <v>0</v>
      </c>
      <c r="Y150" s="128">
        <f t="shared" si="71"/>
        <v>0</v>
      </c>
      <c r="Z150" s="128">
        <f t="shared" si="71"/>
        <v>0</v>
      </c>
      <c r="AA150" s="128">
        <f t="shared" si="71"/>
        <v>0</v>
      </c>
      <c r="AB150" s="128">
        <f t="shared" si="71"/>
        <v>0</v>
      </c>
      <c r="AC150" s="128">
        <f t="shared" si="71"/>
        <v>0</v>
      </c>
      <c r="AD150" s="128">
        <f t="shared" si="71"/>
        <v>0</v>
      </c>
      <c r="AE150" s="128">
        <f t="shared" si="71"/>
        <v>0</v>
      </c>
      <c r="AF150" s="128">
        <f t="shared" si="71"/>
        <v>0</v>
      </c>
      <c r="AG150" s="128">
        <f t="shared" si="71"/>
        <v>0</v>
      </c>
      <c r="AH150" s="128">
        <f t="shared" si="71"/>
        <v>0</v>
      </c>
      <c r="AI150" s="128">
        <f t="shared" si="71"/>
        <v>0</v>
      </c>
      <c r="AJ150" s="128">
        <f t="shared" ref="AJ150:BO150" si="72">SUM(AJ80+AJ97+AJ114)</f>
        <v>0</v>
      </c>
      <c r="AK150" s="128">
        <f t="shared" si="72"/>
        <v>0</v>
      </c>
      <c r="AL150" s="128">
        <f t="shared" si="72"/>
        <v>0</v>
      </c>
      <c r="AM150" s="128">
        <f t="shared" si="72"/>
        <v>0</v>
      </c>
      <c r="AN150" s="128">
        <f t="shared" si="72"/>
        <v>0</v>
      </c>
      <c r="AO150" s="128">
        <f t="shared" si="72"/>
        <v>0</v>
      </c>
      <c r="AP150" s="128">
        <f t="shared" si="72"/>
        <v>0</v>
      </c>
      <c r="AQ150" s="128">
        <f t="shared" si="72"/>
        <v>0</v>
      </c>
      <c r="AR150" s="128">
        <f t="shared" si="72"/>
        <v>0</v>
      </c>
      <c r="AS150" s="128">
        <f t="shared" si="72"/>
        <v>2</v>
      </c>
      <c r="AT150" s="128">
        <f t="shared" si="72"/>
        <v>0</v>
      </c>
      <c r="AU150" s="128">
        <f t="shared" si="72"/>
        <v>0</v>
      </c>
      <c r="AV150" s="128">
        <f t="shared" si="72"/>
        <v>0</v>
      </c>
      <c r="AW150" s="128">
        <f t="shared" si="72"/>
        <v>0</v>
      </c>
      <c r="AX150" s="128">
        <f t="shared" si="72"/>
        <v>0</v>
      </c>
      <c r="AY150" s="128">
        <f t="shared" si="72"/>
        <v>0</v>
      </c>
      <c r="AZ150" s="128">
        <f t="shared" si="72"/>
        <v>0</v>
      </c>
      <c r="BA150" s="128">
        <f t="shared" si="72"/>
        <v>0</v>
      </c>
      <c r="BB150" s="128">
        <f t="shared" si="72"/>
        <v>0</v>
      </c>
      <c r="BC150" s="128">
        <f t="shared" si="72"/>
        <v>0</v>
      </c>
      <c r="BD150" s="128">
        <f t="shared" si="72"/>
        <v>0</v>
      </c>
      <c r="BE150" s="128">
        <f t="shared" si="72"/>
        <v>0</v>
      </c>
      <c r="BF150" s="128">
        <f t="shared" si="72"/>
        <v>0</v>
      </c>
      <c r="BG150" s="128">
        <f t="shared" si="72"/>
        <v>0</v>
      </c>
      <c r="BH150" s="128">
        <f t="shared" si="72"/>
        <v>0</v>
      </c>
      <c r="BI150" s="128">
        <f t="shared" si="72"/>
        <v>0</v>
      </c>
      <c r="BJ150" s="128">
        <f t="shared" si="72"/>
        <v>0</v>
      </c>
      <c r="BK150" s="128">
        <f t="shared" si="72"/>
        <v>0</v>
      </c>
      <c r="BL150" s="128">
        <f t="shared" si="72"/>
        <v>0</v>
      </c>
      <c r="BM150" s="128">
        <f t="shared" si="72"/>
        <v>0</v>
      </c>
      <c r="BN150" s="128">
        <f t="shared" si="72"/>
        <v>0</v>
      </c>
      <c r="BO150" s="128">
        <f t="shared" si="72"/>
        <v>0</v>
      </c>
      <c r="BP150" s="128">
        <f t="shared" ref="BP150:CM150" si="73">SUM(BP80+BP97+BP114)</f>
        <v>0</v>
      </c>
      <c r="BQ150" s="128">
        <f t="shared" si="73"/>
        <v>0</v>
      </c>
      <c r="BR150" s="128">
        <f t="shared" si="73"/>
        <v>0</v>
      </c>
      <c r="BS150" s="128">
        <f t="shared" si="73"/>
        <v>0</v>
      </c>
      <c r="BT150" s="128">
        <f t="shared" si="73"/>
        <v>0</v>
      </c>
      <c r="BU150" s="128">
        <f t="shared" si="73"/>
        <v>0</v>
      </c>
      <c r="BV150" s="128">
        <f t="shared" si="73"/>
        <v>0</v>
      </c>
      <c r="BW150" s="128">
        <f t="shared" si="73"/>
        <v>0</v>
      </c>
      <c r="BX150" s="128">
        <f t="shared" si="73"/>
        <v>0</v>
      </c>
      <c r="BY150" s="128">
        <f t="shared" si="73"/>
        <v>1</v>
      </c>
      <c r="BZ150" s="128">
        <f t="shared" si="73"/>
        <v>0</v>
      </c>
      <c r="CA150" s="128">
        <f t="shared" si="73"/>
        <v>0</v>
      </c>
      <c r="CB150" s="128">
        <f t="shared" si="73"/>
        <v>0</v>
      </c>
      <c r="CC150" s="128">
        <f t="shared" si="73"/>
        <v>0</v>
      </c>
      <c r="CD150" s="128">
        <f t="shared" si="73"/>
        <v>0</v>
      </c>
      <c r="CE150" s="128">
        <f t="shared" si="73"/>
        <v>0</v>
      </c>
      <c r="CF150" s="128">
        <f t="shared" si="73"/>
        <v>0</v>
      </c>
      <c r="CG150" s="128">
        <f t="shared" si="73"/>
        <v>0</v>
      </c>
      <c r="CH150" s="128">
        <f t="shared" si="73"/>
        <v>0</v>
      </c>
      <c r="CI150" s="128">
        <f t="shared" si="73"/>
        <v>0</v>
      </c>
      <c r="CJ150" s="128">
        <f t="shared" si="73"/>
        <v>0</v>
      </c>
      <c r="CK150" s="128">
        <f t="shared" si="73"/>
        <v>0</v>
      </c>
      <c r="CL150" s="128">
        <f t="shared" si="73"/>
        <v>0</v>
      </c>
      <c r="CM150" s="128">
        <f t="shared" si="73"/>
        <v>0</v>
      </c>
      <c r="CN150" s="171">
        <f t="shared" si="37"/>
        <v>0</v>
      </c>
      <c r="CO150" s="171">
        <f t="shared" si="16"/>
        <v>3</v>
      </c>
      <c r="CP150" s="171">
        <f t="shared" si="24"/>
        <v>0</v>
      </c>
      <c r="CQ150" s="171">
        <f t="shared" si="24"/>
        <v>0</v>
      </c>
      <c r="CR150" s="171">
        <f t="shared" si="17"/>
        <v>0</v>
      </c>
      <c r="CS150" s="171">
        <f t="shared" si="18"/>
        <v>0</v>
      </c>
      <c r="CT150" s="171">
        <f t="shared" si="19"/>
        <v>0</v>
      </c>
      <c r="CU150" s="171">
        <f t="shared" si="20"/>
        <v>0</v>
      </c>
      <c r="CV150" s="127">
        <f t="shared" si="32"/>
        <v>0</v>
      </c>
      <c r="CW150" s="127">
        <f t="shared" si="25"/>
        <v>3.0961286007975626</v>
      </c>
      <c r="CX150" s="127">
        <f t="shared" si="25"/>
        <v>0</v>
      </c>
      <c r="CY150" s="127">
        <f t="shared" si="25"/>
        <v>0</v>
      </c>
      <c r="CZ150" s="127">
        <f t="shared" si="25"/>
        <v>0</v>
      </c>
      <c r="DA150" s="127">
        <f t="shared" si="25"/>
        <v>0</v>
      </c>
      <c r="DB150" s="127">
        <f t="shared" si="25"/>
        <v>0</v>
      </c>
      <c r="DC150" s="127">
        <f t="shared" si="25"/>
        <v>0</v>
      </c>
      <c r="DD150" s="178">
        <f t="shared" si="33"/>
        <v>0.77403215019939065</v>
      </c>
      <c r="DE150" s="178">
        <f t="shared" si="26"/>
        <v>1.5480643003987813</v>
      </c>
      <c r="DF150" s="178">
        <f t="shared" si="27"/>
        <v>0</v>
      </c>
      <c r="DG150" s="178">
        <f t="shared" si="28"/>
        <v>0</v>
      </c>
    </row>
    <row r="151" spans="1:111" x14ac:dyDescent="0.35">
      <c r="A151" s="2">
        <v>16</v>
      </c>
      <c r="B151" s="35" t="s">
        <v>147</v>
      </c>
      <c r="C151" s="76" t="s">
        <v>144</v>
      </c>
      <c r="D151" s="128">
        <f t="shared" ref="D151:AI151" si="74">SUM(D81+D98+D115)</f>
        <v>0</v>
      </c>
      <c r="E151" s="128">
        <f t="shared" si="74"/>
        <v>0</v>
      </c>
      <c r="F151" s="128">
        <f t="shared" si="74"/>
        <v>0</v>
      </c>
      <c r="G151" s="128">
        <f t="shared" si="74"/>
        <v>0</v>
      </c>
      <c r="H151" s="128">
        <f t="shared" si="74"/>
        <v>0</v>
      </c>
      <c r="I151" s="128">
        <f t="shared" si="74"/>
        <v>0</v>
      </c>
      <c r="J151" s="128">
        <f t="shared" si="74"/>
        <v>0</v>
      </c>
      <c r="K151" s="128">
        <f t="shared" si="74"/>
        <v>0</v>
      </c>
      <c r="L151" s="128">
        <f t="shared" si="74"/>
        <v>0</v>
      </c>
      <c r="M151" s="128">
        <f t="shared" si="74"/>
        <v>0</v>
      </c>
      <c r="N151" s="128">
        <f t="shared" si="74"/>
        <v>0</v>
      </c>
      <c r="O151" s="128">
        <f t="shared" si="74"/>
        <v>0</v>
      </c>
      <c r="P151" s="128">
        <f t="shared" si="74"/>
        <v>0</v>
      </c>
      <c r="Q151" s="128">
        <f t="shared" si="74"/>
        <v>0</v>
      </c>
      <c r="R151" s="128">
        <f t="shared" si="74"/>
        <v>0</v>
      </c>
      <c r="S151" s="128">
        <f t="shared" si="74"/>
        <v>0</v>
      </c>
      <c r="T151" s="128">
        <f t="shared" si="74"/>
        <v>0</v>
      </c>
      <c r="U151" s="128">
        <f t="shared" si="74"/>
        <v>0</v>
      </c>
      <c r="V151" s="128">
        <f t="shared" si="74"/>
        <v>0</v>
      </c>
      <c r="W151" s="128">
        <f t="shared" si="74"/>
        <v>0</v>
      </c>
      <c r="X151" s="128">
        <f t="shared" si="74"/>
        <v>0</v>
      </c>
      <c r="Y151" s="128">
        <f t="shared" si="74"/>
        <v>0</v>
      </c>
      <c r="Z151" s="128">
        <f t="shared" si="74"/>
        <v>0</v>
      </c>
      <c r="AA151" s="128">
        <f t="shared" si="74"/>
        <v>0</v>
      </c>
      <c r="AB151" s="128">
        <f t="shared" si="74"/>
        <v>0</v>
      </c>
      <c r="AC151" s="128">
        <f t="shared" si="74"/>
        <v>0</v>
      </c>
      <c r="AD151" s="128">
        <f t="shared" si="74"/>
        <v>0</v>
      </c>
      <c r="AE151" s="128">
        <f t="shared" si="74"/>
        <v>0</v>
      </c>
      <c r="AF151" s="128">
        <f t="shared" si="74"/>
        <v>0</v>
      </c>
      <c r="AG151" s="128">
        <f t="shared" si="74"/>
        <v>0</v>
      </c>
      <c r="AH151" s="128">
        <f t="shared" si="74"/>
        <v>0</v>
      </c>
      <c r="AI151" s="128">
        <f t="shared" si="74"/>
        <v>0</v>
      </c>
      <c r="AJ151" s="128">
        <f t="shared" ref="AJ151:BO151" si="75">SUM(AJ81+AJ98+AJ115)</f>
        <v>0</v>
      </c>
      <c r="AK151" s="128">
        <f t="shared" si="75"/>
        <v>0</v>
      </c>
      <c r="AL151" s="128">
        <f t="shared" si="75"/>
        <v>0</v>
      </c>
      <c r="AM151" s="128">
        <f t="shared" si="75"/>
        <v>0</v>
      </c>
      <c r="AN151" s="128">
        <f t="shared" si="75"/>
        <v>0</v>
      </c>
      <c r="AO151" s="128">
        <f t="shared" si="75"/>
        <v>0</v>
      </c>
      <c r="AP151" s="128">
        <f t="shared" si="75"/>
        <v>0</v>
      </c>
      <c r="AQ151" s="128">
        <f t="shared" si="75"/>
        <v>0</v>
      </c>
      <c r="AR151" s="128">
        <f t="shared" si="75"/>
        <v>0</v>
      </c>
      <c r="AS151" s="128">
        <f t="shared" si="75"/>
        <v>0</v>
      </c>
      <c r="AT151" s="128">
        <f t="shared" si="75"/>
        <v>0</v>
      </c>
      <c r="AU151" s="128">
        <f t="shared" si="75"/>
        <v>0</v>
      </c>
      <c r="AV151" s="128">
        <f t="shared" si="75"/>
        <v>0</v>
      </c>
      <c r="AW151" s="128">
        <f t="shared" si="75"/>
        <v>0</v>
      </c>
      <c r="AX151" s="128">
        <f t="shared" si="75"/>
        <v>0</v>
      </c>
      <c r="AY151" s="128">
        <f t="shared" si="75"/>
        <v>0</v>
      </c>
      <c r="AZ151" s="128">
        <f t="shared" si="75"/>
        <v>0</v>
      </c>
      <c r="BA151" s="128">
        <f t="shared" si="75"/>
        <v>0</v>
      </c>
      <c r="BB151" s="128">
        <f t="shared" si="75"/>
        <v>0</v>
      </c>
      <c r="BC151" s="128">
        <f t="shared" si="75"/>
        <v>0</v>
      </c>
      <c r="BD151" s="128">
        <f t="shared" si="75"/>
        <v>0</v>
      </c>
      <c r="BE151" s="128">
        <f t="shared" si="75"/>
        <v>0</v>
      </c>
      <c r="BF151" s="128">
        <f t="shared" si="75"/>
        <v>0</v>
      </c>
      <c r="BG151" s="128">
        <f t="shared" si="75"/>
        <v>0</v>
      </c>
      <c r="BH151" s="128">
        <f t="shared" si="75"/>
        <v>0</v>
      </c>
      <c r="BI151" s="128">
        <f t="shared" si="75"/>
        <v>0</v>
      </c>
      <c r="BJ151" s="128">
        <f t="shared" si="75"/>
        <v>0</v>
      </c>
      <c r="BK151" s="128">
        <f t="shared" si="75"/>
        <v>0</v>
      </c>
      <c r="BL151" s="128">
        <f t="shared" si="75"/>
        <v>0</v>
      </c>
      <c r="BM151" s="128">
        <f t="shared" si="75"/>
        <v>0</v>
      </c>
      <c r="BN151" s="128">
        <f t="shared" si="75"/>
        <v>0</v>
      </c>
      <c r="BO151" s="128">
        <f t="shared" si="75"/>
        <v>0</v>
      </c>
      <c r="BP151" s="128">
        <f t="shared" ref="BP151:CM151" si="76">SUM(BP81+BP98+BP115)</f>
        <v>0</v>
      </c>
      <c r="BQ151" s="128">
        <f t="shared" si="76"/>
        <v>0</v>
      </c>
      <c r="BR151" s="128">
        <f t="shared" si="76"/>
        <v>0</v>
      </c>
      <c r="BS151" s="128">
        <f t="shared" si="76"/>
        <v>1</v>
      </c>
      <c r="BT151" s="128">
        <f t="shared" si="76"/>
        <v>0</v>
      </c>
      <c r="BU151" s="128">
        <f t="shared" si="76"/>
        <v>0</v>
      </c>
      <c r="BV151" s="128">
        <f t="shared" si="76"/>
        <v>0</v>
      </c>
      <c r="BW151" s="128">
        <f t="shared" si="76"/>
        <v>0</v>
      </c>
      <c r="BX151" s="128">
        <f t="shared" si="76"/>
        <v>0</v>
      </c>
      <c r="BY151" s="128">
        <f t="shared" si="76"/>
        <v>0</v>
      </c>
      <c r="BZ151" s="128">
        <f t="shared" si="76"/>
        <v>0</v>
      </c>
      <c r="CA151" s="128">
        <f t="shared" si="76"/>
        <v>0</v>
      </c>
      <c r="CB151" s="128">
        <f t="shared" si="76"/>
        <v>0</v>
      </c>
      <c r="CC151" s="128">
        <f t="shared" si="76"/>
        <v>0</v>
      </c>
      <c r="CD151" s="128">
        <f t="shared" si="76"/>
        <v>0</v>
      </c>
      <c r="CE151" s="128">
        <f t="shared" si="76"/>
        <v>0</v>
      </c>
      <c r="CF151" s="128">
        <f t="shared" si="76"/>
        <v>0</v>
      </c>
      <c r="CG151" s="128">
        <f t="shared" si="76"/>
        <v>0</v>
      </c>
      <c r="CH151" s="128">
        <f t="shared" si="76"/>
        <v>0</v>
      </c>
      <c r="CI151" s="128">
        <f t="shared" si="76"/>
        <v>0</v>
      </c>
      <c r="CJ151" s="128">
        <f t="shared" si="76"/>
        <v>0</v>
      </c>
      <c r="CK151" s="128">
        <f t="shared" si="76"/>
        <v>0</v>
      </c>
      <c r="CL151" s="128">
        <f t="shared" si="76"/>
        <v>0</v>
      </c>
      <c r="CM151" s="128">
        <f t="shared" si="76"/>
        <v>0</v>
      </c>
      <c r="CN151" s="171">
        <f t="shared" si="37"/>
        <v>0</v>
      </c>
      <c r="CO151" s="171">
        <f t="shared" si="16"/>
        <v>0</v>
      </c>
      <c r="CP151" s="171">
        <f t="shared" si="24"/>
        <v>0</v>
      </c>
      <c r="CQ151" s="171">
        <f t="shared" si="24"/>
        <v>1</v>
      </c>
      <c r="CR151" s="171">
        <f t="shared" si="17"/>
        <v>0</v>
      </c>
      <c r="CS151" s="171">
        <f t="shared" si="18"/>
        <v>0</v>
      </c>
      <c r="CT151" s="171">
        <f t="shared" si="19"/>
        <v>0</v>
      </c>
      <c r="CU151" s="171">
        <f t="shared" si="20"/>
        <v>0</v>
      </c>
      <c r="CV151" s="127">
        <f t="shared" si="32"/>
        <v>0</v>
      </c>
      <c r="CW151" s="127">
        <f t="shared" si="25"/>
        <v>0</v>
      </c>
      <c r="CX151" s="127">
        <f t="shared" si="25"/>
        <v>0</v>
      </c>
      <c r="CY151" s="127">
        <f t="shared" si="25"/>
        <v>4.4522804580506135</v>
      </c>
      <c r="CZ151" s="127">
        <f t="shared" si="25"/>
        <v>0</v>
      </c>
      <c r="DA151" s="127">
        <f t="shared" si="25"/>
        <v>0</v>
      </c>
      <c r="DB151" s="127">
        <f t="shared" si="25"/>
        <v>0</v>
      </c>
      <c r="DC151" s="127">
        <f t="shared" si="25"/>
        <v>0</v>
      </c>
      <c r="DD151" s="178">
        <f t="shared" si="33"/>
        <v>1.1130701145126534</v>
      </c>
      <c r="DE151" s="178">
        <f t="shared" si="26"/>
        <v>2.2261402290253067</v>
      </c>
      <c r="DF151" s="178">
        <f t="shared" si="27"/>
        <v>0</v>
      </c>
      <c r="DG151" s="178">
        <f t="shared" si="28"/>
        <v>0</v>
      </c>
    </row>
    <row r="152" spans="1:111" x14ac:dyDescent="0.35">
      <c r="A152" s="2">
        <v>17</v>
      </c>
      <c r="B152" s="35" t="s">
        <v>147</v>
      </c>
      <c r="C152" s="76" t="s">
        <v>145</v>
      </c>
      <c r="D152" s="128">
        <f t="shared" ref="D152:AI152" si="77">SUM(D82+D99+D116)</f>
        <v>0</v>
      </c>
      <c r="E152" s="128">
        <f t="shared" si="77"/>
        <v>0</v>
      </c>
      <c r="F152" s="128">
        <f t="shared" si="77"/>
        <v>0</v>
      </c>
      <c r="G152" s="128">
        <f t="shared" si="77"/>
        <v>0</v>
      </c>
      <c r="H152" s="128">
        <f t="shared" si="77"/>
        <v>0</v>
      </c>
      <c r="I152" s="128">
        <f t="shared" si="77"/>
        <v>0</v>
      </c>
      <c r="J152" s="128">
        <f t="shared" si="77"/>
        <v>0</v>
      </c>
      <c r="K152" s="128">
        <f t="shared" si="77"/>
        <v>0</v>
      </c>
      <c r="L152" s="128">
        <f t="shared" si="77"/>
        <v>0</v>
      </c>
      <c r="M152" s="128">
        <f t="shared" si="77"/>
        <v>0</v>
      </c>
      <c r="N152" s="128">
        <f t="shared" si="77"/>
        <v>0</v>
      </c>
      <c r="O152" s="128">
        <f t="shared" si="77"/>
        <v>0</v>
      </c>
      <c r="P152" s="128">
        <f t="shared" si="77"/>
        <v>0</v>
      </c>
      <c r="Q152" s="128">
        <f t="shared" si="77"/>
        <v>0</v>
      </c>
      <c r="R152" s="128">
        <f t="shared" si="77"/>
        <v>0</v>
      </c>
      <c r="S152" s="128">
        <f t="shared" si="77"/>
        <v>0</v>
      </c>
      <c r="T152" s="128">
        <f t="shared" si="77"/>
        <v>0</v>
      </c>
      <c r="U152" s="128">
        <f t="shared" si="77"/>
        <v>0</v>
      </c>
      <c r="V152" s="128">
        <f t="shared" si="77"/>
        <v>0</v>
      </c>
      <c r="W152" s="128">
        <f t="shared" si="77"/>
        <v>0</v>
      </c>
      <c r="X152" s="128">
        <f t="shared" si="77"/>
        <v>0</v>
      </c>
      <c r="Y152" s="128">
        <f t="shared" si="77"/>
        <v>0</v>
      </c>
      <c r="Z152" s="128">
        <f t="shared" si="77"/>
        <v>0</v>
      </c>
      <c r="AA152" s="128">
        <f t="shared" si="77"/>
        <v>0</v>
      </c>
      <c r="AB152" s="128">
        <f t="shared" si="77"/>
        <v>0</v>
      </c>
      <c r="AC152" s="128">
        <f t="shared" si="77"/>
        <v>0</v>
      </c>
      <c r="AD152" s="128">
        <f t="shared" si="77"/>
        <v>0</v>
      </c>
      <c r="AE152" s="128">
        <f t="shared" si="77"/>
        <v>0</v>
      </c>
      <c r="AF152" s="128">
        <f t="shared" si="77"/>
        <v>0</v>
      </c>
      <c r="AG152" s="128">
        <f t="shared" si="77"/>
        <v>0</v>
      </c>
      <c r="AH152" s="128">
        <f t="shared" si="77"/>
        <v>0</v>
      </c>
      <c r="AI152" s="128">
        <f t="shared" si="77"/>
        <v>0</v>
      </c>
      <c r="AJ152" s="128">
        <f t="shared" ref="AJ152:BO152" si="78">SUM(AJ82+AJ99+AJ116)</f>
        <v>0</v>
      </c>
      <c r="AK152" s="128">
        <f t="shared" si="78"/>
        <v>0</v>
      </c>
      <c r="AL152" s="128">
        <f t="shared" si="78"/>
        <v>0</v>
      </c>
      <c r="AM152" s="128">
        <f t="shared" si="78"/>
        <v>0</v>
      </c>
      <c r="AN152" s="128">
        <f t="shared" si="78"/>
        <v>0</v>
      </c>
      <c r="AO152" s="128">
        <f t="shared" si="78"/>
        <v>0</v>
      </c>
      <c r="AP152" s="128">
        <f t="shared" si="78"/>
        <v>0</v>
      </c>
      <c r="AQ152" s="128">
        <f t="shared" si="78"/>
        <v>0</v>
      </c>
      <c r="AR152" s="128">
        <f t="shared" si="78"/>
        <v>0</v>
      </c>
      <c r="AS152" s="128">
        <f t="shared" si="78"/>
        <v>0</v>
      </c>
      <c r="AT152" s="128">
        <f t="shared" si="78"/>
        <v>0</v>
      </c>
      <c r="AU152" s="128">
        <f t="shared" si="78"/>
        <v>0</v>
      </c>
      <c r="AV152" s="128">
        <f t="shared" si="78"/>
        <v>0</v>
      </c>
      <c r="AW152" s="128">
        <f t="shared" si="78"/>
        <v>0</v>
      </c>
      <c r="AX152" s="128">
        <f t="shared" si="78"/>
        <v>0</v>
      </c>
      <c r="AY152" s="128">
        <f t="shared" si="78"/>
        <v>0</v>
      </c>
      <c r="AZ152" s="128">
        <f t="shared" si="78"/>
        <v>0</v>
      </c>
      <c r="BA152" s="128">
        <f t="shared" si="78"/>
        <v>0</v>
      </c>
      <c r="BB152" s="128">
        <f t="shared" si="78"/>
        <v>0</v>
      </c>
      <c r="BC152" s="128">
        <f t="shared" si="78"/>
        <v>0</v>
      </c>
      <c r="BD152" s="128">
        <f t="shared" si="78"/>
        <v>0</v>
      </c>
      <c r="BE152" s="128">
        <f t="shared" si="78"/>
        <v>0</v>
      </c>
      <c r="BF152" s="128">
        <f t="shared" si="78"/>
        <v>0</v>
      </c>
      <c r="BG152" s="128">
        <f t="shared" si="78"/>
        <v>0</v>
      </c>
      <c r="BH152" s="128">
        <f t="shared" si="78"/>
        <v>0</v>
      </c>
      <c r="BI152" s="128">
        <f t="shared" si="78"/>
        <v>0</v>
      </c>
      <c r="BJ152" s="128">
        <f t="shared" si="78"/>
        <v>0</v>
      </c>
      <c r="BK152" s="128">
        <f t="shared" si="78"/>
        <v>0</v>
      </c>
      <c r="BL152" s="128">
        <f t="shared" si="78"/>
        <v>0</v>
      </c>
      <c r="BM152" s="128">
        <f t="shared" si="78"/>
        <v>0</v>
      </c>
      <c r="BN152" s="128">
        <f t="shared" si="78"/>
        <v>0</v>
      </c>
      <c r="BO152" s="128">
        <f t="shared" si="78"/>
        <v>0</v>
      </c>
      <c r="BP152" s="128">
        <f t="shared" ref="BP152:CM152" si="79">SUM(BP82+BP99+BP116)</f>
        <v>0</v>
      </c>
      <c r="BQ152" s="128">
        <f t="shared" si="79"/>
        <v>0</v>
      </c>
      <c r="BR152" s="128">
        <f t="shared" si="79"/>
        <v>0</v>
      </c>
      <c r="BS152" s="128">
        <f t="shared" si="79"/>
        <v>0</v>
      </c>
      <c r="BT152" s="128">
        <f t="shared" si="79"/>
        <v>0</v>
      </c>
      <c r="BU152" s="128">
        <f t="shared" si="79"/>
        <v>0</v>
      </c>
      <c r="BV152" s="128">
        <f t="shared" si="79"/>
        <v>1</v>
      </c>
      <c r="BW152" s="128">
        <f t="shared" si="79"/>
        <v>0</v>
      </c>
      <c r="BX152" s="128">
        <f t="shared" si="79"/>
        <v>0</v>
      </c>
      <c r="BY152" s="128">
        <f t="shared" si="79"/>
        <v>0</v>
      </c>
      <c r="BZ152" s="128">
        <f t="shared" si="79"/>
        <v>0</v>
      </c>
      <c r="CA152" s="128">
        <f t="shared" si="79"/>
        <v>0</v>
      </c>
      <c r="CB152" s="128">
        <f t="shared" si="79"/>
        <v>0</v>
      </c>
      <c r="CC152" s="128">
        <f t="shared" si="79"/>
        <v>0</v>
      </c>
      <c r="CD152" s="128">
        <f t="shared" si="79"/>
        <v>0</v>
      </c>
      <c r="CE152" s="128">
        <f t="shared" si="79"/>
        <v>0</v>
      </c>
      <c r="CF152" s="128">
        <f t="shared" si="79"/>
        <v>0</v>
      </c>
      <c r="CG152" s="128">
        <f t="shared" si="79"/>
        <v>0</v>
      </c>
      <c r="CH152" s="128">
        <f t="shared" si="79"/>
        <v>0</v>
      </c>
      <c r="CI152" s="128">
        <f t="shared" si="79"/>
        <v>0</v>
      </c>
      <c r="CJ152" s="128">
        <f t="shared" si="79"/>
        <v>0</v>
      </c>
      <c r="CK152" s="128">
        <f t="shared" si="79"/>
        <v>0</v>
      </c>
      <c r="CL152" s="128">
        <f t="shared" si="79"/>
        <v>0</v>
      </c>
      <c r="CM152" s="128">
        <f t="shared" si="79"/>
        <v>0</v>
      </c>
      <c r="CN152" s="171">
        <f t="shared" si="37"/>
        <v>0</v>
      </c>
      <c r="CO152" s="171">
        <f t="shared" si="16"/>
        <v>0</v>
      </c>
      <c r="CP152" s="171">
        <f>F152+N152+V152+AD152+AL152+AT152+BB152+BJ152+BR152+BZ152+CH152</f>
        <v>0</v>
      </c>
      <c r="CQ152" s="171">
        <f>G152+O152+W152+AE152+AM152+AU152+BC152+BK152+BS152+CA152+CI152</f>
        <v>0</v>
      </c>
      <c r="CR152" s="171">
        <f t="shared" si="17"/>
        <v>0</v>
      </c>
      <c r="CS152" s="171">
        <f t="shared" si="18"/>
        <v>0</v>
      </c>
      <c r="CT152" s="171">
        <f t="shared" si="19"/>
        <v>1</v>
      </c>
      <c r="CU152" s="171">
        <f t="shared" si="20"/>
        <v>0</v>
      </c>
      <c r="CV152" s="127">
        <f t="shared" si="32"/>
        <v>0</v>
      </c>
      <c r="CW152" s="127">
        <f t="shared" ref="CW152:DC153" si="80">(CO152/CO$135)*1000000*2</f>
        <v>0</v>
      </c>
      <c r="CX152" s="127">
        <f t="shared" si="80"/>
        <v>0</v>
      </c>
      <c r="CY152" s="127">
        <f t="shared" si="80"/>
        <v>0</v>
      </c>
      <c r="CZ152" s="127">
        <f t="shared" si="80"/>
        <v>0</v>
      </c>
      <c r="DA152" s="127">
        <f t="shared" si="80"/>
        <v>0</v>
      </c>
      <c r="DB152" s="127">
        <f t="shared" si="80"/>
        <v>2.3151298461086243</v>
      </c>
      <c r="DC152" s="127">
        <f t="shared" si="80"/>
        <v>0</v>
      </c>
      <c r="DD152" s="178">
        <f t="shared" si="33"/>
        <v>0</v>
      </c>
      <c r="DE152" s="178">
        <f t="shared" si="26"/>
        <v>0</v>
      </c>
      <c r="DF152" s="178">
        <f t="shared" si="27"/>
        <v>0.57878246152715607</v>
      </c>
      <c r="DG152" s="178">
        <f t="shared" si="28"/>
        <v>1.1575649230543121</v>
      </c>
    </row>
    <row r="153" spans="1:111" x14ac:dyDescent="0.35">
      <c r="C153" s="120" t="s">
        <v>53</v>
      </c>
      <c r="D153" s="168">
        <f t="shared" ref="D153:AI153" si="81">SUM(D136:D152)</f>
        <v>53</v>
      </c>
      <c r="E153" s="168">
        <f t="shared" si="81"/>
        <v>14</v>
      </c>
      <c r="F153" s="168">
        <f t="shared" si="81"/>
        <v>36</v>
      </c>
      <c r="G153" s="168">
        <f t="shared" si="81"/>
        <v>0</v>
      </c>
      <c r="H153" s="168">
        <f t="shared" si="81"/>
        <v>0</v>
      </c>
      <c r="I153" s="168">
        <f t="shared" si="81"/>
        <v>0</v>
      </c>
      <c r="J153" s="168">
        <f t="shared" si="81"/>
        <v>0</v>
      </c>
      <c r="K153" s="168">
        <f t="shared" si="81"/>
        <v>0</v>
      </c>
      <c r="L153" s="168">
        <f t="shared" si="81"/>
        <v>4</v>
      </c>
      <c r="M153" s="168">
        <f t="shared" si="81"/>
        <v>20</v>
      </c>
      <c r="N153" s="168">
        <f t="shared" si="81"/>
        <v>0</v>
      </c>
      <c r="O153" s="168">
        <f t="shared" si="81"/>
        <v>0</v>
      </c>
      <c r="P153" s="168">
        <f t="shared" si="81"/>
        <v>14</v>
      </c>
      <c r="Q153" s="168">
        <f t="shared" si="81"/>
        <v>22</v>
      </c>
      <c r="R153" s="168">
        <f t="shared" si="81"/>
        <v>0</v>
      </c>
      <c r="S153" s="168">
        <f t="shared" si="81"/>
        <v>0</v>
      </c>
      <c r="T153" s="168">
        <f t="shared" si="81"/>
        <v>14</v>
      </c>
      <c r="U153" s="168">
        <f t="shared" si="81"/>
        <v>25</v>
      </c>
      <c r="V153" s="168">
        <f t="shared" si="81"/>
        <v>19</v>
      </c>
      <c r="W153" s="168">
        <f t="shared" si="81"/>
        <v>17</v>
      </c>
      <c r="X153" s="168">
        <f t="shared" si="81"/>
        <v>3</v>
      </c>
      <c r="Y153" s="168">
        <f t="shared" si="81"/>
        <v>15</v>
      </c>
      <c r="Z153" s="168">
        <f t="shared" si="81"/>
        <v>8</v>
      </c>
      <c r="AA153" s="168">
        <f t="shared" si="81"/>
        <v>11</v>
      </c>
      <c r="AB153" s="168">
        <f t="shared" si="81"/>
        <v>12</v>
      </c>
      <c r="AC153" s="168">
        <f t="shared" si="81"/>
        <v>21</v>
      </c>
      <c r="AD153" s="168">
        <f t="shared" si="81"/>
        <v>20</v>
      </c>
      <c r="AE153" s="168">
        <f t="shared" si="81"/>
        <v>0</v>
      </c>
      <c r="AF153" s="168">
        <f t="shared" si="81"/>
        <v>16</v>
      </c>
      <c r="AG153" s="168">
        <f t="shared" si="81"/>
        <v>32</v>
      </c>
      <c r="AH153" s="168">
        <f t="shared" si="81"/>
        <v>29</v>
      </c>
      <c r="AI153" s="168">
        <f t="shared" si="81"/>
        <v>0</v>
      </c>
      <c r="AJ153" s="168">
        <f t="shared" ref="AJ153:BO153" si="82">SUM(AJ136:AJ152)</f>
        <v>58</v>
      </c>
      <c r="AK153" s="168">
        <f t="shared" si="82"/>
        <v>15</v>
      </c>
      <c r="AL153" s="168">
        <f t="shared" si="82"/>
        <v>12</v>
      </c>
      <c r="AM153" s="168">
        <f t="shared" si="82"/>
        <v>0</v>
      </c>
      <c r="AN153" s="168">
        <f t="shared" si="82"/>
        <v>27</v>
      </c>
      <c r="AO153" s="168">
        <f t="shared" si="82"/>
        <v>9</v>
      </c>
      <c r="AP153" s="168">
        <f t="shared" si="82"/>
        <v>6</v>
      </c>
      <c r="AQ153" s="168">
        <f t="shared" si="82"/>
        <v>0</v>
      </c>
      <c r="AR153" s="168">
        <f t="shared" si="82"/>
        <v>27</v>
      </c>
      <c r="AS153" s="168">
        <f t="shared" si="82"/>
        <v>58</v>
      </c>
      <c r="AT153" s="168">
        <f t="shared" si="82"/>
        <v>63</v>
      </c>
      <c r="AU153" s="168">
        <f t="shared" si="82"/>
        <v>0</v>
      </c>
      <c r="AV153" s="168">
        <f t="shared" si="82"/>
        <v>20</v>
      </c>
      <c r="AW153" s="168">
        <f t="shared" si="82"/>
        <v>35</v>
      </c>
      <c r="AX153" s="168">
        <f t="shared" si="82"/>
        <v>0</v>
      </c>
      <c r="AY153" s="168">
        <f t="shared" si="82"/>
        <v>0</v>
      </c>
      <c r="AZ153" s="168">
        <f t="shared" si="82"/>
        <v>20</v>
      </c>
      <c r="BA153" s="168">
        <f t="shared" si="82"/>
        <v>12</v>
      </c>
      <c r="BB153" s="168">
        <f t="shared" si="82"/>
        <v>0</v>
      </c>
      <c r="BC153" s="168">
        <f t="shared" si="82"/>
        <v>0</v>
      </c>
      <c r="BD153" s="168">
        <f t="shared" si="82"/>
        <v>7</v>
      </c>
      <c r="BE153" s="168">
        <f t="shared" si="82"/>
        <v>15</v>
      </c>
      <c r="BF153" s="168">
        <f t="shared" si="82"/>
        <v>0</v>
      </c>
      <c r="BG153" s="168">
        <f t="shared" si="82"/>
        <v>0</v>
      </c>
      <c r="BH153" s="168">
        <f t="shared" si="82"/>
        <v>5</v>
      </c>
      <c r="BI153" s="168">
        <f t="shared" si="82"/>
        <v>26</v>
      </c>
      <c r="BJ153" s="168">
        <f t="shared" si="82"/>
        <v>22</v>
      </c>
      <c r="BK153" s="168">
        <f t="shared" si="82"/>
        <v>0</v>
      </c>
      <c r="BL153" s="168">
        <f t="shared" si="82"/>
        <v>18</v>
      </c>
      <c r="BM153" s="168">
        <f t="shared" si="82"/>
        <v>32</v>
      </c>
      <c r="BN153" s="168">
        <f t="shared" si="82"/>
        <v>44</v>
      </c>
      <c r="BO153" s="168">
        <f t="shared" si="82"/>
        <v>0</v>
      </c>
      <c r="BP153" s="168">
        <f t="shared" ref="BP153:CM153" si="83">SUM(BP136:BP152)</f>
        <v>0</v>
      </c>
      <c r="BQ153" s="168">
        <f t="shared" si="83"/>
        <v>113</v>
      </c>
      <c r="BR153" s="168">
        <f t="shared" si="83"/>
        <v>35</v>
      </c>
      <c r="BS153" s="168">
        <f t="shared" si="83"/>
        <v>66</v>
      </c>
      <c r="BT153" s="168">
        <f t="shared" si="83"/>
        <v>43</v>
      </c>
      <c r="BU153" s="168">
        <f t="shared" si="83"/>
        <v>61</v>
      </c>
      <c r="BV153" s="168">
        <f t="shared" si="83"/>
        <v>57</v>
      </c>
      <c r="BW153" s="168">
        <f t="shared" si="83"/>
        <v>16</v>
      </c>
      <c r="BX153" s="168">
        <f t="shared" si="83"/>
        <v>23</v>
      </c>
      <c r="BY153" s="168">
        <f t="shared" si="83"/>
        <v>17</v>
      </c>
      <c r="BZ153" s="168">
        <f t="shared" si="83"/>
        <v>26</v>
      </c>
      <c r="CA153" s="168">
        <f t="shared" si="83"/>
        <v>0</v>
      </c>
      <c r="CB153" s="168">
        <f t="shared" si="83"/>
        <v>32</v>
      </c>
      <c r="CC153" s="168">
        <f t="shared" si="83"/>
        <v>5</v>
      </c>
      <c r="CD153" s="168">
        <f t="shared" si="83"/>
        <v>19</v>
      </c>
      <c r="CE153" s="168">
        <f t="shared" si="83"/>
        <v>0</v>
      </c>
      <c r="CF153" s="168">
        <f t="shared" si="83"/>
        <v>5</v>
      </c>
      <c r="CG153" s="168">
        <f t="shared" si="83"/>
        <v>19</v>
      </c>
      <c r="CH153" s="168">
        <f t="shared" si="83"/>
        <v>10</v>
      </c>
      <c r="CI153" s="168">
        <f t="shared" si="83"/>
        <v>0</v>
      </c>
      <c r="CJ153" s="168">
        <f t="shared" si="83"/>
        <v>17</v>
      </c>
      <c r="CK153" s="168">
        <f t="shared" si="83"/>
        <v>43</v>
      </c>
      <c r="CL153" s="168">
        <f t="shared" si="83"/>
        <v>2</v>
      </c>
      <c r="CM153" s="168">
        <f t="shared" si="83"/>
        <v>0</v>
      </c>
      <c r="CN153" s="171">
        <f>D153+L153+T153+AB153+AJ153+AR153+AZ153+BH153+BP153+BX153+CF153</f>
        <v>221</v>
      </c>
      <c r="CO153" s="171">
        <f t="shared" si="16"/>
        <v>340</v>
      </c>
      <c r="CP153" s="171">
        <f>F153+N153+V153+AD153+AL153+AT153+BB153+BJ153+BR153+BZ153+CH153</f>
        <v>243</v>
      </c>
      <c r="CQ153" s="171">
        <f>G153+O153+W153+AE153+AM153+AU153+BC153+BK153+BS153+CA153+CI153</f>
        <v>83</v>
      </c>
      <c r="CR153" s="171">
        <f t="shared" si="17"/>
        <v>197</v>
      </c>
      <c r="CS153" s="171">
        <f t="shared" si="18"/>
        <v>269</v>
      </c>
      <c r="CT153" s="171">
        <f t="shared" si="19"/>
        <v>165</v>
      </c>
      <c r="CU153" s="171">
        <f t="shared" si="20"/>
        <v>27</v>
      </c>
      <c r="CV153" s="127">
        <f>(CN153/CN$135)*1000000*2</f>
        <v>248.01587301587301</v>
      </c>
      <c r="CW153" s="127">
        <f t="shared" si="80"/>
        <v>350.89457475705706</v>
      </c>
      <c r="CX153" s="127">
        <f t="shared" si="80"/>
        <v>284.76606994698426</v>
      </c>
      <c r="CY153" s="127">
        <f t="shared" si="80"/>
        <v>369.53927801820089</v>
      </c>
      <c r="CZ153" s="127">
        <f t="shared" si="80"/>
        <v>345.02326591360838</v>
      </c>
      <c r="DA153" s="127">
        <f t="shared" si="80"/>
        <v>481.17794513211106</v>
      </c>
      <c r="DB153" s="127">
        <f t="shared" si="80"/>
        <v>381.99642460792307</v>
      </c>
      <c r="DC153" s="127">
        <f t="shared" si="80"/>
        <v>191.63330522456013</v>
      </c>
      <c r="DD153" s="178">
        <f t="shared" si="33"/>
        <v>313.30394893452876</v>
      </c>
      <c r="DE153" s="178">
        <f t="shared" si="26"/>
        <v>56.722749055225513</v>
      </c>
      <c r="DF153" s="178">
        <f t="shared" si="27"/>
        <v>349.95773521955067</v>
      </c>
      <c r="DG153" s="178">
        <f t="shared" si="28"/>
        <v>120.18901118348398</v>
      </c>
    </row>
    <row r="157" spans="1:111" x14ac:dyDescent="0.35">
      <c r="A157" s="195" t="s">
        <v>187</v>
      </c>
      <c r="B157" s="197"/>
      <c r="C157" s="197"/>
    </row>
    <row r="158" spans="1:111" x14ac:dyDescent="0.35">
      <c r="A158" s="2" t="s">
        <v>147</v>
      </c>
      <c r="B158" s="35" t="s">
        <v>147</v>
      </c>
      <c r="C158" s="118" t="s">
        <v>86</v>
      </c>
      <c r="D158" s="93" t="s">
        <v>5</v>
      </c>
      <c r="E158" s="93" t="s">
        <v>5</v>
      </c>
      <c r="F158" s="93" t="s">
        <v>5</v>
      </c>
      <c r="G158" s="93" t="s">
        <v>5</v>
      </c>
      <c r="H158" s="93" t="s">
        <v>5</v>
      </c>
      <c r="I158" s="93" t="s">
        <v>5</v>
      </c>
      <c r="J158" s="93" t="s">
        <v>5</v>
      </c>
      <c r="K158" s="93" t="s">
        <v>5</v>
      </c>
      <c r="L158" s="94" t="s">
        <v>87</v>
      </c>
      <c r="M158" s="94" t="s">
        <v>87</v>
      </c>
      <c r="N158" s="94" t="s">
        <v>87</v>
      </c>
      <c r="O158" s="94" t="s">
        <v>87</v>
      </c>
      <c r="P158" s="94" t="s">
        <v>87</v>
      </c>
      <c r="Q158" s="94" t="s">
        <v>87</v>
      </c>
      <c r="R158" s="94" t="s">
        <v>87</v>
      </c>
      <c r="S158" s="94" t="s">
        <v>87</v>
      </c>
      <c r="T158" s="95" t="s">
        <v>88</v>
      </c>
      <c r="U158" s="95" t="s">
        <v>88</v>
      </c>
      <c r="V158" s="95" t="s">
        <v>88</v>
      </c>
      <c r="W158" s="95" t="s">
        <v>88</v>
      </c>
      <c r="X158" s="95" t="s">
        <v>88</v>
      </c>
      <c r="Y158" s="95" t="s">
        <v>88</v>
      </c>
      <c r="Z158" s="95" t="s">
        <v>88</v>
      </c>
      <c r="AA158" s="95" t="s">
        <v>88</v>
      </c>
      <c r="AB158" s="96" t="s">
        <v>89</v>
      </c>
      <c r="AC158" s="96" t="s">
        <v>89</v>
      </c>
      <c r="AD158" s="96" t="s">
        <v>89</v>
      </c>
      <c r="AE158" s="96" t="s">
        <v>89</v>
      </c>
      <c r="AF158" s="96" t="s">
        <v>89</v>
      </c>
      <c r="AG158" s="96" t="s">
        <v>89</v>
      </c>
      <c r="AH158" s="96" t="s">
        <v>89</v>
      </c>
      <c r="AI158" s="96" t="s">
        <v>89</v>
      </c>
      <c r="AJ158" s="97" t="s">
        <v>23</v>
      </c>
      <c r="AK158" s="97" t="s">
        <v>23</v>
      </c>
      <c r="AL158" s="97" t="s">
        <v>23</v>
      </c>
      <c r="AM158" s="97" t="s">
        <v>23</v>
      </c>
      <c r="AN158" s="97" t="s">
        <v>23</v>
      </c>
      <c r="AO158" s="97" t="s">
        <v>23</v>
      </c>
      <c r="AP158" s="97" t="s">
        <v>23</v>
      </c>
      <c r="AQ158" s="97" t="s">
        <v>23</v>
      </c>
      <c r="AR158" s="98" t="s">
        <v>7</v>
      </c>
      <c r="AS158" s="98" t="s">
        <v>7</v>
      </c>
      <c r="AT158" s="98" t="s">
        <v>7</v>
      </c>
      <c r="AU158" s="98" t="s">
        <v>7</v>
      </c>
      <c r="AV158" s="98" t="s">
        <v>7</v>
      </c>
      <c r="AW158" s="98" t="s">
        <v>7</v>
      </c>
      <c r="AX158" s="98" t="s">
        <v>7</v>
      </c>
      <c r="AY158" s="98" t="s">
        <v>7</v>
      </c>
      <c r="AZ158" s="99" t="s">
        <v>91</v>
      </c>
      <c r="BA158" s="99" t="s">
        <v>91</v>
      </c>
      <c r="BB158" s="99" t="s">
        <v>91</v>
      </c>
      <c r="BC158" s="99" t="s">
        <v>91</v>
      </c>
      <c r="BD158" s="99" t="s">
        <v>91</v>
      </c>
      <c r="BE158" s="99" t="s">
        <v>91</v>
      </c>
      <c r="BF158" s="99" t="s">
        <v>91</v>
      </c>
      <c r="BG158" s="99" t="s">
        <v>91</v>
      </c>
      <c r="BH158" s="100" t="s">
        <v>114</v>
      </c>
      <c r="BI158" s="100" t="s">
        <v>114</v>
      </c>
      <c r="BJ158" s="100" t="s">
        <v>114</v>
      </c>
      <c r="BK158" s="100" t="s">
        <v>114</v>
      </c>
      <c r="BL158" s="100" t="s">
        <v>114</v>
      </c>
      <c r="BM158" s="100" t="s">
        <v>114</v>
      </c>
      <c r="BN158" s="100" t="s">
        <v>114</v>
      </c>
      <c r="BO158" s="100" t="s">
        <v>114</v>
      </c>
      <c r="BP158" s="101" t="s">
        <v>21</v>
      </c>
      <c r="BQ158" s="101" t="s">
        <v>21</v>
      </c>
      <c r="BR158" s="101" t="s">
        <v>21</v>
      </c>
      <c r="BS158" s="101" t="s">
        <v>21</v>
      </c>
      <c r="BT158" s="101" t="s">
        <v>21</v>
      </c>
      <c r="BU158" s="101" t="s">
        <v>21</v>
      </c>
      <c r="BV158" s="101" t="s">
        <v>21</v>
      </c>
      <c r="BW158" s="101" t="s">
        <v>21</v>
      </c>
      <c r="BX158" s="102" t="s">
        <v>19</v>
      </c>
      <c r="BY158" s="102" t="s">
        <v>19</v>
      </c>
      <c r="BZ158" s="102" t="s">
        <v>19</v>
      </c>
      <c r="CA158" s="102" t="s">
        <v>19</v>
      </c>
      <c r="CB158" s="102" t="s">
        <v>19</v>
      </c>
      <c r="CC158" s="102" t="s">
        <v>19</v>
      </c>
      <c r="CD158" s="102" t="s">
        <v>19</v>
      </c>
      <c r="CE158" s="102" t="s">
        <v>19</v>
      </c>
      <c r="CF158" s="103" t="s">
        <v>93</v>
      </c>
      <c r="CG158" s="103" t="s">
        <v>93</v>
      </c>
      <c r="CH158" s="103" t="s">
        <v>93</v>
      </c>
      <c r="CI158" s="103" t="s">
        <v>93</v>
      </c>
      <c r="CJ158" s="103" t="s">
        <v>93</v>
      </c>
      <c r="CK158" s="103" t="s">
        <v>93</v>
      </c>
      <c r="CL158" s="103" t="s">
        <v>93</v>
      </c>
      <c r="CM158" s="103" t="s">
        <v>93</v>
      </c>
      <c r="CO158" s="194" t="s">
        <v>185</v>
      </c>
    </row>
    <row r="159" spans="1:111" x14ac:dyDescent="0.35">
      <c r="A159" s="2" t="s">
        <v>147</v>
      </c>
      <c r="B159" s="35" t="s">
        <v>147</v>
      </c>
      <c r="C159" s="118" t="s">
        <v>97</v>
      </c>
      <c r="D159" s="67">
        <v>44396</v>
      </c>
      <c r="E159" s="67">
        <v>44396</v>
      </c>
      <c r="F159" s="67">
        <v>44396</v>
      </c>
      <c r="G159" s="67">
        <v>44396</v>
      </c>
      <c r="H159" s="67">
        <v>44396</v>
      </c>
      <c r="I159" s="67">
        <v>44396</v>
      </c>
      <c r="J159" s="67">
        <v>44396</v>
      </c>
      <c r="K159" s="67">
        <v>44396</v>
      </c>
      <c r="L159" s="68">
        <v>44343</v>
      </c>
      <c r="M159" s="68">
        <v>44343</v>
      </c>
      <c r="N159" s="68">
        <v>44343</v>
      </c>
      <c r="O159" s="68">
        <v>44343</v>
      </c>
      <c r="P159" s="68">
        <v>44343</v>
      </c>
      <c r="Q159" s="68">
        <v>44343</v>
      </c>
      <c r="R159" s="68">
        <v>44343</v>
      </c>
      <c r="S159" s="68">
        <v>44343</v>
      </c>
      <c r="T159" s="69">
        <v>44349</v>
      </c>
      <c r="U159" s="69">
        <v>44349</v>
      </c>
      <c r="V159" s="69">
        <v>44349</v>
      </c>
      <c r="W159" s="69">
        <v>44349</v>
      </c>
      <c r="X159" s="69">
        <v>44349</v>
      </c>
      <c r="Y159" s="69">
        <v>44349</v>
      </c>
      <c r="Z159" s="69">
        <v>44349</v>
      </c>
      <c r="AA159" s="69">
        <v>44349</v>
      </c>
      <c r="AB159" s="70">
        <v>44347</v>
      </c>
      <c r="AC159" s="70">
        <v>44347</v>
      </c>
      <c r="AD159" s="70">
        <v>44347</v>
      </c>
      <c r="AE159" s="70">
        <v>44347</v>
      </c>
      <c r="AF159" s="70">
        <v>44347</v>
      </c>
      <c r="AG159" s="70">
        <v>44347</v>
      </c>
      <c r="AH159" s="70">
        <v>44347</v>
      </c>
      <c r="AI159" s="70">
        <v>44347</v>
      </c>
      <c r="AJ159" s="71">
        <v>44347</v>
      </c>
      <c r="AK159" s="71">
        <v>44347</v>
      </c>
      <c r="AL159" s="71">
        <v>44347</v>
      </c>
      <c r="AM159" s="71">
        <v>44347</v>
      </c>
      <c r="AN159" s="71">
        <v>44347</v>
      </c>
      <c r="AO159" s="71">
        <v>44347</v>
      </c>
      <c r="AP159" s="71">
        <v>44347</v>
      </c>
      <c r="AQ159" s="71">
        <v>44347</v>
      </c>
      <c r="AR159" s="63">
        <v>44370</v>
      </c>
      <c r="AS159" s="63">
        <v>44370</v>
      </c>
      <c r="AT159" s="63">
        <v>44370</v>
      </c>
      <c r="AU159" s="63">
        <v>44370</v>
      </c>
      <c r="AV159" s="63">
        <v>44370</v>
      </c>
      <c r="AW159" s="63">
        <v>44370</v>
      </c>
      <c r="AX159" s="63">
        <v>44370</v>
      </c>
      <c r="AY159" s="63">
        <v>44370</v>
      </c>
      <c r="AZ159" s="64">
        <v>44368</v>
      </c>
      <c r="BA159" s="64">
        <v>44368</v>
      </c>
      <c r="BB159" s="64">
        <v>44368</v>
      </c>
      <c r="BC159" s="64">
        <v>44368</v>
      </c>
      <c r="BD159" s="64">
        <v>44368</v>
      </c>
      <c r="BE159" s="64">
        <v>44368</v>
      </c>
      <c r="BF159" s="64">
        <v>44368</v>
      </c>
      <c r="BG159" s="64">
        <v>44368</v>
      </c>
      <c r="BH159" s="66">
        <v>44363</v>
      </c>
      <c r="BI159" s="66">
        <v>44363</v>
      </c>
      <c r="BJ159" s="66">
        <v>44363</v>
      </c>
      <c r="BK159" s="66">
        <v>44363</v>
      </c>
      <c r="BL159" s="66">
        <v>44363</v>
      </c>
      <c r="BM159" s="66">
        <v>44363</v>
      </c>
      <c r="BN159" s="66">
        <v>44363</v>
      </c>
      <c r="BO159" s="66">
        <v>44363</v>
      </c>
      <c r="BP159" s="65">
        <v>44368</v>
      </c>
      <c r="BQ159" s="65">
        <v>44368</v>
      </c>
      <c r="BR159" s="65">
        <v>44368</v>
      </c>
      <c r="BS159" s="65">
        <v>44368</v>
      </c>
      <c r="BT159" s="65">
        <v>44368</v>
      </c>
      <c r="BU159" s="65">
        <v>44368</v>
      </c>
      <c r="BV159" s="65">
        <v>44368</v>
      </c>
      <c r="BW159" s="65">
        <v>44368</v>
      </c>
      <c r="BX159" s="73">
        <v>44363</v>
      </c>
      <c r="BY159" s="73">
        <v>44363</v>
      </c>
      <c r="BZ159" s="73">
        <v>44363</v>
      </c>
      <c r="CA159" s="73">
        <v>44363</v>
      </c>
      <c r="CB159" s="73">
        <v>44363</v>
      </c>
      <c r="CC159" s="73">
        <v>44363</v>
      </c>
      <c r="CD159" s="73">
        <v>44363</v>
      </c>
      <c r="CE159" s="73">
        <v>44363</v>
      </c>
      <c r="CF159" s="72">
        <v>44369</v>
      </c>
      <c r="CG159" s="72">
        <v>44369</v>
      </c>
      <c r="CH159" s="72">
        <v>44369</v>
      </c>
      <c r="CI159" s="72">
        <v>44369</v>
      </c>
      <c r="CJ159" s="72">
        <v>44369</v>
      </c>
      <c r="CK159" s="72">
        <v>44369</v>
      </c>
      <c r="CL159" s="72">
        <v>44369</v>
      </c>
      <c r="CM159" s="72">
        <v>44369</v>
      </c>
      <c r="CO159" s="195" t="s">
        <v>187</v>
      </c>
      <c r="CP159" s="197"/>
      <c r="CQ159" s="197"/>
      <c r="CV159" s="19" t="s">
        <v>148</v>
      </c>
      <c r="CW159" s="19"/>
      <c r="CX159" s="19" t="s">
        <v>148</v>
      </c>
      <c r="CY159" s="19"/>
    </row>
    <row r="160" spans="1:111" x14ac:dyDescent="0.35">
      <c r="A160" s="2" t="s">
        <v>147</v>
      </c>
      <c r="B160" s="35" t="s">
        <v>147</v>
      </c>
      <c r="C160" s="119" t="s">
        <v>25</v>
      </c>
      <c r="D160" s="77" t="s">
        <v>26</v>
      </c>
      <c r="E160" s="77" t="s">
        <v>28</v>
      </c>
      <c r="F160" s="77" t="s">
        <v>31</v>
      </c>
      <c r="G160" s="77" t="s">
        <v>140</v>
      </c>
      <c r="H160" s="77" t="s">
        <v>27</v>
      </c>
      <c r="I160" s="77" t="s">
        <v>29</v>
      </c>
      <c r="J160" s="77" t="s">
        <v>32</v>
      </c>
      <c r="K160" s="77" t="s">
        <v>141</v>
      </c>
      <c r="L160" s="78" t="s">
        <v>26</v>
      </c>
      <c r="M160" s="78" t="s">
        <v>28</v>
      </c>
      <c r="N160" s="78" t="s">
        <v>31</v>
      </c>
      <c r="O160" s="78" t="s">
        <v>140</v>
      </c>
      <c r="P160" s="78" t="s">
        <v>27</v>
      </c>
      <c r="Q160" s="78" t="s">
        <v>29</v>
      </c>
      <c r="R160" s="78" t="s">
        <v>32</v>
      </c>
      <c r="S160" s="78" t="s">
        <v>141</v>
      </c>
      <c r="T160" s="79" t="s">
        <v>26</v>
      </c>
      <c r="U160" s="79" t="s">
        <v>28</v>
      </c>
      <c r="V160" s="79" t="s">
        <v>31</v>
      </c>
      <c r="W160" s="79" t="s">
        <v>140</v>
      </c>
      <c r="X160" s="79" t="s">
        <v>27</v>
      </c>
      <c r="Y160" s="79" t="s">
        <v>29</v>
      </c>
      <c r="Z160" s="79" t="s">
        <v>32</v>
      </c>
      <c r="AA160" s="79" t="s">
        <v>141</v>
      </c>
      <c r="AB160" s="80" t="s">
        <v>26</v>
      </c>
      <c r="AC160" s="80" t="s">
        <v>28</v>
      </c>
      <c r="AD160" s="80" t="s">
        <v>31</v>
      </c>
      <c r="AE160" s="80" t="s">
        <v>140</v>
      </c>
      <c r="AF160" s="80" t="s">
        <v>27</v>
      </c>
      <c r="AG160" s="80" t="s">
        <v>29</v>
      </c>
      <c r="AH160" s="80" t="s">
        <v>32</v>
      </c>
      <c r="AI160" s="80" t="s">
        <v>141</v>
      </c>
      <c r="AJ160" s="81" t="s">
        <v>26</v>
      </c>
      <c r="AK160" s="81" t="s">
        <v>28</v>
      </c>
      <c r="AL160" s="81" t="s">
        <v>31</v>
      </c>
      <c r="AM160" s="81" t="s">
        <v>140</v>
      </c>
      <c r="AN160" s="81" t="s">
        <v>27</v>
      </c>
      <c r="AO160" s="81" t="s">
        <v>29</v>
      </c>
      <c r="AP160" s="81" t="s">
        <v>32</v>
      </c>
      <c r="AQ160" s="81" t="s">
        <v>141</v>
      </c>
      <c r="AR160" s="82" t="s">
        <v>26</v>
      </c>
      <c r="AS160" s="82" t="s">
        <v>28</v>
      </c>
      <c r="AT160" s="82" t="s">
        <v>31</v>
      </c>
      <c r="AU160" s="82" t="s">
        <v>140</v>
      </c>
      <c r="AV160" s="82" t="s">
        <v>27</v>
      </c>
      <c r="AW160" s="82" t="s">
        <v>29</v>
      </c>
      <c r="AX160" s="82" t="s">
        <v>32</v>
      </c>
      <c r="AY160" s="82" t="s">
        <v>141</v>
      </c>
      <c r="AZ160" s="83" t="s">
        <v>26</v>
      </c>
      <c r="BA160" s="83" t="s">
        <v>28</v>
      </c>
      <c r="BB160" s="83" t="s">
        <v>31</v>
      </c>
      <c r="BC160" s="83" t="s">
        <v>140</v>
      </c>
      <c r="BD160" s="83" t="s">
        <v>27</v>
      </c>
      <c r="BE160" s="83" t="s">
        <v>29</v>
      </c>
      <c r="BF160" s="83" t="s">
        <v>32</v>
      </c>
      <c r="BG160" s="83" t="s">
        <v>141</v>
      </c>
      <c r="BH160" s="84" t="s">
        <v>26</v>
      </c>
      <c r="BI160" s="84" t="s">
        <v>28</v>
      </c>
      <c r="BJ160" s="84" t="s">
        <v>31</v>
      </c>
      <c r="BK160" s="84" t="s">
        <v>140</v>
      </c>
      <c r="BL160" s="84" t="s">
        <v>27</v>
      </c>
      <c r="BM160" s="84" t="s">
        <v>29</v>
      </c>
      <c r="BN160" s="84" t="s">
        <v>32</v>
      </c>
      <c r="BO160" s="84" t="s">
        <v>141</v>
      </c>
      <c r="BP160" s="74" t="s">
        <v>26</v>
      </c>
      <c r="BQ160" s="85" t="s">
        <v>28</v>
      </c>
      <c r="BR160" s="85" t="s">
        <v>31</v>
      </c>
      <c r="BS160" s="74" t="s">
        <v>140</v>
      </c>
      <c r="BT160" s="85" t="s">
        <v>27</v>
      </c>
      <c r="BU160" s="85" t="s">
        <v>29</v>
      </c>
      <c r="BV160" s="85" t="s">
        <v>32</v>
      </c>
      <c r="BW160" s="85" t="s">
        <v>141</v>
      </c>
      <c r="BX160" s="86" t="s">
        <v>26</v>
      </c>
      <c r="BY160" s="86" t="s">
        <v>28</v>
      </c>
      <c r="BZ160" s="86" t="s">
        <v>31</v>
      </c>
      <c r="CA160" s="86" t="s">
        <v>140</v>
      </c>
      <c r="CB160" s="86" t="s">
        <v>27</v>
      </c>
      <c r="CC160" s="86" t="s">
        <v>29</v>
      </c>
      <c r="CD160" s="86" t="s">
        <v>32</v>
      </c>
      <c r="CE160" s="86" t="s">
        <v>141</v>
      </c>
      <c r="CF160" s="87" t="s">
        <v>26</v>
      </c>
      <c r="CG160" s="87" t="s">
        <v>28</v>
      </c>
      <c r="CH160" s="87" t="s">
        <v>31</v>
      </c>
      <c r="CI160" s="87" t="s">
        <v>140</v>
      </c>
      <c r="CJ160" s="87" t="s">
        <v>27</v>
      </c>
      <c r="CK160" s="87" t="s">
        <v>29</v>
      </c>
      <c r="CL160" s="87" t="s">
        <v>32</v>
      </c>
      <c r="CM160" s="87" t="s">
        <v>141</v>
      </c>
      <c r="CN160" s="125" t="s">
        <v>26</v>
      </c>
      <c r="CO160" s="125" t="s">
        <v>28</v>
      </c>
      <c r="CP160" s="125" t="s">
        <v>31</v>
      </c>
      <c r="CQ160" s="125" t="s">
        <v>140</v>
      </c>
      <c r="CR160" s="125" t="s">
        <v>27</v>
      </c>
      <c r="CS160" s="125" t="s">
        <v>29</v>
      </c>
      <c r="CT160" s="125" t="s">
        <v>32</v>
      </c>
      <c r="CU160" s="125" t="s">
        <v>141</v>
      </c>
      <c r="CV160" s="122" t="s">
        <v>55</v>
      </c>
      <c r="CW160" s="122" t="s">
        <v>55</v>
      </c>
      <c r="CX160" s="122" t="s">
        <v>30</v>
      </c>
      <c r="CY160" s="122" t="s">
        <v>30</v>
      </c>
    </row>
    <row r="161" spans="1:103" x14ac:dyDescent="0.35">
      <c r="A161" s="2"/>
      <c r="B161" s="35"/>
      <c r="C161" s="120" t="s">
        <v>33</v>
      </c>
      <c r="D161" s="121">
        <v>120096</v>
      </c>
      <c r="E161" s="121">
        <v>155520</v>
      </c>
      <c r="F161" s="166">
        <v>89064</v>
      </c>
      <c r="G161" s="122"/>
      <c r="H161" s="122"/>
      <c r="I161" s="122"/>
      <c r="J161" s="122"/>
      <c r="K161" s="123"/>
      <c r="L161" s="121">
        <v>166415.99999999997</v>
      </c>
      <c r="M161" s="121">
        <v>198336</v>
      </c>
      <c r="N161" s="122"/>
      <c r="O161" s="122"/>
      <c r="P161" s="121">
        <v>104392.75679999997</v>
      </c>
      <c r="Q161" s="121">
        <v>124416.17279999999</v>
      </c>
      <c r="R161" s="122"/>
      <c r="S161" s="123"/>
      <c r="T161" s="121">
        <v>198888</v>
      </c>
      <c r="U161" s="121">
        <v>224640</v>
      </c>
      <c r="V161" s="121">
        <v>200208</v>
      </c>
      <c r="W161" s="121">
        <v>205200</v>
      </c>
      <c r="X161" s="121">
        <v>124762.44239999999</v>
      </c>
      <c r="Y161" s="121">
        <v>140916.67199999999</v>
      </c>
      <c r="Z161" s="121">
        <v>125590.47839999998</v>
      </c>
      <c r="AA161" s="121">
        <v>128721.95999999998</v>
      </c>
      <c r="AB161" s="121">
        <v>234000</v>
      </c>
      <c r="AC161" s="121">
        <v>247560</v>
      </c>
      <c r="AD161" s="121">
        <v>235200</v>
      </c>
      <c r="AE161" s="122"/>
      <c r="AF161" s="121">
        <v>146788.19999999998</v>
      </c>
      <c r="AG161" s="121">
        <v>155294.38799999998</v>
      </c>
      <c r="AH161" s="121">
        <v>147540.96</v>
      </c>
      <c r="AI161" s="123"/>
      <c r="AJ161" s="121">
        <v>173976</v>
      </c>
      <c r="AK161" s="121">
        <v>231936</v>
      </c>
      <c r="AL161" s="121">
        <v>215183.99999999997</v>
      </c>
      <c r="AM161" s="122"/>
      <c r="AN161" s="121">
        <v>109135.14479999998</v>
      </c>
      <c r="AO161" s="121">
        <v>145493.45279999997</v>
      </c>
      <c r="AP161" s="121">
        <v>134984.92319999996</v>
      </c>
      <c r="AQ161" s="123"/>
      <c r="AR161" s="121">
        <v>261552</v>
      </c>
      <c r="AS161" s="121">
        <v>194736</v>
      </c>
      <c r="AT161" s="121">
        <v>240456</v>
      </c>
      <c r="AU161" s="122"/>
      <c r="AV161" s="121">
        <v>164071.56959999999</v>
      </c>
      <c r="AW161" s="121">
        <v>122157.89279999999</v>
      </c>
      <c r="AX161" s="121"/>
      <c r="AY161" s="123"/>
      <c r="AZ161" s="121">
        <v>181103.99999999997</v>
      </c>
      <c r="BA161" s="121">
        <v>134016</v>
      </c>
      <c r="BB161" s="122"/>
      <c r="BC161" s="122"/>
      <c r="BD161" s="121">
        <v>113606.53919999996</v>
      </c>
      <c r="BE161" s="121">
        <v>84068.236799999984</v>
      </c>
      <c r="BF161" s="123"/>
      <c r="BG161" s="123"/>
      <c r="BH161" s="121">
        <v>121488</v>
      </c>
      <c r="BI161" s="121">
        <v>148895.99999999997</v>
      </c>
      <c r="BJ161" s="121">
        <v>123840</v>
      </c>
      <c r="BK161" s="123"/>
      <c r="BL161" s="121">
        <v>76209.422399999996</v>
      </c>
      <c r="BM161" s="121">
        <v>93402.460799999972</v>
      </c>
      <c r="BN161" s="121">
        <v>77684.831999999995</v>
      </c>
      <c r="BO161" s="123"/>
      <c r="BP161" s="121"/>
      <c r="BQ161" s="121">
        <v>155640</v>
      </c>
      <c r="BR161" s="121">
        <v>207936</v>
      </c>
      <c r="BS161" s="121">
        <v>244008</v>
      </c>
      <c r="BT161" s="121">
        <v>99349.264799999975</v>
      </c>
      <c r="BU161" s="121">
        <v>97632.97199999998</v>
      </c>
      <c r="BV161" s="121">
        <v>130438.25279999999</v>
      </c>
      <c r="BW161" s="121">
        <v>153066.21839999998</v>
      </c>
      <c r="BX161" s="121">
        <v>139344</v>
      </c>
      <c r="BY161" s="121">
        <v>185903.99999999997</v>
      </c>
      <c r="BZ161" s="121">
        <v>196680</v>
      </c>
      <c r="CA161" s="122"/>
      <c r="CB161" s="121">
        <v>87410.491199999989</v>
      </c>
      <c r="CC161" s="121">
        <v>116617.57919999996</v>
      </c>
      <c r="CD161" s="121">
        <v>123377.36399999999</v>
      </c>
      <c r="CE161" s="123"/>
      <c r="CF161" s="123">
        <v>185280</v>
      </c>
      <c r="CG161" s="123">
        <v>60720</v>
      </c>
      <c r="CH161" s="123">
        <v>198096</v>
      </c>
      <c r="CI161" s="122"/>
      <c r="CJ161" s="123">
        <v>116226.14399999999</v>
      </c>
      <c r="CK161" s="123">
        <v>38089.655999999995</v>
      </c>
      <c r="CL161" s="123">
        <v>124265.62079999998</v>
      </c>
      <c r="CM161" s="123"/>
      <c r="CN161" s="126">
        <f t="shared" ref="CN161:CU161" si="84">D161+L161+T161+AB161+AJ161+AR161+AZ161+BH161+BP161+BX161+CF161</f>
        <v>1782144</v>
      </c>
      <c r="CO161" s="126">
        <f t="shared" si="84"/>
        <v>1937904</v>
      </c>
      <c r="CP161" s="171">
        <f t="shared" si="84"/>
        <v>1706664</v>
      </c>
      <c r="CQ161" s="126">
        <f t="shared" si="84"/>
        <v>449208</v>
      </c>
      <c r="CR161" s="126">
        <f t="shared" si="84"/>
        <v>1141951.9752000002</v>
      </c>
      <c r="CS161" s="126">
        <f t="shared" si="84"/>
        <v>1118089.4831999999</v>
      </c>
      <c r="CT161" s="126">
        <f t="shared" si="84"/>
        <v>863882.43119999976</v>
      </c>
      <c r="CU161" s="126">
        <f t="shared" si="84"/>
        <v>281788.17839999998</v>
      </c>
      <c r="CV161" s="170"/>
      <c r="CW161" s="170"/>
      <c r="CX161" s="170"/>
      <c r="CY161" s="170"/>
    </row>
    <row r="162" spans="1:103" x14ac:dyDescent="0.35">
      <c r="A162" s="2">
        <v>2</v>
      </c>
      <c r="B162" s="35" t="s">
        <v>147</v>
      </c>
      <c r="C162" s="88" t="s">
        <v>35</v>
      </c>
      <c r="D162" s="128">
        <f>(D136/D$161)*1000000*2</f>
        <v>166.53343991473488</v>
      </c>
      <c r="E162" s="128">
        <f>(E136/E$161)*1000000*2</f>
        <v>38.580246913580247</v>
      </c>
      <c r="F162" s="128">
        <f>(F136/F$161)*1000000*2</f>
        <v>179.64609718853856</v>
      </c>
      <c r="G162" s="128"/>
      <c r="H162" s="128"/>
      <c r="I162" s="128"/>
      <c r="J162" s="128"/>
      <c r="K162" s="128"/>
      <c r="L162" s="128">
        <f>(L136/L$161)*1000000*2</f>
        <v>36.054225555235078</v>
      </c>
      <c r="M162" s="128">
        <f t="shared" ref="M162:BX162" si="85">(M136/M$161)*1000000*2</f>
        <v>90.755082284607937</v>
      </c>
      <c r="N162" s="128"/>
      <c r="O162" s="128"/>
      <c r="P162" s="128">
        <f t="shared" si="85"/>
        <v>153.26733856309085</v>
      </c>
      <c r="Q162" s="128">
        <f t="shared" si="85"/>
        <v>176.82588609573435</v>
      </c>
      <c r="R162" s="128"/>
      <c r="S162" s="128"/>
      <c r="T162" s="128">
        <f t="shared" si="85"/>
        <v>70.39137605084268</v>
      </c>
      <c r="U162" s="128">
        <f t="shared" si="85"/>
        <v>204.77207977207976</v>
      </c>
      <c r="V162" s="128">
        <f t="shared" si="85"/>
        <v>129.86494046191959</v>
      </c>
      <c r="W162" s="128">
        <f t="shared" si="85"/>
        <v>29.239766081871345</v>
      </c>
      <c r="X162" s="128">
        <f t="shared" si="85"/>
        <v>0</v>
      </c>
      <c r="Y162" s="128">
        <f t="shared" si="85"/>
        <v>85.156708781768572</v>
      </c>
      <c r="Z162" s="128">
        <f t="shared" si="85"/>
        <v>63.699096475453835</v>
      </c>
      <c r="AA162" s="128">
        <f t="shared" si="85"/>
        <v>15.537364409305145</v>
      </c>
      <c r="AB162" s="128">
        <f t="shared" si="85"/>
        <v>51.282051282051277</v>
      </c>
      <c r="AC162" s="128">
        <f t="shared" si="85"/>
        <v>88.867345290030698</v>
      </c>
      <c r="AD162" s="128">
        <f t="shared" si="85"/>
        <v>51.020408163265309</v>
      </c>
      <c r="AE162" s="128"/>
      <c r="AF162" s="128">
        <f t="shared" si="85"/>
        <v>204.37610107624457</v>
      </c>
      <c r="AG162" s="128">
        <f t="shared" si="85"/>
        <v>321.96913645070038</v>
      </c>
      <c r="AH162" s="128">
        <f t="shared" si="85"/>
        <v>298.22226993778543</v>
      </c>
      <c r="AI162" s="128"/>
      <c r="AJ162" s="128">
        <f t="shared" si="85"/>
        <v>80.470869545224616</v>
      </c>
      <c r="AK162" s="128">
        <f t="shared" si="85"/>
        <v>51.73841059602649</v>
      </c>
      <c r="AL162" s="128">
        <f t="shared" si="85"/>
        <v>46.471856643616633</v>
      </c>
      <c r="AM162" s="128"/>
      <c r="AN162" s="128">
        <f t="shared" si="85"/>
        <v>109.95541373946115</v>
      </c>
      <c r="AO162" s="128">
        <f t="shared" si="85"/>
        <v>41.23896907064124</v>
      </c>
      <c r="AP162" s="128">
        <f t="shared" si="85"/>
        <v>0</v>
      </c>
      <c r="AQ162" s="128"/>
      <c r="AR162" s="128">
        <f t="shared" si="85"/>
        <v>91.759955955221145</v>
      </c>
      <c r="AS162" s="128">
        <f t="shared" si="85"/>
        <v>338.92038452058171</v>
      </c>
      <c r="AT162" s="128">
        <f t="shared" si="85"/>
        <v>182.98566057823467</v>
      </c>
      <c r="AU162" s="128"/>
      <c r="AV162" s="128">
        <f t="shared" si="85"/>
        <v>121.89802321486415</v>
      </c>
      <c r="AW162" s="128">
        <f t="shared" si="85"/>
        <v>540.2843687559091</v>
      </c>
      <c r="AX162" s="128"/>
      <c r="AY162" s="128"/>
      <c r="AZ162" s="128">
        <f t="shared" si="85"/>
        <v>11.043378390317168</v>
      </c>
      <c r="BA162" s="128">
        <f t="shared" si="85"/>
        <v>74.617956064947478</v>
      </c>
      <c r="BB162" s="128"/>
      <c r="BC162" s="128"/>
      <c r="BD162" s="128">
        <f t="shared" si="85"/>
        <v>105.62772252814128</v>
      </c>
      <c r="BE162" s="128">
        <f t="shared" si="85"/>
        <v>214.11178210888806</v>
      </c>
      <c r="BF162" s="128"/>
      <c r="BG162" s="128"/>
      <c r="BH162" s="128">
        <f t="shared" si="85"/>
        <v>16.462531278809433</v>
      </c>
      <c r="BI162" s="128">
        <f t="shared" si="85"/>
        <v>161.18633139909738</v>
      </c>
      <c r="BJ162" s="128">
        <f t="shared" si="85"/>
        <v>80.749354005167959</v>
      </c>
      <c r="BK162" s="128"/>
      <c r="BL162" s="128">
        <f t="shared" si="85"/>
        <v>78.730422184645775</v>
      </c>
      <c r="BM162" s="128">
        <f t="shared" si="85"/>
        <v>214.12712072785138</v>
      </c>
      <c r="BN162" s="128">
        <f t="shared" si="85"/>
        <v>308.94061790595106</v>
      </c>
      <c r="BO162" s="128"/>
      <c r="BP162" s="128"/>
      <c r="BQ162" s="128">
        <f t="shared" si="85"/>
        <v>346.95451040863531</v>
      </c>
      <c r="BR162" s="128">
        <f t="shared" si="85"/>
        <v>28.855032317636194</v>
      </c>
      <c r="BS162" s="128">
        <f t="shared" si="85"/>
        <v>229.50067210911118</v>
      </c>
      <c r="BT162" s="128">
        <f t="shared" si="85"/>
        <v>322.09599199771839</v>
      </c>
      <c r="BU162" s="128">
        <f t="shared" si="85"/>
        <v>327.75812662959811</v>
      </c>
      <c r="BV162" s="128">
        <f>(BV136/BV$161)*1000000*2</f>
        <v>199.32803025095413</v>
      </c>
      <c r="BW162" s="128">
        <f t="shared" si="85"/>
        <v>143.72864391611574</v>
      </c>
      <c r="BX162" s="128">
        <f t="shared" si="85"/>
        <v>244.00045929498219</v>
      </c>
      <c r="BY162" s="128">
        <f t="shared" ref="BY162:CL162" si="86">(BY136/BY$161)*1000000*2</f>
        <v>32.274722437387041</v>
      </c>
      <c r="BZ162" s="128">
        <f t="shared" si="86"/>
        <v>91.519219035997551</v>
      </c>
      <c r="CA162" s="128"/>
      <c r="CB162" s="128">
        <f t="shared" si="86"/>
        <v>45.761097381866684</v>
      </c>
      <c r="CC162" s="128">
        <f t="shared" si="86"/>
        <v>17.150073031184998</v>
      </c>
      <c r="CD162" s="128">
        <f t="shared" si="86"/>
        <v>32.420858010874674</v>
      </c>
      <c r="CE162" s="128"/>
      <c r="CF162" s="128">
        <f t="shared" si="86"/>
        <v>21.588946459412778</v>
      </c>
      <c r="CG162" s="128">
        <f t="shared" si="86"/>
        <v>131.75230566534913</v>
      </c>
      <c r="CH162" s="128">
        <f t="shared" si="86"/>
        <v>10.096115014942249</v>
      </c>
      <c r="CI162" s="128"/>
      <c r="CJ162" s="128">
        <f t="shared" si="86"/>
        <v>223.70182047853194</v>
      </c>
      <c r="CK162" s="128">
        <f t="shared" si="86"/>
        <v>262.53846976197428</v>
      </c>
      <c r="CL162" s="128">
        <f t="shared" si="86"/>
        <v>16.094556057615577</v>
      </c>
      <c r="CM162" s="128"/>
      <c r="CN162" s="171">
        <f t="shared" ref="CN162:CU162" si="87">AVERAGE(D162,L162,T162,AB162,AJ162,AR162,AZ162,BH162,BP162,BX162,CF162)</f>
        <v>78.958723372683124</v>
      </c>
      <c r="CO162" s="171">
        <f t="shared" si="87"/>
        <v>141.85630685021121</v>
      </c>
      <c r="CP162" s="171">
        <f t="shared" si="87"/>
        <v>89.023187045479858</v>
      </c>
      <c r="CQ162" s="171">
        <f t="shared" si="87"/>
        <v>129.37021909549125</v>
      </c>
      <c r="CR162" s="171">
        <f t="shared" si="87"/>
        <v>136.54139311645648</v>
      </c>
      <c r="CS162" s="171">
        <f t="shared" si="87"/>
        <v>220.11606414142506</v>
      </c>
      <c r="CT162" s="171">
        <f t="shared" si="87"/>
        <v>131.24363266266209</v>
      </c>
      <c r="CU162" s="171">
        <f t="shared" si="87"/>
        <v>79.633004162710449</v>
      </c>
      <c r="CV162" s="178">
        <f>AVERAGE(CN162:CQ162)</f>
        <v>109.80210909096635</v>
      </c>
      <c r="CW162" s="178">
        <f>STDEVA(CN162:CQ162)</f>
        <v>30.514808247129121</v>
      </c>
      <c r="CX162" s="178">
        <f t="shared" ref="CX162:CX179" si="88">AVERAGE(CR162:CU162)</f>
        <v>141.88352352081353</v>
      </c>
      <c r="CY162" s="178">
        <f t="shared" ref="CY162:CY179" si="89">STDEVA(CR162:CU162)</f>
        <v>58.129749145165796</v>
      </c>
    </row>
    <row r="163" spans="1:103" x14ac:dyDescent="0.35">
      <c r="A163" s="2">
        <v>1</v>
      </c>
      <c r="B163" s="35" t="s">
        <v>147</v>
      </c>
      <c r="C163" s="88" t="s">
        <v>37</v>
      </c>
      <c r="D163" s="128">
        <f>(D137/D$161)*1000000*2</f>
        <v>399.68025579536368</v>
      </c>
      <c r="E163" s="128">
        <f t="shared" ref="E163:F177" si="90">(E137/E$161)*1000000*2</f>
        <v>64.300411522633752</v>
      </c>
      <c r="F163" s="128">
        <f>(F137/F$161)*1000000*2</f>
        <v>269.46914578280786</v>
      </c>
      <c r="G163" s="128"/>
      <c r="H163" s="128"/>
      <c r="I163" s="128"/>
      <c r="J163" s="128"/>
      <c r="K163" s="128"/>
      <c r="L163" s="128">
        <f t="shared" ref="L163:BW163" si="91">(L137/L$161)*1000000*2</f>
        <v>0</v>
      </c>
      <c r="M163" s="128">
        <f t="shared" si="91"/>
        <v>20.167796063246207</v>
      </c>
      <c r="N163" s="128"/>
      <c r="O163" s="128"/>
      <c r="P163" s="128">
        <f t="shared" si="91"/>
        <v>95.792086601931786</v>
      </c>
      <c r="Q163" s="128">
        <f t="shared" si="91"/>
        <v>96.450483324946006</v>
      </c>
      <c r="R163" s="128"/>
      <c r="S163" s="128"/>
      <c r="T163" s="128">
        <f t="shared" si="91"/>
        <v>20.111821728812195</v>
      </c>
      <c r="U163" s="128">
        <f t="shared" si="91"/>
        <v>17.806267806267805</v>
      </c>
      <c r="V163" s="128">
        <f t="shared" si="91"/>
        <v>29.968832414289139</v>
      </c>
      <c r="W163" s="128">
        <f t="shared" si="91"/>
        <v>48.732943469785575</v>
      </c>
      <c r="X163" s="128">
        <f t="shared" si="91"/>
        <v>0</v>
      </c>
      <c r="Y163" s="128">
        <f t="shared" si="91"/>
        <v>70.963923984807138</v>
      </c>
      <c r="Z163" s="128">
        <f t="shared" si="91"/>
        <v>31.849548237726918</v>
      </c>
      <c r="AA163" s="128">
        <f t="shared" si="91"/>
        <v>46.61209322791543</v>
      </c>
      <c r="AB163" s="128">
        <f t="shared" si="91"/>
        <v>8.5470085470085468</v>
      </c>
      <c r="AC163" s="128">
        <f t="shared" si="91"/>
        <v>40.394247859104865</v>
      </c>
      <c r="AD163" s="128">
        <f t="shared" si="91"/>
        <v>42.517006802721085</v>
      </c>
      <c r="AE163" s="128"/>
      <c r="AF163" s="128">
        <f t="shared" si="91"/>
        <v>0</v>
      </c>
      <c r="AG163" s="128">
        <f t="shared" si="91"/>
        <v>38.636296374084047</v>
      </c>
      <c r="AH163" s="128">
        <f t="shared" si="91"/>
        <v>13.555557724444792</v>
      </c>
      <c r="AI163" s="128"/>
      <c r="AJ163" s="128">
        <f t="shared" si="91"/>
        <v>68.975031038763959</v>
      </c>
      <c r="AK163" s="128">
        <f t="shared" si="91"/>
        <v>25.869205298013245</v>
      </c>
      <c r="AL163" s="128">
        <f t="shared" si="91"/>
        <v>37.17748531489331</v>
      </c>
      <c r="AM163" s="128"/>
      <c r="AN163" s="128">
        <f t="shared" si="91"/>
        <v>128.28131602937134</v>
      </c>
      <c r="AO163" s="128">
        <f t="shared" si="91"/>
        <v>41.23896907064124</v>
      </c>
      <c r="AP163" s="128">
        <f t="shared" si="91"/>
        <v>14.816469518130605</v>
      </c>
      <c r="AQ163" s="128"/>
      <c r="AR163" s="128">
        <f t="shared" si="91"/>
        <v>61.173303970147423</v>
      </c>
      <c r="AS163" s="128">
        <f t="shared" si="91"/>
        <v>30.810944047325609</v>
      </c>
      <c r="AT163" s="128">
        <f t="shared" si="91"/>
        <v>149.7155404731011</v>
      </c>
      <c r="AU163" s="128"/>
      <c r="AV163" s="128">
        <f t="shared" si="91"/>
        <v>0</v>
      </c>
      <c r="AW163" s="128">
        <f t="shared" si="91"/>
        <v>16.37225359866391</v>
      </c>
      <c r="AX163" s="128"/>
      <c r="AY163" s="128"/>
      <c r="AZ163" s="128">
        <f t="shared" si="91"/>
        <v>99.3904055128545</v>
      </c>
      <c r="BA163" s="128">
        <f t="shared" si="91"/>
        <v>89.541547277936957</v>
      </c>
      <c r="BB163" s="128"/>
      <c r="BC163" s="128"/>
      <c r="BD163" s="128">
        <f t="shared" si="91"/>
        <v>0</v>
      </c>
      <c r="BE163" s="128">
        <f t="shared" si="91"/>
        <v>23.790198012098671</v>
      </c>
      <c r="BF163" s="128"/>
      <c r="BG163" s="128"/>
      <c r="BH163" s="128">
        <f t="shared" si="91"/>
        <v>49.387593836428287</v>
      </c>
      <c r="BI163" s="128">
        <f t="shared" si="91"/>
        <v>107.45755426606493</v>
      </c>
      <c r="BJ163" s="128">
        <f t="shared" si="91"/>
        <v>129.19896640826872</v>
      </c>
      <c r="BK163" s="128"/>
      <c r="BL163" s="128">
        <f t="shared" si="91"/>
        <v>183.70431843084012</v>
      </c>
      <c r="BM163" s="128">
        <f t="shared" si="91"/>
        <v>192.71440865506625</v>
      </c>
      <c r="BN163" s="128">
        <f t="shared" si="91"/>
        <v>386.17577238243888</v>
      </c>
      <c r="BO163" s="128"/>
      <c r="BP163" s="128"/>
      <c r="BQ163" s="128">
        <f t="shared" si="91"/>
        <v>526.85684913903879</v>
      </c>
      <c r="BR163" s="128">
        <f t="shared" si="91"/>
        <v>192.36688211757465</v>
      </c>
      <c r="BS163" s="128">
        <f t="shared" si="91"/>
        <v>147.53614635585717</v>
      </c>
      <c r="BT163" s="128">
        <f t="shared" si="91"/>
        <v>140.91699649900178</v>
      </c>
      <c r="BU163" s="128">
        <f t="shared" si="91"/>
        <v>450.66742411569737</v>
      </c>
      <c r="BV163" s="128">
        <f t="shared" si="91"/>
        <v>291.32558267447143</v>
      </c>
      <c r="BW163" s="128">
        <f t="shared" si="91"/>
        <v>13.066240356010521</v>
      </c>
      <c r="BX163" s="128">
        <f t="shared" ref="BX163:CL163" si="92">(BX137/BX$161)*1000000*2</f>
        <v>14.352968193822482</v>
      </c>
      <c r="BY163" s="128">
        <f t="shared" si="92"/>
        <v>75.307685687236429</v>
      </c>
      <c r="BZ163" s="128">
        <f t="shared" si="92"/>
        <v>30.506406345332518</v>
      </c>
      <c r="CA163" s="128"/>
      <c r="CB163" s="128">
        <f t="shared" si="92"/>
        <v>91.522194763733367</v>
      </c>
      <c r="CC163" s="128">
        <f t="shared" si="92"/>
        <v>17.150073031184998</v>
      </c>
      <c r="CD163" s="128">
        <f t="shared" si="92"/>
        <v>226.9460060761227</v>
      </c>
      <c r="CE163" s="128"/>
      <c r="CF163" s="128">
        <f t="shared" si="92"/>
        <v>10.794473229706389</v>
      </c>
      <c r="CG163" s="128">
        <f t="shared" si="92"/>
        <v>329.38076416337287</v>
      </c>
      <c r="CH163" s="128">
        <f t="shared" si="92"/>
        <v>40.384460059768998</v>
      </c>
      <c r="CI163" s="128"/>
      <c r="CJ163" s="128">
        <f t="shared" si="92"/>
        <v>34.415664689004913</v>
      </c>
      <c r="CK163" s="128">
        <f t="shared" si="92"/>
        <v>315.04616371436907</v>
      </c>
      <c r="CL163" s="128">
        <f t="shared" si="92"/>
        <v>16.094556057615577</v>
      </c>
      <c r="CM163" s="128"/>
      <c r="CN163" s="171">
        <f t="shared" ref="CN163:CN179" si="93">AVERAGE(D163,L163,T163,AB163,AJ163,AR163,AZ163,BH163,BP163,BX163,CF163)</f>
        <v>73.241286185290747</v>
      </c>
      <c r="CO163" s="171">
        <f t="shared" ref="CO163:CO178" si="94">AVERAGE(E163,M163,U163,AC163,AK163,AS163,BA163,BI163,BQ163,BY163,CG163)</f>
        <v>120.71757028456742</v>
      </c>
      <c r="CP163" s="171">
        <f t="shared" ref="CP163:CP179" si="95">AVERAGE(F163,N163,V163,AD163,AL163,AT163,BB163,BJ163,BR163,BZ163,CH163)</f>
        <v>102.36719174652859</v>
      </c>
      <c r="CQ163" s="171">
        <f t="shared" ref="CQ163:CQ179" si="96">AVERAGE(G163,O163,W163,AE163,AM163,AU163,BC163,BK163,BS163,CA163,CI163)</f>
        <v>98.134544912821369</v>
      </c>
      <c r="CR163" s="171">
        <f t="shared" ref="CR163:CR179" si="97">AVERAGE(H163,P163,X163,AF163,AN163,AV163,BD163,BL163,BT163,CB163,CJ163)</f>
        <v>67.463257701388329</v>
      </c>
      <c r="CS163" s="171">
        <f t="shared" ref="CS163:CS179" si="98">AVERAGE(I163,Q163,Y163,AG163,AO163,AW163,BE163,BM163,BU163,CC163,CK163)</f>
        <v>126.30301938815587</v>
      </c>
      <c r="CT163" s="171">
        <f t="shared" ref="CT163:CT179" si="99">AVERAGE(J163,R163,Z163,AH163,AP163,AX163,BF163,BN163,BV163,CD163,CL163)</f>
        <v>140.10907038156441</v>
      </c>
      <c r="CU163" s="171">
        <f t="shared" ref="CU163:CU178" si="100">AVERAGE(K163,S163,AA163,AI163,AQ163,AY163,BG163,BO163,BW163,CE163,CM163)</f>
        <v>29.839166791962974</v>
      </c>
      <c r="CV163" s="178">
        <f t="shared" ref="CV163:CV179" si="101">AVERAGE(CN163:CQ163)</f>
        <v>98.61514828230203</v>
      </c>
      <c r="CW163" s="178">
        <f t="shared" ref="CW163:CW179" si="102">STDEVA(CN163:CQ163)</f>
        <v>19.550436873554943</v>
      </c>
      <c r="CX163" s="178">
        <f t="shared" si="88"/>
        <v>90.928628565767895</v>
      </c>
      <c r="CY163" s="178">
        <f t="shared" si="89"/>
        <v>51.486598103675</v>
      </c>
    </row>
    <row r="164" spans="1:103" x14ac:dyDescent="0.35">
      <c r="A164" s="2">
        <v>3</v>
      </c>
      <c r="B164" s="35" t="s">
        <v>147</v>
      </c>
      <c r="C164" s="88" t="s">
        <v>38</v>
      </c>
      <c r="D164" s="128">
        <f>(D138/D$161)*1000000*2</f>
        <v>183.18678390620838</v>
      </c>
      <c r="E164" s="128">
        <f>(E138/E$161)*1000000*2</f>
        <v>38.580246913580247</v>
      </c>
      <c r="F164" s="128">
        <f t="shared" si="90"/>
        <v>134.73457289140393</v>
      </c>
      <c r="G164" s="128"/>
      <c r="H164" s="128"/>
      <c r="I164" s="128"/>
      <c r="J164" s="128"/>
      <c r="K164" s="128"/>
      <c r="L164" s="128">
        <f t="shared" ref="L164:BW164" si="103">(L138/L$161)*1000000*2</f>
        <v>0</v>
      </c>
      <c r="M164" s="128">
        <f t="shared" si="103"/>
        <v>80.67118425298483</v>
      </c>
      <c r="N164" s="128"/>
      <c r="O164" s="128"/>
      <c r="P164" s="128">
        <f t="shared" si="103"/>
        <v>0</v>
      </c>
      <c r="Q164" s="128">
        <f t="shared" si="103"/>
        <v>48.225241662473003</v>
      </c>
      <c r="R164" s="128"/>
      <c r="S164" s="128"/>
      <c r="T164" s="128">
        <f t="shared" si="103"/>
        <v>20.111821728812195</v>
      </c>
      <c r="U164" s="128">
        <f t="shared" si="103"/>
        <v>0</v>
      </c>
      <c r="V164" s="128">
        <f t="shared" si="103"/>
        <v>29.968832414289139</v>
      </c>
      <c r="W164" s="128">
        <f t="shared" si="103"/>
        <v>77.972709551656919</v>
      </c>
      <c r="X164" s="128">
        <f t="shared" si="103"/>
        <v>32.060930541706036</v>
      </c>
      <c r="Y164" s="128">
        <f t="shared" si="103"/>
        <v>14.192784796961428</v>
      </c>
      <c r="Z164" s="128">
        <f t="shared" si="103"/>
        <v>15.924774118863459</v>
      </c>
      <c r="AA164" s="128">
        <f t="shared" si="103"/>
        <v>93.224186455830861</v>
      </c>
      <c r="AB164" s="128">
        <f t="shared" si="103"/>
        <v>34.188034188034187</v>
      </c>
      <c r="AC164" s="128">
        <f t="shared" si="103"/>
        <v>24.23654871546292</v>
      </c>
      <c r="AD164" s="128">
        <f t="shared" si="103"/>
        <v>42.517006802721085</v>
      </c>
      <c r="AE164" s="128"/>
      <c r="AF164" s="128">
        <f t="shared" si="103"/>
        <v>0</v>
      </c>
      <c r="AG164" s="128">
        <f t="shared" si="103"/>
        <v>12.878765458028015</v>
      </c>
      <c r="AH164" s="128">
        <f t="shared" si="103"/>
        <v>40.666673173334374</v>
      </c>
      <c r="AI164" s="128"/>
      <c r="AJ164" s="128">
        <f t="shared" si="103"/>
        <v>68.975031038763959</v>
      </c>
      <c r="AK164" s="128">
        <f t="shared" si="103"/>
        <v>8.6230684326710811</v>
      </c>
      <c r="AL164" s="128">
        <f t="shared" si="103"/>
        <v>27.883113986169981</v>
      </c>
      <c r="AM164" s="128"/>
      <c r="AN164" s="128">
        <f t="shared" si="103"/>
        <v>183.25902289910192</v>
      </c>
      <c r="AO164" s="128">
        <f t="shared" si="103"/>
        <v>41.23896907064124</v>
      </c>
      <c r="AP164" s="128">
        <f t="shared" si="103"/>
        <v>74.082347590653029</v>
      </c>
      <c r="AQ164" s="128"/>
      <c r="AR164" s="128">
        <f t="shared" si="103"/>
        <v>30.586651985073711</v>
      </c>
      <c r="AS164" s="128">
        <f t="shared" si="103"/>
        <v>112.97346150686056</v>
      </c>
      <c r="AT164" s="128">
        <f t="shared" si="103"/>
        <v>158.03307049938451</v>
      </c>
      <c r="AU164" s="128"/>
      <c r="AV164" s="128">
        <f t="shared" si="103"/>
        <v>36.569406964459255</v>
      </c>
      <c r="AW164" s="128">
        <f t="shared" si="103"/>
        <v>0</v>
      </c>
      <c r="AX164" s="128"/>
      <c r="AY164" s="128"/>
      <c r="AZ164" s="128">
        <f t="shared" si="103"/>
        <v>99.3904055128545</v>
      </c>
      <c r="BA164" s="128">
        <f t="shared" si="103"/>
        <v>14.923591212989493</v>
      </c>
      <c r="BB164" s="128"/>
      <c r="BC164" s="128"/>
      <c r="BD164" s="128">
        <f t="shared" si="103"/>
        <v>17.604620421356877</v>
      </c>
      <c r="BE164" s="128">
        <f t="shared" si="103"/>
        <v>47.580396024197341</v>
      </c>
      <c r="BF164" s="128"/>
      <c r="BG164" s="128"/>
      <c r="BH164" s="128">
        <f t="shared" si="103"/>
        <v>16.462531278809433</v>
      </c>
      <c r="BI164" s="128">
        <f t="shared" si="103"/>
        <v>80.593165699548692</v>
      </c>
      <c r="BJ164" s="128">
        <f t="shared" si="103"/>
        <v>145.34883720930233</v>
      </c>
      <c r="BK164" s="128"/>
      <c r="BL164" s="128">
        <f t="shared" si="103"/>
        <v>183.70431843084012</v>
      </c>
      <c r="BM164" s="128">
        <f t="shared" si="103"/>
        <v>235.53983280063653</v>
      </c>
      <c r="BN164" s="128">
        <f t="shared" si="103"/>
        <v>360.43072089027623</v>
      </c>
      <c r="BO164" s="128"/>
      <c r="BP164" s="128"/>
      <c r="BQ164" s="128">
        <f t="shared" si="103"/>
        <v>346.95451040863531</v>
      </c>
      <c r="BR164" s="128">
        <f t="shared" si="103"/>
        <v>76.946752847029856</v>
      </c>
      <c r="BS164" s="128">
        <f t="shared" si="103"/>
        <v>98.357430903904799</v>
      </c>
      <c r="BT164" s="128">
        <f t="shared" si="103"/>
        <v>382.48899049729062</v>
      </c>
      <c r="BU164" s="128">
        <f t="shared" si="103"/>
        <v>348.24300954394795</v>
      </c>
      <c r="BV164" s="128">
        <f t="shared" si="103"/>
        <v>291.32558267447143</v>
      </c>
      <c r="BW164" s="128">
        <f t="shared" si="103"/>
        <v>52.264961424042085</v>
      </c>
      <c r="BX164" s="128">
        <f t="shared" ref="BX164:CL164" si="104">(BX138/BX$161)*1000000*2</f>
        <v>57.411872775289929</v>
      </c>
      <c r="BY164" s="128">
        <f t="shared" si="104"/>
        <v>0</v>
      </c>
      <c r="BZ164" s="128">
        <f t="shared" si="104"/>
        <v>101.6880211511084</v>
      </c>
      <c r="CA164" s="128"/>
      <c r="CB164" s="128">
        <f t="shared" si="104"/>
        <v>572.01371727333355</v>
      </c>
      <c r="CC164" s="128">
        <f t="shared" si="104"/>
        <v>34.300146062369997</v>
      </c>
      <c r="CD164" s="128">
        <f t="shared" si="104"/>
        <v>48.631287016312008</v>
      </c>
      <c r="CE164" s="128"/>
      <c r="CF164" s="128">
        <f t="shared" si="104"/>
        <v>0</v>
      </c>
      <c r="CG164" s="128">
        <f t="shared" si="104"/>
        <v>98.814229249011859</v>
      </c>
      <c r="CH164" s="128">
        <f t="shared" si="104"/>
        <v>40.384460059768998</v>
      </c>
      <c r="CI164" s="128"/>
      <c r="CJ164" s="128">
        <f t="shared" si="104"/>
        <v>17.207832344502457</v>
      </c>
      <c r="CK164" s="128">
        <f t="shared" si="104"/>
        <v>1575.2308185718455</v>
      </c>
      <c r="CL164" s="128">
        <f t="shared" si="104"/>
        <v>0</v>
      </c>
      <c r="CM164" s="128"/>
      <c r="CN164" s="171">
        <f t="shared" si="93"/>
        <v>51.03131324138463</v>
      </c>
      <c r="CO164" s="171">
        <f t="shared" si="94"/>
        <v>73.306364217431366</v>
      </c>
      <c r="CP164" s="171">
        <f t="shared" si="95"/>
        <v>84.167185317908704</v>
      </c>
      <c r="CQ164" s="171">
        <f t="shared" si="96"/>
        <v>88.165070227780859</v>
      </c>
      <c r="CR164" s="171">
        <f t="shared" si="97"/>
        <v>142.4908839372591</v>
      </c>
      <c r="CS164" s="171">
        <f t="shared" si="98"/>
        <v>235.7429963991101</v>
      </c>
      <c r="CT164" s="171">
        <f t="shared" si="99"/>
        <v>118.72305506627295</v>
      </c>
      <c r="CU164" s="171">
        <f t="shared" si="100"/>
        <v>72.744573939936473</v>
      </c>
      <c r="CV164" s="178">
        <f t="shared" si="101"/>
        <v>74.167483251126384</v>
      </c>
      <c r="CW164" s="178">
        <f t="shared" si="102"/>
        <v>16.652831303848266</v>
      </c>
      <c r="CX164" s="178">
        <f t="shared" si="88"/>
        <v>142.42537733564467</v>
      </c>
      <c r="CY164" s="178">
        <f t="shared" si="89"/>
        <v>68.618259867233007</v>
      </c>
    </row>
    <row r="165" spans="1:103" x14ac:dyDescent="0.35">
      <c r="A165" s="2">
        <v>4</v>
      </c>
      <c r="B165" s="35" t="s">
        <v>147</v>
      </c>
      <c r="C165" s="88" t="s">
        <v>36</v>
      </c>
      <c r="D165" s="128">
        <f t="shared" ref="D165:D179" si="105">(D139/D$161)*1000000*2</f>
        <v>0</v>
      </c>
      <c r="E165" s="128">
        <f>(E139/E$161)*1000000*2</f>
        <v>12.860082304526749</v>
      </c>
      <c r="F165" s="128">
        <f t="shared" si="90"/>
        <v>224.55762148567322</v>
      </c>
      <c r="G165" s="128"/>
      <c r="H165" s="128"/>
      <c r="I165" s="128"/>
      <c r="J165" s="128"/>
      <c r="K165" s="128"/>
      <c r="L165" s="128">
        <f t="shared" ref="L165:BW165" si="106">(L139/L$161)*1000000*2</f>
        <v>12.018075185078359</v>
      </c>
      <c r="M165" s="128">
        <f t="shared" si="106"/>
        <v>0</v>
      </c>
      <c r="N165" s="128"/>
      <c r="O165" s="128"/>
      <c r="P165" s="128">
        <f t="shared" si="106"/>
        <v>19.158417320386356</v>
      </c>
      <c r="Q165" s="128">
        <f t="shared" si="106"/>
        <v>16.075080554157669</v>
      </c>
      <c r="R165" s="128"/>
      <c r="S165" s="128"/>
      <c r="T165" s="128">
        <f t="shared" si="106"/>
        <v>10.055910864406098</v>
      </c>
      <c r="U165" s="128">
        <f t="shared" si="106"/>
        <v>0</v>
      </c>
      <c r="V165" s="128">
        <f t="shared" si="106"/>
        <v>0</v>
      </c>
      <c r="W165" s="128">
        <f t="shared" si="106"/>
        <v>0</v>
      </c>
      <c r="X165" s="128">
        <f t="shared" si="106"/>
        <v>0</v>
      </c>
      <c r="Y165" s="128">
        <f t="shared" si="106"/>
        <v>0</v>
      </c>
      <c r="Z165" s="128">
        <f t="shared" si="106"/>
        <v>0</v>
      </c>
      <c r="AA165" s="128">
        <f t="shared" si="106"/>
        <v>0</v>
      </c>
      <c r="AB165" s="128">
        <f t="shared" si="106"/>
        <v>8.5470085470085468</v>
      </c>
      <c r="AC165" s="128">
        <f t="shared" si="106"/>
        <v>8.0788495718209727</v>
      </c>
      <c r="AD165" s="128">
        <f t="shared" si="106"/>
        <v>17.006802721088434</v>
      </c>
      <c r="AE165" s="128"/>
      <c r="AF165" s="128">
        <f t="shared" si="106"/>
        <v>13.625073405082972</v>
      </c>
      <c r="AG165" s="128">
        <f t="shared" si="106"/>
        <v>0</v>
      </c>
      <c r="AH165" s="128">
        <f t="shared" si="106"/>
        <v>27.111115448889585</v>
      </c>
      <c r="AI165" s="128"/>
      <c r="AJ165" s="128">
        <f t="shared" si="106"/>
        <v>425.34602473904448</v>
      </c>
      <c r="AK165" s="128">
        <f t="shared" si="106"/>
        <v>34.492273730684325</v>
      </c>
      <c r="AL165" s="128">
        <f t="shared" si="106"/>
        <v>0</v>
      </c>
      <c r="AM165" s="128"/>
      <c r="AN165" s="128">
        <f t="shared" si="106"/>
        <v>54.977706869730575</v>
      </c>
      <c r="AO165" s="128">
        <f t="shared" si="106"/>
        <v>0</v>
      </c>
      <c r="AP165" s="128">
        <f t="shared" si="106"/>
        <v>0</v>
      </c>
      <c r="AQ165" s="128"/>
      <c r="AR165" s="128">
        <f t="shared" si="106"/>
        <v>15.293325992536856</v>
      </c>
      <c r="AS165" s="128">
        <f t="shared" si="106"/>
        <v>51.351573412209348</v>
      </c>
      <c r="AT165" s="128">
        <f t="shared" si="106"/>
        <v>24.952590078850182</v>
      </c>
      <c r="AU165" s="128"/>
      <c r="AV165" s="128">
        <f t="shared" si="106"/>
        <v>12.189802321486416</v>
      </c>
      <c r="AW165" s="128">
        <f t="shared" si="106"/>
        <v>16.37225359866391</v>
      </c>
      <c r="AX165" s="128"/>
      <c r="AY165" s="128"/>
      <c r="AZ165" s="128">
        <f t="shared" si="106"/>
        <v>0</v>
      </c>
      <c r="BA165" s="128">
        <f t="shared" si="106"/>
        <v>0</v>
      </c>
      <c r="BB165" s="128"/>
      <c r="BC165" s="128"/>
      <c r="BD165" s="128">
        <f t="shared" si="106"/>
        <v>0</v>
      </c>
      <c r="BE165" s="128">
        <f t="shared" si="106"/>
        <v>71.370594036296012</v>
      </c>
      <c r="BF165" s="128"/>
      <c r="BG165" s="128"/>
      <c r="BH165" s="128">
        <f t="shared" si="106"/>
        <v>0</v>
      </c>
      <c r="BI165" s="128">
        <f t="shared" si="106"/>
        <v>0</v>
      </c>
      <c r="BJ165" s="128">
        <f t="shared" si="106"/>
        <v>0</v>
      </c>
      <c r="BK165" s="128"/>
      <c r="BL165" s="128">
        <f t="shared" si="106"/>
        <v>26.243474061548593</v>
      </c>
      <c r="BM165" s="128">
        <f t="shared" si="106"/>
        <v>42.825424145570274</v>
      </c>
      <c r="BN165" s="128">
        <f t="shared" si="106"/>
        <v>25.745051492162588</v>
      </c>
      <c r="BO165" s="128"/>
      <c r="BP165" s="128"/>
      <c r="BQ165" s="128">
        <f t="shared" si="106"/>
        <v>167.05217167823182</v>
      </c>
      <c r="BR165" s="128">
        <f t="shared" si="106"/>
        <v>19.236688211757464</v>
      </c>
      <c r="BS165" s="128">
        <f t="shared" si="106"/>
        <v>16.392905150650797</v>
      </c>
      <c r="BT165" s="128">
        <f t="shared" si="106"/>
        <v>20.130999499857399</v>
      </c>
      <c r="BU165" s="128">
        <f t="shared" si="106"/>
        <v>40.969765828699764</v>
      </c>
      <c r="BV165" s="128">
        <f t="shared" si="106"/>
        <v>15.332925403919548</v>
      </c>
      <c r="BW165" s="128">
        <f t="shared" si="106"/>
        <v>0</v>
      </c>
      <c r="BX165" s="128">
        <f t="shared" ref="BX165:CL165" si="107">(BX139/BX$161)*1000000*2</f>
        <v>14.352968193822482</v>
      </c>
      <c r="BY165" s="128">
        <f t="shared" si="107"/>
        <v>10.758240812462347</v>
      </c>
      <c r="BZ165" s="128">
        <f t="shared" si="107"/>
        <v>0</v>
      </c>
      <c r="CA165" s="128"/>
      <c r="CB165" s="128">
        <f t="shared" si="107"/>
        <v>22.880548690933342</v>
      </c>
      <c r="CC165" s="128">
        <f t="shared" si="107"/>
        <v>0</v>
      </c>
      <c r="CD165" s="128">
        <f t="shared" si="107"/>
        <v>0</v>
      </c>
      <c r="CE165" s="128"/>
      <c r="CF165" s="128">
        <f t="shared" si="107"/>
        <v>0</v>
      </c>
      <c r="CG165" s="128">
        <f t="shared" si="107"/>
        <v>0</v>
      </c>
      <c r="CH165" s="128">
        <f t="shared" si="107"/>
        <v>0</v>
      </c>
      <c r="CI165" s="128"/>
      <c r="CJ165" s="128">
        <f t="shared" si="107"/>
        <v>0</v>
      </c>
      <c r="CK165" s="128">
        <f t="shared" si="107"/>
        <v>52.507693952394852</v>
      </c>
      <c r="CL165" s="128">
        <f t="shared" si="107"/>
        <v>0</v>
      </c>
      <c r="CM165" s="128"/>
      <c r="CN165" s="171">
        <f t="shared" si="93"/>
        <v>48.561331352189683</v>
      </c>
      <c r="CO165" s="171">
        <f t="shared" si="94"/>
        <v>25.872108319085054</v>
      </c>
      <c r="CP165" s="171">
        <f t="shared" si="95"/>
        <v>31.750411388596586</v>
      </c>
      <c r="CQ165" s="171">
        <f t="shared" si="96"/>
        <v>8.1964525753253987</v>
      </c>
      <c r="CR165" s="171">
        <f t="shared" si="97"/>
        <v>16.920602216902566</v>
      </c>
      <c r="CS165" s="171">
        <f t="shared" si="98"/>
        <v>24.012081211578248</v>
      </c>
      <c r="CT165" s="171">
        <f t="shared" si="99"/>
        <v>9.7412989064245323</v>
      </c>
      <c r="CU165" s="171">
        <f t="shared" si="100"/>
        <v>0</v>
      </c>
      <c r="CV165" s="178">
        <f t="shared" si="101"/>
        <v>28.595075908799181</v>
      </c>
      <c r="CW165" s="178">
        <f t="shared" si="102"/>
        <v>16.654587804529648</v>
      </c>
      <c r="CX165" s="178">
        <f t="shared" si="88"/>
        <v>12.668495583726337</v>
      </c>
      <c r="CY165" s="178">
        <f t="shared" si="89"/>
        <v>10.260224274007694</v>
      </c>
    </row>
    <row r="166" spans="1:103" x14ac:dyDescent="0.35">
      <c r="A166" s="2">
        <v>5</v>
      </c>
      <c r="B166" s="35" t="s">
        <v>147</v>
      </c>
      <c r="C166" s="88" t="s">
        <v>44</v>
      </c>
      <c r="D166" s="128">
        <f t="shared" si="105"/>
        <v>0</v>
      </c>
      <c r="E166" s="128">
        <f>(E140/E$161)*1000000*2</f>
        <v>12.860082304526749</v>
      </c>
      <c r="F166" s="128">
        <f t="shared" si="90"/>
        <v>0</v>
      </c>
      <c r="G166" s="128"/>
      <c r="H166" s="128"/>
      <c r="I166" s="128"/>
      <c r="J166" s="128"/>
      <c r="K166" s="128"/>
      <c r="L166" s="128">
        <f t="shared" ref="L166:BW166" si="108">(L140/L$161)*1000000*2</f>
        <v>0</v>
      </c>
      <c r="M166" s="128">
        <f t="shared" si="108"/>
        <v>10.083898031623104</v>
      </c>
      <c r="N166" s="128"/>
      <c r="O166" s="128"/>
      <c r="P166" s="128">
        <f t="shared" si="108"/>
        <v>0</v>
      </c>
      <c r="Q166" s="128">
        <f t="shared" si="108"/>
        <v>16.075080554157669</v>
      </c>
      <c r="R166" s="128"/>
      <c r="S166" s="128"/>
      <c r="T166" s="128">
        <f t="shared" si="108"/>
        <v>0</v>
      </c>
      <c r="U166" s="128">
        <f t="shared" si="108"/>
        <v>0</v>
      </c>
      <c r="V166" s="128">
        <f t="shared" si="108"/>
        <v>0</v>
      </c>
      <c r="W166" s="128">
        <f t="shared" si="108"/>
        <v>9.7465886939571149</v>
      </c>
      <c r="X166" s="128">
        <f t="shared" si="108"/>
        <v>16.030465270853018</v>
      </c>
      <c r="Y166" s="128">
        <f t="shared" si="108"/>
        <v>42.578354390884286</v>
      </c>
      <c r="Z166" s="128">
        <f t="shared" si="108"/>
        <v>15.924774118863459</v>
      </c>
      <c r="AA166" s="128">
        <f t="shared" si="108"/>
        <v>15.537364409305145</v>
      </c>
      <c r="AB166" s="128">
        <f t="shared" si="108"/>
        <v>0</v>
      </c>
      <c r="AC166" s="128">
        <f t="shared" si="108"/>
        <v>8.0788495718209727</v>
      </c>
      <c r="AD166" s="128">
        <f t="shared" si="108"/>
        <v>8.5034013605442169</v>
      </c>
      <c r="AE166" s="128"/>
      <c r="AF166" s="128">
        <f t="shared" si="108"/>
        <v>0</v>
      </c>
      <c r="AG166" s="128">
        <f t="shared" si="108"/>
        <v>25.75753091605603</v>
      </c>
      <c r="AH166" s="128">
        <f t="shared" si="108"/>
        <v>13.555557724444792</v>
      </c>
      <c r="AI166" s="128"/>
      <c r="AJ166" s="128">
        <f t="shared" si="108"/>
        <v>22.991677012921325</v>
      </c>
      <c r="AK166" s="128">
        <f t="shared" si="108"/>
        <v>8.6230684326710811</v>
      </c>
      <c r="AL166" s="128">
        <f t="shared" si="108"/>
        <v>0</v>
      </c>
      <c r="AM166" s="128"/>
      <c r="AN166" s="128">
        <f t="shared" si="108"/>
        <v>18.325902289910193</v>
      </c>
      <c r="AO166" s="128">
        <f t="shared" si="108"/>
        <v>0</v>
      </c>
      <c r="AP166" s="128">
        <f t="shared" si="108"/>
        <v>0</v>
      </c>
      <c r="AQ166" s="128"/>
      <c r="AR166" s="128">
        <f t="shared" si="108"/>
        <v>7.6466629962684278</v>
      </c>
      <c r="AS166" s="128">
        <f t="shared" si="108"/>
        <v>20.540629364883738</v>
      </c>
      <c r="AT166" s="128">
        <f t="shared" si="108"/>
        <v>0</v>
      </c>
      <c r="AU166" s="128"/>
      <c r="AV166" s="128">
        <f t="shared" si="108"/>
        <v>24.379604642972833</v>
      </c>
      <c r="AW166" s="128">
        <f t="shared" si="108"/>
        <v>0</v>
      </c>
      <c r="AX166" s="128"/>
      <c r="AY166" s="128"/>
      <c r="AZ166" s="128">
        <f t="shared" si="108"/>
        <v>0</v>
      </c>
      <c r="BA166" s="128">
        <f t="shared" si="108"/>
        <v>0</v>
      </c>
      <c r="BB166" s="128"/>
      <c r="BC166" s="128"/>
      <c r="BD166" s="128">
        <f t="shared" si="108"/>
        <v>0</v>
      </c>
      <c r="BE166" s="128">
        <f t="shared" si="108"/>
        <v>0</v>
      </c>
      <c r="BF166" s="128"/>
      <c r="BG166" s="128"/>
      <c r="BH166" s="128">
        <f t="shared" si="108"/>
        <v>0</v>
      </c>
      <c r="BI166" s="128">
        <f t="shared" si="108"/>
        <v>0</v>
      </c>
      <c r="BJ166" s="128">
        <f t="shared" si="108"/>
        <v>0</v>
      </c>
      <c r="BK166" s="128"/>
      <c r="BL166" s="128">
        <f t="shared" si="108"/>
        <v>0</v>
      </c>
      <c r="BM166" s="128">
        <f t="shared" si="108"/>
        <v>0</v>
      </c>
      <c r="BN166" s="128">
        <f t="shared" si="108"/>
        <v>25.745051492162588</v>
      </c>
      <c r="BO166" s="128"/>
      <c r="BP166" s="128"/>
      <c r="BQ166" s="128">
        <f t="shared" si="108"/>
        <v>64.250835260858395</v>
      </c>
      <c r="BR166" s="128">
        <f t="shared" si="108"/>
        <v>19.236688211757464</v>
      </c>
      <c r="BS166" s="128">
        <f t="shared" si="108"/>
        <v>32.785810301301595</v>
      </c>
      <c r="BT166" s="128">
        <f t="shared" si="108"/>
        <v>0</v>
      </c>
      <c r="BU166" s="128">
        <f t="shared" si="108"/>
        <v>81.939531657399527</v>
      </c>
      <c r="BV166" s="128">
        <f t="shared" si="108"/>
        <v>45.998776211758646</v>
      </c>
      <c r="BW166" s="128">
        <f t="shared" si="108"/>
        <v>0</v>
      </c>
      <c r="BX166" s="128">
        <f t="shared" ref="BX166:CL166" si="109">(BX140/BX$161)*1000000*2</f>
        <v>0</v>
      </c>
      <c r="BY166" s="128">
        <f t="shared" si="109"/>
        <v>10.758240812462347</v>
      </c>
      <c r="BZ166" s="128">
        <f t="shared" si="109"/>
        <v>30.506406345332518</v>
      </c>
      <c r="CA166" s="128"/>
      <c r="CB166" s="128">
        <f t="shared" si="109"/>
        <v>0</v>
      </c>
      <c r="CC166" s="128">
        <f t="shared" si="109"/>
        <v>0</v>
      </c>
      <c r="CD166" s="128">
        <f t="shared" si="109"/>
        <v>0</v>
      </c>
      <c r="CE166" s="128"/>
      <c r="CF166" s="128">
        <f t="shared" si="109"/>
        <v>0</v>
      </c>
      <c r="CG166" s="128">
        <f t="shared" si="109"/>
        <v>0</v>
      </c>
      <c r="CH166" s="128">
        <f t="shared" si="109"/>
        <v>10.096115014942249</v>
      </c>
      <c r="CI166" s="128"/>
      <c r="CJ166" s="128">
        <f t="shared" si="109"/>
        <v>0</v>
      </c>
      <c r="CK166" s="128">
        <f t="shared" si="109"/>
        <v>0</v>
      </c>
      <c r="CL166" s="128">
        <f t="shared" si="109"/>
        <v>0</v>
      </c>
      <c r="CM166" s="128"/>
      <c r="CN166" s="171">
        <f t="shared" si="93"/>
        <v>3.0638340009189755</v>
      </c>
      <c r="CO166" s="171">
        <f t="shared" si="94"/>
        <v>12.290509434440581</v>
      </c>
      <c r="CP166" s="171">
        <f t="shared" si="95"/>
        <v>7.5936234369529387</v>
      </c>
      <c r="CQ166" s="171">
        <f t="shared" si="96"/>
        <v>21.266199497629355</v>
      </c>
      <c r="CR166" s="171">
        <f t="shared" si="97"/>
        <v>5.873597220373604</v>
      </c>
      <c r="CS166" s="171">
        <f t="shared" si="98"/>
        <v>16.635049751849749</v>
      </c>
      <c r="CT166" s="171">
        <f t="shared" si="99"/>
        <v>14.460594221032782</v>
      </c>
      <c r="CU166" s="171">
        <f t="shared" si="100"/>
        <v>7.7686822046525723</v>
      </c>
      <c r="CV166" s="178">
        <f t="shared" si="101"/>
        <v>11.053541592485463</v>
      </c>
      <c r="CW166" s="178">
        <f t="shared" si="102"/>
        <v>7.7810653077679088</v>
      </c>
      <c r="CX166" s="178">
        <f t="shared" si="88"/>
        <v>11.184480849477177</v>
      </c>
      <c r="CY166" s="178">
        <f t="shared" si="89"/>
        <v>5.1741274783504076</v>
      </c>
    </row>
    <row r="167" spans="1:103" x14ac:dyDescent="0.35">
      <c r="A167" s="2">
        <v>6</v>
      </c>
      <c r="B167" s="35" t="s">
        <v>147</v>
      </c>
      <c r="C167" s="88" t="s">
        <v>39</v>
      </c>
      <c r="D167" s="128">
        <f t="shared" si="105"/>
        <v>83.266719957367442</v>
      </c>
      <c r="E167" s="128">
        <f t="shared" si="90"/>
        <v>0</v>
      </c>
      <c r="F167" s="128">
        <f t="shared" si="90"/>
        <v>0</v>
      </c>
      <c r="G167" s="128"/>
      <c r="H167" s="128"/>
      <c r="I167" s="128"/>
      <c r="J167" s="128"/>
      <c r="K167" s="128"/>
      <c r="L167" s="128">
        <f t="shared" ref="L167:BW167" si="110">(L141/L$161)*1000000*2</f>
        <v>0</v>
      </c>
      <c r="M167" s="128">
        <f t="shared" si="110"/>
        <v>0</v>
      </c>
      <c r="N167" s="128"/>
      <c r="O167" s="128"/>
      <c r="P167" s="128">
        <f t="shared" si="110"/>
        <v>0</v>
      </c>
      <c r="Q167" s="128">
        <f t="shared" si="110"/>
        <v>0</v>
      </c>
      <c r="R167" s="128"/>
      <c r="S167" s="128"/>
      <c r="T167" s="128">
        <f t="shared" si="110"/>
        <v>0</v>
      </c>
      <c r="U167" s="128">
        <f t="shared" si="110"/>
        <v>0</v>
      </c>
      <c r="V167" s="128">
        <f t="shared" si="110"/>
        <v>0</v>
      </c>
      <c r="W167" s="128">
        <f t="shared" si="110"/>
        <v>0</v>
      </c>
      <c r="X167" s="128">
        <f t="shared" si="110"/>
        <v>0</v>
      </c>
      <c r="Y167" s="128">
        <f t="shared" si="110"/>
        <v>0</v>
      </c>
      <c r="Z167" s="128">
        <f t="shared" si="110"/>
        <v>0</v>
      </c>
      <c r="AA167" s="128">
        <f t="shared" si="110"/>
        <v>0</v>
      </c>
      <c r="AB167" s="128">
        <f t="shared" si="110"/>
        <v>0</v>
      </c>
      <c r="AC167" s="128">
        <f t="shared" si="110"/>
        <v>0</v>
      </c>
      <c r="AD167" s="128">
        <f t="shared" si="110"/>
        <v>0</v>
      </c>
      <c r="AE167" s="128"/>
      <c r="AF167" s="128">
        <f t="shared" si="110"/>
        <v>0</v>
      </c>
      <c r="AG167" s="128">
        <f t="shared" si="110"/>
        <v>0</v>
      </c>
      <c r="AH167" s="128">
        <f t="shared" si="110"/>
        <v>0</v>
      </c>
      <c r="AI167" s="128"/>
      <c r="AJ167" s="128">
        <f t="shared" si="110"/>
        <v>0</v>
      </c>
      <c r="AK167" s="128">
        <f t="shared" si="110"/>
        <v>0</v>
      </c>
      <c r="AL167" s="128">
        <f t="shared" si="110"/>
        <v>0</v>
      </c>
      <c r="AM167" s="128"/>
      <c r="AN167" s="128">
        <f t="shared" si="110"/>
        <v>0</v>
      </c>
      <c r="AO167" s="128">
        <f t="shared" si="110"/>
        <v>0</v>
      </c>
      <c r="AP167" s="128">
        <f t="shared" si="110"/>
        <v>0</v>
      </c>
      <c r="AQ167" s="128"/>
      <c r="AR167" s="128">
        <f t="shared" si="110"/>
        <v>0</v>
      </c>
      <c r="AS167" s="128">
        <f t="shared" si="110"/>
        <v>10.270314682441869</v>
      </c>
      <c r="AT167" s="128">
        <f t="shared" si="110"/>
        <v>0</v>
      </c>
      <c r="AU167" s="128"/>
      <c r="AV167" s="128">
        <f t="shared" si="110"/>
        <v>12.189802321486416</v>
      </c>
      <c r="AW167" s="128">
        <f t="shared" si="110"/>
        <v>0</v>
      </c>
      <c r="AX167" s="128"/>
      <c r="AY167" s="128"/>
      <c r="AZ167" s="128">
        <f t="shared" si="110"/>
        <v>0</v>
      </c>
      <c r="BA167" s="128">
        <f t="shared" si="110"/>
        <v>0</v>
      </c>
      <c r="BB167" s="128"/>
      <c r="BC167" s="128"/>
      <c r="BD167" s="128">
        <f t="shared" si="110"/>
        <v>0</v>
      </c>
      <c r="BE167" s="128">
        <f t="shared" si="110"/>
        <v>0</v>
      </c>
      <c r="BF167" s="128"/>
      <c r="BG167" s="128"/>
      <c r="BH167" s="128">
        <f t="shared" si="110"/>
        <v>0</v>
      </c>
      <c r="BI167" s="128">
        <f t="shared" si="110"/>
        <v>0</v>
      </c>
      <c r="BJ167" s="128">
        <f t="shared" si="110"/>
        <v>0</v>
      </c>
      <c r="BK167" s="128"/>
      <c r="BL167" s="128">
        <f t="shared" si="110"/>
        <v>0</v>
      </c>
      <c r="BM167" s="128">
        <f t="shared" si="110"/>
        <v>0</v>
      </c>
      <c r="BN167" s="128">
        <f t="shared" si="110"/>
        <v>0</v>
      </c>
      <c r="BO167" s="128"/>
      <c r="BP167" s="128"/>
      <c r="BQ167" s="128">
        <f t="shared" si="110"/>
        <v>0</v>
      </c>
      <c r="BR167" s="128">
        <f t="shared" si="110"/>
        <v>0</v>
      </c>
      <c r="BS167" s="128">
        <f t="shared" si="110"/>
        <v>0</v>
      </c>
      <c r="BT167" s="128">
        <f t="shared" si="110"/>
        <v>0</v>
      </c>
      <c r="BU167" s="128">
        <f t="shared" si="110"/>
        <v>0</v>
      </c>
      <c r="BV167" s="128">
        <f t="shared" si="110"/>
        <v>0</v>
      </c>
      <c r="BW167" s="128">
        <f t="shared" si="110"/>
        <v>0</v>
      </c>
      <c r="BX167" s="128">
        <f t="shared" ref="BX167:CL167" si="111">(BX141/BX$161)*1000000*2</f>
        <v>0</v>
      </c>
      <c r="BY167" s="128">
        <f t="shared" si="111"/>
        <v>0</v>
      </c>
      <c r="BZ167" s="128">
        <f t="shared" si="111"/>
        <v>0</v>
      </c>
      <c r="CA167" s="128"/>
      <c r="CB167" s="128">
        <f t="shared" si="111"/>
        <v>0</v>
      </c>
      <c r="CC167" s="128">
        <f t="shared" si="111"/>
        <v>0</v>
      </c>
      <c r="CD167" s="128">
        <f t="shared" si="111"/>
        <v>0</v>
      </c>
      <c r="CE167" s="128"/>
      <c r="CF167" s="128">
        <f t="shared" si="111"/>
        <v>0</v>
      </c>
      <c r="CG167" s="128">
        <f t="shared" si="111"/>
        <v>0</v>
      </c>
      <c r="CH167" s="128">
        <f t="shared" si="111"/>
        <v>0</v>
      </c>
      <c r="CI167" s="128"/>
      <c r="CJ167" s="128">
        <f t="shared" si="111"/>
        <v>0</v>
      </c>
      <c r="CK167" s="128">
        <f t="shared" si="111"/>
        <v>0</v>
      </c>
      <c r="CL167" s="128">
        <f t="shared" si="111"/>
        <v>0</v>
      </c>
      <c r="CM167" s="128"/>
      <c r="CN167" s="171">
        <f t="shared" si="93"/>
        <v>8.3266719957367439</v>
      </c>
      <c r="CO167" s="171">
        <f t="shared" si="94"/>
        <v>0.93366497113107905</v>
      </c>
      <c r="CP167" s="171">
        <f t="shared" si="95"/>
        <v>0</v>
      </c>
      <c r="CQ167" s="171">
        <f t="shared" si="96"/>
        <v>0</v>
      </c>
      <c r="CR167" s="171">
        <f t="shared" si="97"/>
        <v>1.2189802321486416</v>
      </c>
      <c r="CS167" s="171">
        <f t="shared" si="98"/>
        <v>0</v>
      </c>
      <c r="CT167" s="171">
        <f t="shared" si="99"/>
        <v>0</v>
      </c>
      <c r="CU167" s="171">
        <f t="shared" si="100"/>
        <v>0</v>
      </c>
      <c r="CV167" s="178">
        <f t="shared" si="101"/>
        <v>2.3150842417169559</v>
      </c>
      <c r="CW167" s="178">
        <f t="shared" si="102"/>
        <v>4.0318207887553337</v>
      </c>
      <c r="CX167" s="178">
        <f t="shared" si="88"/>
        <v>0.3047450580371604</v>
      </c>
      <c r="CY167" s="178">
        <f t="shared" si="89"/>
        <v>0.6094901160743208</v>
      </c>
    </row>
    <row r="168" spans="1:103" x14ac:dyDescent="0.35">
      <c r="A168" s="2">
        <v>7</v>
      </c>
      <c r="B168" s="35" t="s">
        <v>147</v>
      </c>
      <c r="C168" s="88" t="s">
        <v>41</v>
      </c>
      <c r="D168" s="128">
        <f t="shared" si="105"/>
        <v>0</v>
      </c>
      <c r="E168" s="128">
        <f t="shared" si="90"/>
        <v>0</v>
      </c>
      <c r="F168" s="128">
        <f t="shared" si="90"/>
        <v>0</v>
      </c>
      <c r="G168" s="128"/>
      <c r="H168" s="128"/>
      <c r="I168" s="128"/>
      <c r="J168" s="128"/>
      <c r="K168" s="128"/>
      <c r="L168" s="128">
        <f t="shared" ref="L168:BW168" si="112">(L142/L$161)*1000000*2</f>
        <v>0</v>
      </c>
      <c r="M168" s="128">
        <f t="shared" si="112"/>
        <v>0</v>
      </c>
      <c r="N168" s="128"/>
      <c r="O168" s="128"/>
      <c r="P168" s="128">
        <f t="shared" si="112"/>
        <v>0</v>
      </c>
      <c r="Q168" s="128">
        <f t="shared" si="112"/>
        <v>0</v>
      </c>
      <c r="R168" s="128"/>
      <c r="S168" s="128"/>
      <c r="T168" s="128">
        <f t="shared" si="112"/>
        <v>20.111821728812195</v>
      </c>
      <c r="U168" s="128">
        <f t="shared" si="112"/>
        <v>0</v>
      </c>
      <c r="V168" s="128">
        <f t="shared" si="112"/>
        <v>0</v>
      </c>
      <c r="W168" s="128">
        <f t="shared" si="112"/>
        <v>0</v>
      </c>
      <c r="X168" s="128">
        <f t="shared" si="112"/>
        <v>0</v>
      </c>
      <c r="Y168" s="128">
        <f t="shared" si="112"/>
        <v>0</v>
      </c>
      <c r="Z168" s="128">
        <f t="shared" si="112"/>
        <v>0</v>
      </c>
      <c r="AA168" s="128">
        <f t="shared" si="112"/>
        <v>0</v>
      </c>
      <c r="AB168" s="128">
        <f t="shared" si="112"/>
        <v>0</v>
      </c>
      <c r="AC168" s="128">
        <f t="shared" si="112"/>
        <v>0</v>
      </c>
      <c r="AD168" s="128">
        <f t="shared" si="112"/>
        <v>0</v>
      </c>
      <c r="AE168" s="128"/>
      <c r="AF168" s="128">
        <f t="shared" si="112"/>
        <v>0</v>
      </c>
      <c r="AG168" s="128">
        <f t="shared" si="112"/>
        <v>0</v>
      </c>
      <c r="AH168" s="128">
        <f t="shared" si="112"/>
        <v>0</v>
      </c>
      <c r="AI168" s="128"/>
      <c r="AJ168" s="128">
        <f t="shared" si="112"/>
        <v>0</v>
      </c>
      <c r="AK168" s="128">
        <f t="shared" si="112"/>
        <v>0</v>
      </c>
      <c r="AL168" s="128">
        <f t="shared" si="112"/>
        <v>0</v>
      </c>
      <c r="AM168" s="128"/>
      <c r="AN168" s="128">
        <f t="shared" si="112"/>
        <v>0</v>
      </c>
      <c r="AO168" s="128">
        <f t="shared" si="112"/>
        <v>0</v>
      </c>
      <c r="AP168" s="128">
        <f t="shared" si="112"/>
        <v>0</v>
      </c>
      <c r="AQ168" s="128"/>
      <c r="AR168" s="128">
        <f t="shared" si="112"/>
        <v>0</v>
      </c>
      <c r="AS168" s="128">
        <f t="shared" si="112"/>
        <v>0</v>
      </c>
      <c r="AT168" s="128">
        <f t="shared" si="112"/>
        <v>0</v>
      </c>
      <c r="AU168" s="128"/>
      <c r="AV168" s="128">
        <f t="shared" si="112"/>
        <v>0</v>
      </c>
      <c r="AW168" s="128">
        <f t="shared" si="112"/>
        <v>0</v>
      </c>
      <c r="AX168" s="128"/>
      <c r="AY168" s="128"/>
      <c r="AZ168" s="128">
        <f t="shared" si="112"/>
        <v>0</v>
      </c>
      <c r="BA168" s="128">
        <f t="shared" si="112"/>
        <v>0</v>
      </c>
      <c r="BB168" s="128"/>
      <c r="BC168" s="128"/>
      <c r="BD168" s="128">
        <f t="shared" si="112"/>
        <v>0</v>
      </c>
      <c r="BE168" s="128">
        <f t="shared" si="112"/>
        <v>0</v>
      </c>
      <c r="BF168" s="128"/>
      <c r="BG168" s="128"/>
      <c r="BH168" s="128">
        <f t="shared" si="112"/>
        <v>0</v>
      </c>
      <c r="BI168" s="128">
        <f t="shared" si="112"/>
        <v>0</v>
      </c>
      <c r="BJ168" s="128">
        <f t="shared" si="112"/>
        <v>0</v>
      </c>
      <c r="BK168" s="128"/>
      <c r="BL168" s="128">
        <f t="shared" si="112"/>
        <v>0</v>
      </c>
      <c r="BM168" s="128">
        <f t="shared" si="112"/>
        <v>0</v>
      </c>
      <c r="BN168" s="128">
        <f t="shared" si="112"/>
        <v>0</v>
      </c>
      <c r="BO168" s="128"/>
      <c r="BP168" s="128"/>
      <c r="BQ168" s="128">
        <f t="shared" si="112"/>
        <v>0</v>
      </c>
      <c r="BR168" s="128">
        <f t="shared" si="112"/>
        <v>0</v>
      </c>
      <c r="BS168" s="128">
        <f t="shared" si="112"/>
        <v>0</v>
      </c>
      <c r="BT168" s="128">
        <f t="shared" si="112"/>
        <v>0</v>
      </c>
      <c r="BU168" s="128">
        <f t="shared" si="112"/>
        <v>0</v>
      </c>
      <c r="BV168" s="128">
        <f t="shared" si="112"/>
        <v>0</v>
      </c>
      <c r="BW168" s="128">
        <f t="shared" si="112"/>
        <v>0</v>
      </c>
      <c r="BX168" s="128">
        <f t="shared" ref="BX168:CL168" si="113">(BX142/BX$161)*1000000*2</f>
        <v>0</v>
      </c>
      <c r="BY168" s="128">
        <f t="shared" si="113"/>
        <v>0</v>
      </c>
      <c r="BZ168" s="128">
        <f t="shared" si="113"/>
        <v>0</v>
      </c>
      <c r="CA168" s="128"/>
      <c r="CB168" s="128">
        <f t="shared" si="113"/>
        <v>0</v>
      </c>
      <c r="CC168" s="128">
        <f t="shared" si="113"/>
        <v>0</v>
      </c>
      <c r="CD168" s="128">
        <f t="shared" si="113"/>
        <v>0</v>
      </c>
      <c r="CE168" s="128"/>
      <c r="CF168" s="128">
        <f t="shared" si="113"/>
        <v>10.794473229706389</v>
      </c>
      <c r="CG168" s="128">
        <f t="shared" si="113"/>
        <v>65.876152832674563</v>
      </c>
      <c r="CH168" s="128">
        <f t="shared" si="113"/>
        <v>0</v>
      </c>
      <c r="CI168" s="128"/>
      <c r="CJ168" s="128">
        <f t="shared" si="113"/>
        <v>0</v>
      </c>
      <c r="CK168" s="128">
        <f t="shared" si="113"/>
        <v>0</v>
      </c>
      <c r="CL168" s="128">
        <f t="shared" si="113"/>
        <v>0</v>
      </c>
      <c r="CM168" s="128"/>
      <c r="CN168" s="171">
        <f t="shared" si="93"/>
        <v>3.0906294958518585</v>
      </c>
      <c r="CO168" s="171">
        <f t="shared" si="94"/>
        <v>5.9887411666067782</v>
      </c>
      <c r="CP168" s="171">
        <f t="shared" si="95"/>
        <v>0</v>
      </c>
      <c r="CQ168" s="171">
        <f t="shared" si="96"/>
        <v>0</v>
      </c>
      <c r="CR168" s="171">
        <f t="shared" si="97"/>
        <v>0</v>
      </c>
      <c r="CS168" s="171">
        <f t="shared" si="98"/>
        <v>0</v>
      </c>
      <c r="CT168" s="171">
        <f t="shared" si="99"/>
        <v>0</v>
      </c>
      <c r="CU168" s="171">
        <f t="shared" si="100"/>
        <v>0</v>
      </c>
      <c r="CV168" s="178">
        <f t="shared" si="101"/>
        <v>2.2698426656146591</v>
      </c>
      <c r="CW168" s="178">
        <f t="shared" si="102"/>
        <v>2.8756604189102712</v>
      </c>
      <c r="CX168" s="178">
        <f t="shared" si="88"/>
        <v>0</v>
      </c>
      <c r="CY168" s="178">
        <f t="shared" si="89"/>
        <v>0</v>
      </c>
    </row>
    <row r="169" spans="1:103" x14ac:dyDescent="0.35">
      <c r="A169" s="2">
        <v>8</v>
      </c>
      <c r="B169" s="35" t="s">
        <v>147</v>
      </c>
      <c r="C169" s="88" t="s">
        <v>42</v>
      </c>
      <c r="D169" s="128">
        <f t="shared" si="105"/>
        <v>49.96003197442046</v>
      </c>
      <c r="E169" s="128">
        <f>(E143/E$161)*1000000*2</f>
        <v>0</v>
      </c>
      <c r="F169" s="128">
        <f t="shared" si="90"/>
        <v>0</v>
      </c>
      <c r="G169" s="128"/>
      <c r="H169" s="128"/>
      <c r="I169" s="128"/>
      <c r="J169" s="128"/>
      <c r="K169" s="128"/>
      <c r="L169" s="128">
        <f t="shared" ref="L169:BW169" si="114">(L143/L$161)*1000000*2</f>
        <v>0</v>
      </c>
      <c r="M169" s="128">
        <f t="shared" si="114"/>
        <v>0</v>
      </c>
      <c r="N169" s="128"/>
      <c r="O169" s="128"/>
      <c r="P169" s="128">
        <f t="shared" si="114"/>
        <v>0</v>
      </c>
      <c r="Q169" s="128">
        <f t="shared" si="114"/>
        <v>0</v>
      </c>
      <c r="R169" s="128"/>
      <c r="S169" s="128"/>
      <c r="T169" s="128">
        <f t="shared" si="114"/>
        <v>0</v>
      </c>
      <c r="U169" s="128">
        <f t="shared" si="114"/>
        <v>0</v>
      </c>
      <c r="V169" s="128">
        <f t="shared" si="114"/>
        <v>0</v>
      </c>
      <c r="W169" s="128">
        <f t="shared" si="114"/>
        <v>0</v>
      </c>
      <c r="X169" s="128">
        <f t="shared" si="114"/>
        <v>0</v>
      </c>
      <c r="Y169" s="128">
        <f t="shared" si="114"/>
        <v>0</v>
      </c>
      <c r="Z169" s="128">
        <f t="shared" si="114"/>
        <v>0</v>
      </c>
      <c r="AA169" s="128">
        <f t="shared" si="114"/>
        <v>0</v>
      </c>
      <c r="AB169" s="128">
        <f t="shared" si="114"/>
        <v>0</v>
      </c>
      <c r="AC169" s="128">
        <f t="shared" si="114"/>
        <v>0</v>
      </c>
      <c r="AD169" s="128">
        <f t="shared" si="114"/>
        <v>0</v>
      </c>
      <c r="AE169" s="128"/>
      <c r="AF169" s="128">
        <f t="shared" si="114"/>
        <v>0</v>
      </c>
      <c r="AG169" s="128">
        <f t="shared" si="114"/>
        <v>0</v>
      </c>
      <c r="AH169" s="128">
        <f t="shared" si="114"/>
        <v>0</v>
      </c>
      <c r="AI169" s="128"/>
      <c r="AJ169" s="128">
        <f t="shared" si="114"/>
        <v>0</v>
      </c>
      <c r="AK169" s="128">
        <f t="shared" si="114"/>
        <v>0</v>
      </c>
      <c r="AL169" s="128">
        <f t="shared" si="114"/>
        <v>0</v>
      </c>
      <c r="AM169" s="128"/>
      <c r="AN169" s="128">
        <f t="shared" si="114"/>
        <v>0</v>
      </c>
      <c r="AO169" s="128">
        <f t="shared" si="114"/>
        <v>0</v>
      </c>
      <c r="AP169" s="128">
        <f t="shared" si="114"/>
        <v>0</v>
      </c>
      <c r="AQ169" s="128"/>
      <c r="AR169" s="128">
        <f t="shared" si="114"/>
        <v>0</v>
      </c>
      <c r="AS169" s="128">
        <f t="shared" si="114"/>
        <v>0</v>
      </c>
      <c r="AT169" s="128">
        <f t="shared" si="114"/>
        <v>0</v>
      </c>
      <c r="AU169" s="128"/>
      <c r="AV169" s="128">
        <f t="shared" si="114"/>
        <v>0</v>
      </c>
      <c r="AW169" s="128">
        <f t="shared" si="114"/>
        <v>0</v>
      </c>
      <c r="AX169" s="128"/>
      <c r="AY169" s="128"/>
      <c r="AZ169" s="128">
        <f t="shared" si="114"/>
        <v>0</v>
      </c>
      <c r="BA169" s="128">
        <f t="shared" si="114"/>
        <v>0</v>
      </c>
      <c r="BB169" s="128"/>
      <c r="BC169" s="128"/>
      <c r="BD169" s="128">
        <f t="shared" si="114"/>
        <v>0</v>
      </c>
      <c r="BE169" s="128">
        <f t="shared" si="114"/>
        <v>0</v>
      </c>
      <c r="BF169" s="128"/>
      <c r="BG169" s="128"/>
      <c r="BH169" s="128">
        <f t="shared" si="114"/>
        <v>0</v>
      </c>
      <c r="BI169" s="128">
        <f t="shared" si="114"/>
        <v>0</v>
      </c>
      <c r="BJ169" s="128">
        <f t="shared" si="114"/>
        <v>0</v>
      </c>
      <c r="BK169" s="128"/>
      <c r="BL169" s="128">
        <f t="shared" si="114"/>
        <v>0</v>
      </c>
      <c r="BM169" s="128">
        <f t="shared" si="114"/>
        <v>0</v>
      </c>
      <c r="BN169" s="128">
        <f t="shared" si="114"/>
        <v>0</v>
      </c>
      <c r="BO169" s="128"/>
      <c r="BP169" s="128"/>
      <c r="BQ169" s="128">
        <f t="shared" si="114"/>
        <v>0</v>
      </c>
      <c r="BR169" s="128">
        <f t="shared" si="114"/>
        <v>0</v>
      </c>
      <c r="BS169" s="128">
        <f t="shared" si="114"/>
        <v>0</v>
      </c>
      <c r="BT169" s="128">
        <f t="shared" si="114"/>
        <v>0</v>
      </c>
      <c r="BU169" s="128">
        <f t="shared" si="114"/>
        <v>0</v>
      </c>
      <c r="BV169" s="128">
        <f t="shared" si="114"/>
        <v>0</v>
      </c>
      <c r="BW169" s="128">
        <f t="shared" si="114"/>
        <v>0</v>
      </c>
      <c r="BX169" s="128">
        <f t="shared" ref="BX169:CL169" si="115">(BX143/BX$161)*1000000*2</f>
        <v>0</v>
      </c>
      <c r="BY169" s="128">
        <f t="shared" si="115"/>
        <v>0</v>
      </c>
      <c r="BZ169" s="128">
        <f t="shared" si="115"/>
        <v>0</v>
      </c>
      <c r="CA169" s="128"/>
      <c r="CB169" s="128">
        <f t="shared" si="115"/>
        <v>0</v>
      </c>
      <c r="CC169" s="128">
        <f t="shared" si="115"/>
        <v>0</v>
      </c>
      <c r="CD169" s="128">
        <f t="shared" si="115"/>
        <v>0</v>
      </c>
      <c r="CE169" s="128"/>
      <c r="CF169" s="128">
        <f t="shared" si="115"/>
        <v>0</v>
      </c>
      <c r="CG169" s="128">
        <f t="shared" si="115"/>
        <v>0</v>
      </c>
      <c r="CH169" s="128">
        <f t="shared" si="115"/>
        <v>0</v>
      </c>
      <c r="CI169" s="128"/>
      <c r="CJ169" s="128">
        <f t="shared" si="115"/>
        <v>0</v>
      </c>
      <c r="CK169" s="128">
        <f t="shared" si="115"/>
        <v>0</v>
      </c>
      <c r="CL169" s="128">
        <f t="shared" si="115"/>
        <v>0</v>
      </c>
      <c r="CM169" s="128"/>
      <c r="CN169" s="171">
        <f t="shared" si="93"/>
        <v>4.9960031974420458</v>
      </c>
      <c r="CO169" s="171">
        <f t="shared" si="94"/>
        <v>0</v>
      </c>
      <c r="CP169" s="171">
        <f t="shared" si="95"/>
        <v>0</v>
      </c>
      <c r="CQ169" s="171">
        <f t="shared" si="96"/>
        <v>0</v>
      </c>
      <c r="CR169" s="171">
        <f t="shared" si="97"/>
        <v>0</v>
      </c>
      <c r="CS169" s="171">
        <f t="shared" si="98"/>
        <v>0</v>
      </c>
      <c r="CT169" s="171">
        <f t="shared" si="99"/>
        <v>0</v>
      </c>
      <c r="CU169" s="171">
        <f t="shared" si="100"/>
        <v>0</v>
      </c>
      <c r="CV169" s="178">
        <f t="shared" si="101"/>
        <v>1.2490007993605114</v>
      </c>
      <c r="CW169" s="178">
        <f t="shared" si="102"/>
        <v>2.4980015987210229</v>
      </c>
      <c r="CX169" s="178">
        <f t="shared" si="88"/>
        <v>0</v>
      </c>
      <c r="CY169" s="178">
        <f t="shared" si="89"/>
        <v>0</v>
      </c>
    </row>
    <row r="170" spans="1:103" x14ac:dyDescent="0.35">
      <c r="A170" s="2">
        <v>9</v>
      </c>
      <c r="B170" s="35" t="s">
        <v>147</v>
      </c>
      <c r="C170" s="88" t="s">
        <v>47</v>
      </c>
      <c r="D170" s="128">
        <f t="shared" si="105"/>
        <v>0</v>
      </c>
      <c r="E170" s="128">
        <f t="shared" si="90"/>
        <v>0</v>
      </c>
      <c r="F170" s="128">
        <f t="shared" si="90"/>
        <v>0</v>
      </c>
      <c r="G170" s="128"/>
      <c r="H170" s="128"/>
      <c r="I170" s="128"/>
      <c r="J170" s="128"/>
      <c r="K170" s="128"/>
      <c r="L170" s="128">
        <f t="shared" ref="L170:BW170" si="116">(L144/L$161)*1000000*2</f>
        <v>0</v>
      </c>
      <c r="M170" s="128">
        <f t="shared" si="116"/>
        <v>0</v>
      </c>
      <c r="N170" s="128"/>
      <c r="O170" s="128"/>
      <c r="P170" s="128">
        <f t="shared" si="116"/>
        <v>0</v>
      </c>
      <c r="Q170" s="128">
        <f t="shared" si="116"/>
        <v>0</v>
      </c>
      <c r="R170" s="128"/>
      <c r="S170" s="128"/>
      <c r="T170" s="128">
        <f t="shared" si="116"/>
        <v>0</v>
      </c>
      <c r="U170" s="128">
        <f t="shared" si="116"/>
        <v>0</v>
      </c>
      <c r="V170" s="128">
        <f t="shared" si="116"/>
        <v>0</v>
      </c>
      <c r="W170" s="128">
        <f t="shared" si="116"/>
        <v>0</v>
      </c>
      <c r="X170" s="128">
        <f t="shared" si="116"/>
        <v>0</v>
      </c>
      <c r="Y170" s="128">
        <f t="shared" si="116"/>
        <v>0</v>
      </c>
      <c r="Z170" s="128">
        <f t="shared" si="116"/>
        <v>0</v>
      </c>
      <c r="AA170" s="128">
        <f t="shared" si="116"/>
        <v>0</v>
      </c>
      <c r="AB170" s="128">
        <f t="shared" si="116"/>
        <v>0</v>
      </c>
      <c r="AC170" s="128">
        <f t="shared" si="116"/>
        <v>0</v>
      </c>
      <c r="AD170" s="128">
        <f t="shared" si="116"/>
        <v>0</v>
      </c>
      <c r="AE170" s="128"/>
      <c r="AF170" s="128">
        <f t="shared" si="116"/>
        <v>0</v>
      </c>
      <c r="AG170" s="128">
        <f t="shared" si="116"/>
        <v>12.878765458028015</v>
      </c>
      <c r="AH170" s="128">
        <f t="shared" si="116"/>
        <v>0</v>
      </c>
      <c r="AI170" s="128"/>
      <c r="AJ170" s="128">
        <f t="shared" si="116"/>
        <v>0</v>
      </c>
      <c r="AK170" s="128">
        <f t="shared" si="116"/>
        <v>0</v>
      </c>
      <c r="AL170" s="128">
        <f t="shared" si="116"/>
        <v>0</v>
      </c>
      <c r="AM170" s="128"/>
      <c r="AN170" s="128">
        <f t="shared" si="116"/>
        <v>0</v>
      </c>
      <c r="AO170" s="128">
        <f t="shared" si="116"/>
        <v>0</v>
      </c>
      <c r="AP170" s="128">
        <f t="shared" si="116"/>
        <v>0</v>
      </c>
      <c r="AQ170" s="128"/>
      <c r="AR170" s="128">
        <f t="shared" si="116"/>
        <v>0</v>
      </c>
      <c r="AS170" s="128">
        <f t="shared" si="116"/>
        <v>0</v>
      </c>
      <c r="AT170" s="128">
        <f t="shared" si="116"/>
        <v>0</v>
      </c>
      <c r="AU170" s="128"/>
      <c r="AV170" s="128">
        <f t="shared" si="116"/>
        <v>0</v>
      </c>
      <c r="AW170" s="128">
        <f t="shared" si="116"/>
        <v>0</v>
      </c>
      <c r="AX170" s="128"/>
      <c r="AY170" s="128"/>
      <c r="AZ170" s="128">
        <f t="shared" si="116"/>
        <v>11.043378390317168</v>
      </c>
      <c r="BA170" s="128">
        <f t="shared" si="116"/>
        <v>0</v>
      </c>
      <c r="BB170" s="128"/>
      <c r="BC170" s="128"/>
      <c r="BD170" s="128">
        <f t="shared" si="116"/>
        <v>0</v>
      </c>
      <c r="BE170" s="128">
        <f t="shared" si="116"/>
        <v>0</v>
      </c>
      <c r="BF170" s="128"/>
      <c r="BG170" s="128"/>
      <c r="BH170" s="128">
        <f t="shared" si="116"/>
        <v>0</v>
      </c>
      <c r="BI170" s="128">
        <f t="shared" si="116"/>
        <v>0</v>
      </c>
      <c r="BJ170" s="128">
        <f t="shared" si="116"/>
        <v>0</v>
      </c>
      <c r="BK170" s="128"/>
      <c r="BL170" s="128">
        <f t="shared" si="116"/>
        <v>0</v>
      </c>
      <c r="BM170" s="128">
        <f t="shared" si="116"/>
        <v>0</v>
      </c>
      <c r="BN170" s="128">
        <f t="shared" si="116"/>
        <v>0</v>
      </c>
      <c r="BO170" s="128"/>
      <c r="BP170" s="128"/>
      <c r="BQ170" s="128">
        <f t="shared" si="116"/>
        <v>0</v>
      </c>
      <c r="BR170" s="128">
        <f t="shared" si="116"/>
        <v>0</v>
      </c>
      <c r="BS170" s="128">
        <f t="shared" si="116"/>
        <v>0</v>
      </c>
      <c r="BT170" s="128">
        <f t="shared" si="116"/>
        <v>0</v>
      </c>
      <c r="BU170" s="128">
        <f t="shared" si="116"/>
        <v>0</v>
      </c>
      <c r="BV170" s="128">
        <f t="shared" si="116"/>
        <v>0</v>
      </c>
      <c r="BW170" s="128">
        <f t="shared" si="116"/>
        <v>0</v>
      </c>
      <c r="BX170" s="128">
        <f t="shared" ref="BX170:CL170" si="117">(BX144/BX$161)*1000000*2</f>
        <v>0</v>
      </c>
      <c r="BY170" s="128">
        <f t="shared" si="117"/>
        <v>0</v>
      </c>
      <c r="BZ170" s="128">
        <f t="shared" si="117"/>
        <v>0</v>
      </c>
      <c r="CA170" s="128"/>
      <c r="CB170" s="128">
        <f t="shared" si="117"/>
        <v>0</v>
      </c>
      <c r="CC170" s="128">
        <f t="shared" si="117"/>
        <v>0</v>
      </c>
      <c r="CD170" s="128">
        <f t="shared" si="117"/>
        <v>0</v>
      </c>
      <c r="CE170" s="128"/>
      <c r="CF170" s="128">
        <f t="shared" si="117"/>
        <v>0</v>
      </c>
      <c r="CG170" s="128">
        <f t="shared" si="117"/>
        <v>0</v>
      </c>
      <c r="CH170" s="128">
        <f t="shared" si="117"/>
        <v>0</v>
      </c>
      <c r="CI170" s="128"/>
      <c r="CJ170" s="128">
        <f t="shared" si="117"/>
        <v>0</v>
      </c>
      <c r="CK170" s="128">
        <f t="shared" si="117"/>
        <v>0</v>
      </c>
      <c r="CL170" s="128">
        <f t="shared" si="117"/>
        <v>0</v>
      </c>
      <c r="CM170" s="128"/>
      <c r="CN170" s="171">
        <f t="shared" si="93"/>
        <v>1.1043378390317167</v>
      </c>
      <c r="CO170" s="171">
        <f t="shared" si="94"/>
        <v>0</v>
      </c>
      <c r="CP170" s="171">
        <f t="shared" si="95"/>
        <v>0</v>
      </c>
      <c r="CQ170" s="171">
        <f t="shared" si="96"/>
        <v>0</v>
      </c>
      <c r="CR170" s="171">
        <f t="shared" si="97"/>
        <v>0</v>
      </c>
      <c r="CS170" s="171">
        <f t="shared" si="98"/>
        <v>1.2878765458028014</v>
      </c>
      <c r="CT170" s="171">
        <f t="shared" si="99"/>
        <v>0</v>
      </c>
      <c r="CU170" s="171">
        <f t="shared" si="100"/>
        <v>0</v>
      </c>
      <c r="CV170" s="178">
        <f t="shared" si="101"/>
        <v>0.27608445975792917</v>
      </c>
      <c r="CW170" s="178">
        <f t="shared" si="102"/>
        <v>0.55216891951585834</v>
      </c>
      <c r="CX170" s="178">
        <f t="shared" si="88"/>
        <v>0.32196913645070036</v>
      </c>
      <c r="CY170" s="178">
        <f t="shared" si="89"/>
        <v>0.64393827290140071</v>
      </c>
    </row>
    <row r="171" spans="1:103" x14ac:dyDescent="0.35">
      <c r="A171" s="2">
        <v>10</v>
      </c>
      <c r="B171" s="35" t="s">
        <v>147</v>
      </c>
      <c r="C171" s="88" t="s">
        <v>40</v>
      </c>
      <c r="D171" s="128">
        <f t="shared" si="105"/>
        <v>0</v>
      </c>
      <c r="E171" s="128">
        <f t="shared" si="90"/>
        <v>0</v>
      </c>
      <c r="F171" s="128">
        <f t="shared" si="90"/>
        <v>0</v>
      </c>
      <c r="G171" s="128"/>
      <c r="H171" s="128"/>
      <c r="I171" s="128"/>
      <c r="J171" s="128"/>
      <c r="K171" s="128"/>
      <c r="L171" s="128">
        <f t="shared" ref="L171:BW171" si="118">(L145/L$161)*1000000*2</f>
        <v>0</v>
      </c>
      <c r="M171" s="128">
        <f t="shared" si="118"/>
        <v>0</v>
      </c>
      <c r="N171" s="128"/>
      <c r="O171" s="128"/>
      <c r="P171" s="128">
        <f t="shared" si="118"/>
        <v>0</v>
      </c>
      <c r="Q171" s="128">
        <f t="shared" si="118"/>
        <v>0</v>
      </c>
      <c r="R171" s="128"/>
      <c r="S171" s="128"/>
      <c r="T171" s="128">
        <f t="shared" si="118"/>
        <v>0</v>
      </c>
      <c r="U171" s="128">
        <f t="shared" si="118"/>
        <v>0</v>
      </c>
      <c r="V171" s="128">
        <f t="shared" si="118"/>
        <v>0</v>
      </c>
      <c r="W171" s="128">
        <f t="shared" si="118"/>
        <v>0</v>
      </c>
      <c r="X171" s="128">
        <f t="shared" si="118"/>
        <v>0</v>
      </c>
      <c r="Y171" s="128">
        <f t="shared" si="118"/>
        <v>0</v>
      </c>
      <c r="Z171" s="128">
        <f t="shared" si="118"/>
        <v>0</v>
      </c>
      <c r="AA171" s="128">
        <f t="shared" si="118"/>
        <v>0</v>
      </c>
      <c r="AB171" s="128">
        <f t="shared" si="118"/>
        <v>0</v>
      </c>
      <c r="AC171" s="128">
        <f t="shared" si="118"/>
        <v>0</v>
      </c>
      <c r="AD171" s="128">
        <f t="shared" si="118"/>
        <v>0</v>
      </c>
      <c r="AE171" s="128"/>
      <c r="AF171" s="128">
        <f t="shared" si="118"/>
        <v>0</v>
      </c>
      <c r="AG171" s="128">
        <f t="shared" si="118"/>
        <v>0</v>
      </c>
      <c r="AH171" s="128">
        <f t="shared" si="118"/>
        <v>0</v>
      </c>
      <c r="AI171" s="128"/>
      <c r="AJ171" s="128">
        <f t="shared" si="118"/>
        <v>0</v>
      </c>
      <c r="AK171" s="128">
        <f t="shared" si="118"/>
        <v>0</v>
      </c>
      <c r="AL171" s="128">
        <f t="shared" si="118"/>
        <v>0</v>
      </c>
      <c r="AM171" s="128"/>
      <c r="AN171" s="128">
        <f t="shared" si="118"/>
        <v>0</v>
      </c>
      <c r="AO171" s="128">
        <f t="shared" si="118"/>
        <v>0</v>
      </c>
      <c r="AP171" s="128">
        <f t="shared" si="118"/>
        <v>0</v>
      </c>
      <c r="AQ171" s="128"/>
      <c r="AR171" s="128">
        <f t="shared" si="118"/>
        <v>0</v>
      </c>
      <c r="AS171" s="128">
        <f t="shared" si="118"/>
        <v>10.270314682441869</v>
      </c>
      <c r="AT171" s="128">
        <f t="shared" si="118"/>
        <v>8.3175300262833947</v>
      </c>
      <c r="AU171" s="128"/>
      <c r="AV171" s="128">
        <f t="shared" si="118"/>
        <v>0</v>
      </c>
      <c r="AW171" s="128">
        <f t="shared" si="118"/>
        <v>0</v>
      </c>
      <c r="AX171" s="128"/>
      <c r="AY171" s="128"/>
      <c r="AZ171" s="128">
        <f t="shared" si="118"/>
        <v>0</v>
      </c>
      <c r="BA171" s="128">
        <f t="shared" si="118"/>
        <v>0</v>
      </c>
      <c r="BB171" s="128"/>
      <c r="BC171" s="128"/>
      <c r="BD171" s="128">
        <f t="shared" si="118"/>
        <v>0</v>
      </c>
      <c r="BE171" s="128">
        <f t="shared" si="118"/>
        <v>0</v>
      </c>
      <c r="BF171" s="128"/>
      <c r="BG171" s="128"/>
      <c r="BH171" s="128">
        <f t="shared" si="118"/>
        <v>0</v>
      </c>
      <c r="BI171" s="128">
        <f t="shared" si="118"/>
        <v>0</v>
      </c>
      <c r="BJ171" s="128">
        <f t="shared" si="118"/>
        <v>0</v>
      </c>
      <c r="BK171" s="128"/>
      <c r="BL171" s="128">
        <f t="shared" si="118"/>
        <v>0</v>
      </c>
      <c r="BM171" s="128">
        <f t="shared" si="118"/>
        <v>0</v>
      </c>
      <c r="BN171" s="128">
        <f t="shared" si="118"/>
        <v>0</v>
      </c>
      <c r="BO171" s="128"/>
      <c r="BP171" s="128"/>
      <c r="BQ171" s="128">
        <f t="shared" si="118"/>
        <v>0</v>
      </c>
      <c r="BR171" s="128">
        <f t="shared" si="118"/>
        <v>0</v>
      </c>
      <c r="BS171" s="128">
        <f t="shared" si="118"/>
        <v>8.1964525753253987</v>
      </c>
      <c r="BT171" s="128">
        <f t="shared" si="118"/>
        <v>0</v>
      </c>
      <c r="BU171" s="128">
        <f t="shared" si="118"/>
        <v>0</v>
      </c>
      <c r="BV171" s="128">
        <f t="shared" si="118"/>
        <v>15.332925403919548</v>
      </c>
      <c r="BW171" s="128">
        <f t="shared" si="118"/>
        <v>0</v>
      </c>
      <c r="BX171" s="128">
        <f t="shared" ref="BX171:CL171" si="119">(BX145/BX$161)*1000000*2</f>
        <v>0</v>
      </c>
      <c r="BY171" s="128">
        <f t="shared" si="119"/>
        <v>21.516481624924694</v>
      </c>
      <c r="BZ171" s="128">
        <f t="shared" si="119"/>
        <v>0</v>
      </c>
      <c r="CA171" s="128"/>
      <c r="CB171" s="128">
        <f t="shared" si="119"/>
        <v>0</v>
      </c>
      <c r="CC171" s="128">
        <f t="shared" si="119"/>
        <v>0</v>
      </c>
      <c r="CD171" s="128">
        <f t="shared" si="119"/>
        <v>0</v>
      </c>
      <c r="CE171" s="128"/>
      <c r="CF171" s="128">
        <f t="shared" si="119"/>
        <v>0</v>
      </c>
      <c r="CG171" s="128">
        <f t="shared" si="119"/>
        <v>0</v>
      </c>
      <c r="CH171" s="128">
        <f t="shared" si="119"/>
        <v>0</v>
      </c>
      <c r="CI171" s="128"/>
      <c r="CJ171" s="128">
        <f t="shared" si="119"/>
        <v>0</v>
      </c>
      <c r="CK171" s="128">
        <f t="shared" si="119"/>
        <v>52.507693952394852</v>
      </c>
      <c r="CL171" s="128">
        <f t="shared" si="119"/>
        <v>0</v>
      </c>
      <c r="CM171" s="128"/>
      <c r="CN171" s="171">
        <f t="shared" si="93"/>
        <v>0</v>
      </c>
      <c r="CO171" s="171">
        <f t="shared" si="94"/>
        <v>2.8897087552151421</v>
      </c>
      <c r="CP171" s="171">
        <f t="shared" si="95"/>
        <v>0.92417000292037721</v>
      </c>
      <c r="CQ171" s="171">
        <f t="shared" si="96"/>
        <v>4.0982262876626994</v>
      </c>
      <c r="CR171" s="171">
        <f t="shared" si="97"/>
        <v>0</v>
      </c>
      <c r="CS171" s="171">
        <f t="shared" si="98"/>
        <v>5.2507693952394856</v>
      </c>
      <c r="CT171" s="171">
        <f t="shared" si="99"/>
        <v>2.1904179148456495</v>
      </c>
      <c r="CU171" s="171">
        <f t="shared" si="100"/>
        <v>0</v>
      </c>
      <c r="CV171" s="178">
        <f t="shared" si="101"/>
        <v>1.9780262614495547</v>
      </c>
      <c r="CW171" s="178">
        <f t="shared" si="102"/>
        <v>1.8573829281382335</v>
      </c>
      <c r="CX171" s="178">
        <f t="shared" si="88"/>
        <v>1.8602968275212839</v>
      </c>
      <c r="CY171" s="178">
        <f t="shared" si="89"/>
        <v>2.4850011896521216</v>
      </c>
    </row>
    <row r="172" spans="1:103" x14ac:dyDescent="0.35">
      <c r="A172" s="2">
        <v>11</v>
      </c>
      <c r="B172" s="35" t="s">
        <v>147</v>
      </c>
      <c r="C172" s="88" t="s">
        <v>48</v>
      </c>
      <c r="D172" s="128">
        <f t="shared" si="105"/>
        <v>0</v>
      </c>
      <c r="E172" s="128">
        <f t="shared" si="90"/>
        <v>0</v>
      </c>
      <c r="F172" s="128">
        <f t="shared" si="90"/>
        <v>0</v>
      </c>
      <c r="G172" s="128"/>
      <c r="H172" s="128"/>
      <c r="I172" s="128"/>
      <c r="J172" s="128"/>
      <c r="K172" s="128"/>
      <c r="L172" s="128">
        <f t="shared" ref="L172:BW172" si="120">(L146/L$161)*1000000*2</f>
        <v>0</v>
      </c>
      <c r="M172" s="128">
        <f>(M146/M$161)*1000000*2</f>
        <v>0</v>
      </c>
      <c r="N172" s="128"/>
      <c r="O172" s="128"/>
      <c r="P172" s="128">
        <f t="shared" si="120"/>
        <v>0</v>
      </c>
      <c r="Q172" s="128">
        <f t="shared" si="120"/>
        <v>0</v>
      </c>
      <c r="R172" s="128"/>
      <c r="S172" s="128"/>
      <c r="T172" s="128">
        <f t="shared" si="120"/>
        <v>0</v>
      </c>
      <c r="U172" s="128">
        <f t="shared" si="120"/>
        <v>0</v>
      </c>
      <c r="V172" s="128">
        <f t="shared" si="120"/>
        <v>0</v>
      </c>
      <c r="W172" s="128">
        <f t="shared" si="120"/>
        <v>0</v>
      </c>
      <c r="X172" s="128">
        <f t="shared" si="120"/>
        <v>0</v>
      </c>
      <c r="Y172" s="128">
        <f t="shared" si="120"/>
        <v>0</v>
      </c>
      <c r="Z172" s="128">
        <f t="shared" si="120"/>
        <v>0</v>
      </c>
      <c r="AA172" s="128">
        <f t="shared" si="120"/>
        <v>0</v>
      </c>
      <c r="AB172" s="128">
        <f t="shared" si="120"/>
        <v>0</v>
      </c>
      <c r="AC172" s="128">
        <f t="shared" si="120"/>
        <v>0</v>
      </c>
      <c r="AD172" s="128">
        <f t="shared" si="120"/>
        <v>0</v>
      </c>
      <c r="AE172" s="128"/>
      <c r="AF172" s="128">
        <f t="shared" si="120"/>
        <v>0</v>
      </c>
      <c r="AG172" s="128">
        <f t="shared" si="120"/>
        <v>0</v>
      </c>
      <c r="AH172" s="128">
        <f t="shared" si="120"/>
        <v>0</v>
      </c>
      <c r="AI172" s="128"/>
      <c r="AJ172" s="128">
        <f t="shared" si="120"/>
        <v>0</v>
      </c>
      <c r="AK172" s="128">
        <f t="shared" si="120"/>
        <v>0</v>
      </c>
      <c r="AL172" s="128">
        <f t="shared" si="120"/>
        <v>0</v>
      </c>
      <c r="AM172" s="128"/>
      <c r="AN172" s="128">
        <f t="shared" si="120"/>
        <v>0</v>
      </c>
      <c r="AO172" s="128">
        <f t="shared" si="120"/>
        <v>0</v>
      </c>
      <c r="AP172" s="128">
        <f t="shared" si="120"/>
        <v>0</v>
      </c>
      <c r="AQ172" s="128"/>
      <c r="AR172" s="128">
        <f t="shared" si="120"/>
        <v>0</v>
      </c>
      <c r="AS172" s="128">
        <f t="shared" si="120"/>
        <v>0</v>
      </c>
      <c r="AT172" s="128">
        <f t="shared" si="120"/>
        <v>0</v>
      </c>
      <c r="AU172" s="128"/>
      <c r="AV172" s="128">
        <f t="shared" si="120"/>
        <v>0</v>
      </c>
      <c r="AW172" s="128">
        <f t="shared" si="120"/>
        <v>0</v>
      </c>
      <c r="AX172" s="128"/>
      <c r="AY172" s="128"/>
      <c r="AZ172" s="128">
        <f t="shared" si="120"/>
        <v>0</v>
      </c>
      <c r="BA172" s="128">
        <f t="shared" si="120"/>
        <v>0</v>
      </c>
      <c r="BB172" s="128"/>
      <c r="BC172" s="128"/>
      <c r="BD172" s="128">
        <f t="shared" si="120"/>
        <v>0</v>
      </c>
      <c r="BE172" s="128">
        <f t="shared" si="120"/>
        <v>0</v>
      </c>
      <c r="BF172" s="128"/>
      <c r="BG172" s="128"/>
      <c r="BH172" s="128">
        <f t="shared" si="120"/>
        <v>0</v>
      </c>
      <c r="BI172" s="128">
        <f t="shared" si="120"/>
        <v>0</v>
      </c>
      <c r="BJ172" s="128">
        <f t="shared" si="120"/>
        <v>0</v>
      </c>
      <c r="BK172" s="128"/>
      <c r="BL172" s="128">
        <f t="shared" si="120"/>
        <v>0</v>
      </c>
      <c r="BM172" s="128">
        <f t="shared" si="120"/>
        <v>0</v>
      </c>
      <c r="BN172" s="128">
        <f t="shared" si="120"/>
        <v>25.745051492162588</v>
      </c>
      <c r="BO172" s="128"/>
      <c r="BP172" s="128"/>
      <c r="BQ172" s="128">
        <f t="shared" si="120"/>
        <v>0</v>
      </c>
      <c r="BR172" s="128">
        <f t="shared" si="120"/>
        <v>0</v>
      </c>
      <c r="BS172" s="128">
        <f t="shared" si="120"/>
        <v>0</v>
      </c>
      <c r="BT172" s="128">
        <f t="shared" si="120"/>
        <v>0</v>
      </c>
      <c r="BU172" s="128">
        <f t="shared" si="120"/>
        <v>0</v>
      </c>
      <c r="BV172" s="128">
        <f t="shared" si="120"/>
        <v>0</v>
      </c>
      <c r="BW172" s="128">
        <f t="shared" si="120"/>
        <v>0</v>
      </c>
      <c r="BX172" s="128">
        <f t="shared" ref="BX172:CL172" si="121">(BX146/BX$161)*1000000*2</f>
        <v>0</v>
      </c>
      <c r="BY172" s="128">
        <f t="shared" si="121"/>
        <v>0</v>
      </c>
      <c r="BZ172" s="128">
        <f t="shared" si="121"/>
        <v>0</v>
      </c>
      <c r="CA172" s="128"/>
      <c r="CB172" s="128">
        <f t="shared" si="121"/>
        <v>0</v>
      </c>
      <c r="CC172" s="128">
        <f t="shared" si="121"/>
        <v>0</v>
      </c>
      <c r="CD172" s="128">
        <f t="shared" si="121"/>
        <v>0</v>
      </c>
      <c r="CE172" s="128"/>
      <c r="CF172" s="128">
        <f t="shared" si="121"/>
        <v>0</v>
      </c>
      <c r="CG172" s="128">
        <f t="shared" si="121"/>
        <v>0</v>
      </c>
      <c r="CH172" s="128">
        <f t="shared" si="121"/>
        <v>0</v>
      </c>
      <c r="CI172" s="128"/>
      <c r="CJ172" s="128">
        <f t="shared" si="121"/>
        <v>0</v>
      </c>
      <c r="CK172" s="128">
        <f t="shared" si="121"/>
        <v>0</v>
      </c>
      <c r="CL172" s="128">
        <f t="shared" si="121"/>
        <v>0</v>
      </c>
      <c r="CM172" s="128"/>
      <c r="CN172" s="171">
        <f t="shared" si="93"/>
        <v>0</v>
      </c>
      <c r="CO172" s="171">
        <f t="shared" si="94"/>
        <v>0</v>
      </c>
      <c r="CP172" s="171">
        <f t="shared" si="95"/>
        <v>0</v>
      </c>
      <c r="CQ172" s="171">
        <f t="shared" si="96"/>
        <v>0</v>
      </c>
      <c r="CR172" s="171">
        <f t="shared" si="97"/>
        <v>0</v>
      </c>
      <c r="CS172" s="171">
        <f t="shared" si="98"/>
        <v>0</v>
      </c>
      <c r="CT172" s="171">
        <f t="shared" si="99"/>
        <v>3.6778644988803699</v>
      </c>
      <c r="CU172" s="171">
        <f t="shared" si="100"/>
        <v>0</v>
      </c>
      <c r="CV172" s="178">
        <f t="shared" si="101"/>
        <v>0</v>
      </c>
      <c r="CW172" s="178">
        <f t="shared" si="102"/>
        <v>0</v>
      </c>
      <c r="CX172" s="178">
        <f t="shared" si="88"/>
        <v>0.91946612472009248</v>
      </c>
      <c r="CY172" s="178">
        <f t="shared" si="89"/>
        <v>1.838932249440185</v>
      </c>
    </row>
    <row r="173" spans="1:103" x14ac:dyDescent="0.35">
      <c r="A173" s="2">
        <v>12</v>
      </c>
      <c r="B173" s="35" t="s">
        <v>147</v>
      </c>
      <c r="C173" s="88" t="s">
        <v>49</v>
      </c>
      <c r="D173" s="128">
        <f t="shared" si="105"/>
        <v>0</v>
      </c>
      <c r="E173" s="128">
        <f>(E147/E$161)*1000000*2</f>
        <v>12.860082304526749</v>
      </c>
      <c r="F173" s="128">
        <f t="shared" si="90"/>
        <v>0</v>
      </c>
      <c r="G173" s="128"/>
      <c r="H173" s="128"/>
      <c r="I173" s="128"/>
      <c r="J173" s="128"/>
      <c r="K173" s="128"/>
      <c r="L173" s="128">
        <f t="shared" ref="L173:BW173" si="122">(L147/L$161)*1000000*2</f>
        <v>0</v>
      </c>
      <c r="M173" s="128">
        <f t="shared" si="122"/>
        <v>0</v>
      </c>
      <c r="N173" s="128"/>
      <c r="O173" s="128"/>
      <c r="P173" s="128">
        <f t="shared" si="122"/>
        <v>0</v>
      </c>
      <c r="Q173" s="128">
        <f t="shared" si="122"/>
        <v>0</v>
      </c>
      <c r="R173" s="128"/>
      <c r="S173" s="128"/>
      <c r="T173" s="128">
        <f t="shared" si="122"/>
        <v>0</v>
      </c>
      <c r="U173" s="128">
        <f t="shared" si="122"/>
        <v>0</v>
      </c>
      <c r="V173" s="128">
        <f t="shared" si="122"/>
        <v>0</v>
      </c>
      <c r="W173" s="128">
        <f t="shared" si="122"/>
        <v>0</v>
      </c>
      <c r="X173" s="128">
        <f t="shared" si="122"/>
        <v>0</v>
      </c>
      <c r="Y173" s="128">
        <f t="shared" si="122"/>
        <v>0</v>
      </c>
      <c r="Z173" s="128">
        <f t="shared" si="122"/>
        <v>0</v>
      </c>
      <c r="AA173" s="128">
        <f t="shared" si="122"/>
        <v>0</v>
      </c>
      <c r="AB173" s="128">
        <f t="shared" si="122"/>
        <v>0</v>
      </c>
      <c r="AC173" s="128">
        <f t="shared" si="122"/>
        <v>0</v>
      </c>
      <c r="AD173" s="128">
        <f t="shared" si="122"/>
        <v>0</v>
      </c>
      <c r="AE173" s="128"/>
      <c r="AF173" s="128">
        <f t="shared" si="122"/>
        <v>0</v>
      </c>
      <c r="AG173" s="128">
        <f t="shared" si="122"/>
        <v>0</v>
      </c>
      <c r="AH173" s="128">
        <f t="shared" si="122"/>
        <v>0</v>
      </c>
      <c r="AI173" s="128"/>
      <c r="AJ173" s="128">
        <f t="shared" si="122"/>
        <v>0</v>
      </c>
      <c r="AK173" s="128">
        <f t="shared" si="122"/>
        <v>0</v>
      </c>
      <c r="AL173" s="128">
        <f t="shared" si="122"/>
        <v>0</v>
      </c>
      <c r="AM173" s="128"/>
      <c r="AN173" s="128">
        <f t="shared" si="122"/>
        <v>0</v>
      </c>
      <c r="AO173" s="128">
        <f t="shared" si="122"/>
        <v>0</v>
      </c>
      <c r="AP173" s="128">
        <f t="shared" si="122"/>
        <v>0</v>
      </c>
      <c r="AQ173" s="128"/>
      <c r="AR173" s="128">
        <f t="shared" si="122"/>
        <v>0</v>
      </c>
      <c r="AS173" s="128">
        <f t="shared" si="122"/>
        <v>0</v>
      </c>
      <c r="AT173" s="128">
        <f t="shared" si="122"/>
        <v>0</v>
      </c>
      <c r="AU173" s="128"/>
      <c r="AV173" s="128">
        <f t="shared" si="122"/>
        <v>12.189802321486416</v>
      </c>
      <c r="AW173" s="128">
        <f t="shared" si="122"/>
        <v>0</v>
      </c>
      <c r="AX173" s="128"/>
      <c r="AY173" s="128"/>
      <c r="AZ173" s="128">
        <f t="shared" si="122"/>
        <v>0</v>
      </c>
      <c r="BA173" s="128">
        <f t="shared" si="122"/>
        <v>0</v>
      </c>
      <c r="BB173" s="128"/>
      <c r="BC173" s="128"/>
      <c r="BD173" s="128">
        <f t="shared" si="122"/>
        <v>0</v>
      </c>
      <c r="BE173" s="128">
        <f t="shared" si="122"/>
        <v>0</v>
      </c>
      <c r="BF173" s="128"/>
      <c r="BG173" s="128"/>
      <c r="BH173" s="128">
        <f t="shared" si="122"/>
        <v>0</v>
      </c>
      <c r="BI173" s="128">
        <f t="shared" si="122"/>
        <v>0</v>
      </c>
      <c r="BJ173" s="128">
        <f t="shared" si="122"/>
        <v>0</v>
      </c>
      <c r="BK173" s="128"/>
      <c r="BL173" s="128">
        <f t="shared" si="122"/>
        <v>0</v>
      </c>
      <c r="BM173" s="128">
        <f t="shared" si="122"/>
        <v>0</v>
      </c>
      <c r="BN173" s="128">
        <f t="shared" si="122"/>
        <v>0</v>
      </c>
      <c r="BO173" s="128"/>
      <c r="BP173" s="128"/>
      <c r="BQ173" s="128">
        <f t="shared" si="122"/>
        <v>0</v>
      </c>
      <c r="BR173" s="128">
        <f t="shared" si="122"/>
        <v>0</v>
      </c>
      <c r="BS173" s="128">
        <f t="shared" si="122"/>
        <v>0</v>
      </c>
      <c r="BT173" s="128">
        <f t="shared" si="122"/>
        <v>0</v>
      </c>
      <c r="BU173" s="128">
        <f t="shared" si="122"/>
        <v>0</v>
      </c>
      <c r="BV173" s="128">
        <f t="shared" si="122"/>
        <v>0</v>
      </c>
      <c r="BW173" s="128">
        <f t="shared" si="122"/>
        <v>0</v>
      </c>
      <c r="BX173" s="128">
        <f t="shared" ref="BX173:CL173" si="123">(BX147/BX$161)*1000000*2</f>
        <v>0</v>
      </c>
      <c r="BY173" s="128">
        <f t="shared" si="123"/>
        <v>0</v>
      </c>
      <c r="BZ173" s="128">
        <f t="shared" si="123"/>
        <v>10.168802115110839</v>
      </c>
      <c r="CA173" s="128"/>
      <c r="CB173" s="128">
        <f t="shared" si="123"/>
        <v>0</v>
      </c>
      <c r="CC173" s="128">
        <f t="shared" si="123"/>
        <v>17.150073031184998</v>
      </c>
      <c r="CD173" s="128">
        <f t="shared" si="123"/>
        <v>0</v>
      </c>
      <c r="CE173" s="128"/>
      <c r="CF173" s="128">
        <f t="shared" si="123"/>
        <v>0</v>
      </c>
      <c r="CG173" s="128">
        <f t="shared" si="123"/>
        <v>0</v>
      </c>
      <c r="CH173" s="128">
        <f t="shared" si="123"/>
        <v>0</v>
      </c>
      <c r="CI173" s="128"/>
      <c r="CJ173" s="128">
        <f t="shared" si="123"/>
        <v>0</v>
      </c>
      <c r="CK173" s="128">
        <f t="shared" si="123"/>
        <v>0</v>
      </c>
      <c r="CL173" s="128">
        <f t="shared" si="123"/>
        <v>0</v>
      </c>
      <c r="CM173" s="128"/>
      <c r="CN173" s="171">
        <f t="shared" si="93"/>
        <v>0</v>
      </c>
      <c r="CO173" s="171">
        <f t="shared" si="94"/>
        <v>1.1690983913206134</v>
      </c>
      <c r="CP173" s="171">
        <f t="shared" si="95"/>
        <v>1.1298669016789822</v>
      </c>
      <c r="CQ173" s="171">
        <f t="shared" si="96"/>
        <v>0</v>
      </c>
      <c r="CR173" s="171">
        <f t="shared" si="97"/>
        <v>1.2189802321486416</v>
      </c>
      <c r="CS173" s="171">
        <f t="shared" si="98"/>
        <v>1.7150073031184998</v>
      </c>
      <c r="CT173" s="171">
        <f t="shared" si="99"/>
        <v>0</v>
      </c>
      <c r="CU173" s="171">
        <f t="shared" si="100"/>
        <v>0</v>
      </c>
      <c r="CV173" s="178">
        <f t="shared" si="101"/>
        <v>0.57474132324989891</v>
      </c>
      <c r="CW173" s="178">
        <f t="shared" si="102"/>
        <v>0.66384734929397982</v>
      </c>
      <c r="CX173" s="178">
        <f t="shared" si="88"/>
        <v>0.73349688381678535</v>
      </c>
      <c r="CY173" s="178">
        <f t="shared" si="89"/>
        <v>0.87084100000003961</v>
      </c>
    </row>
    <row r="174" spans="1:103" x14ac:dyDescent="0.35">
      <c r="A174" s="2">
        <v>13</v>
      </c>
      <c r="B174" s="35" t="s">
        <v>147</v>
      </c>
      <c r="C174" s="88" t="s">
        <v>43</v>
      </c>
      <c r="D174" s="128">
        <f t="shared" si="105"/>
        <v>0</v>
      </c>
      <c r="E174" s="128">
        <f t="shared" si="90"/>
        <v>0</v>
      </c>
      <c r="F174" s="128">
        <f t="shared" si="90"/>
        <v>0</v>
      </c>
      <c r="G174" s="128"/>
      <c r="H174" s="128"/>
      <c r="I174" s="128"/>
      <c r="J174" s="128"/>
      <c r="K174" s="128"/>
      <c r="L174" s="128">
        <f t="shared" ref="L174:BW174" si="124">(L148/L$161)*1000000*2</f>
        <v>0</v>
      </c>
      <c r="M174" s="128">
        <f t="shared" si="124"/>
        <v>0</v>
      </c>
      <c r="N174" s="128"/>
      <c r="O174" s="128"/>
      <c r="P174" s="128">
        <f t="shared" si="124"/>
        <v>0</v>
      </c>
      <c r="Q174" s="128">
        <f t="shared" si="124"/>
        <v>0</v>
      </c>
      <c r="R174" s="128"/>
      <c r="S174" s="128"/>
      <c r="T174" s="128">
        <f t="shared" si="124"/>
        <v>0</v>
      </c>
      <c r="U174" s="128">
        <f t="shared" si="124"/>
        <v>0</v>
      </c>
      <c r="V174" s="128">
        <f t="shared" si="124"/>
        <v>0</v>
      </c>
      <c r="W174" s="128">
        <f t="shared" si="124"/>
        <v>0</v>
      </c>
      <c r="X174" s="128">
        <f t="shared" si="124"/>
        <v>0</v>
      </c>
      <c r="Y174" s="128">
        <f t="shared" si="124"/>
        <v>0</v>
      </c>
      <c r="Z174" s="128">
        <f t="shared" si="124"/>
        <v>0</v>
      </c>
      <c r="AA174" s="128">
        <f t="shared" si="124"/>
        <v>0</v>
      </c>
      <c r="AB174" s="128">
        <f t="shared" si="124"/>
        <v>0</v>
      </c>
      <c r="AC174" s="128">
        <f t="shared" si="124"/>
        <v>0</v>
      </c>
      <c r="AD174" s="128">
        <f t="shared" si="124"/>
        <v>8.5034013605442169</v>
      </c>
      <c r="AE174" s="128"/>
      <c r="AF174" s="128">
        <f t="shared" si="124"/>
        <v>0</v>
      </c>
      <c r="AG174" s="128">
        <f t="shared" si="124"/>
        <v>0</v>
      </c>
      <c r="AH174" s="128">
        <f t="shared" si="124"/>
        <v>0</v>
      </c>
      <c r="AI174" s="128"/>
      <c r="AJ174" s="128">
        <f t="shared" si="124"/>
        <v>0</v>
      </c>
      <c r="AK174" s="128">
        <f t="shared" si="124"/>
        <v>0</v>
      </c>
      <c r="AL174" s="128">
        <f t="shared" si="124"/>
        <v>0</v>
      </c>
      <c r="AM174" s="128"/>
      <c r="AN174" s="128">
        <f t="shared" si="124"/>
        <v>0</v>
      </c>
      <c r="AO174" s="128">
        <f t="shared" si="124"/>
        <v>0</v>
      </c>
      <c r="AP174" s="128">
        <f t="shared" si="124"/>
        <v>0</v>
      </c>
      <c r="AQ174" s="128"/>
      <c r="AR174" s="128">
        <f t="shared" si="124"/>
        <v>0</v>
      </c>
      <c r="AS174" s="128">
        <f t="shared" si="124"/>
        <v>0</v>
      </c>
      <c r="AT174" s="128">
        <f t="shared" si="124"/>
        <v>0</v>
      </c>
      <c r="AU174" s="128"/>
      <c r="AV174" s="128">
        <f t="shared" si="124"/>
        <v>12.189802321486416</v>
      </c>
      <c r="AW174" s="128">
        <f t="shared" si="124"/>
        <v>0</v>
      </c>
      <c r="AX174" s="128"/>
      <c r="AY174" s="128"/>
      <c r="AZ174" s="128">
        <f t="shared" si="124"/>
        <v>0</v>
      </c>
      <c r="BA174" s="128">
        <f t="shared" si="124"/>
        <v>0</v>
      </c>
      <c r="BB174" s="128"/>
      <c r="BC174" s="128"/>
      <c r="BD174" s="128">
        <f t="shared" si="124"/>
        <v>0</v>
      </c>
      <c r="BE174" s="128">
        <f t="shared" si="124"/>
        <v>0</v>
      </c>
      <c r="BF174" s="128"/>
      <c r="BG174" s="128"/>
      <c r="BH174" s="128">
        <f t="shared" si="124"/>
        <v>0</v>
      </c>
      <c r="BI174" s="128">
        <f t="shared" si="124"/>
        <v>0</v>
      </c>
      <c r="BJ174" s="128">
        <f t="shared" si="124"/>
        <v>0</v>
      </c>
      <c r="BK174" s="128"/>
      <c r="BL174" s="128">
        <f t="shared" si="124"/>
        <v>0</v>
      </c>
      <c r="BM174" s="128">
        <f t="shared" si="124"/>
        <v>0</v>
      </c>
      <c r="BN174" s="128">
        <f t="shared" si="124"/>
        <v>0</v>
      </c>
      <c r="BO174" s="128"/>
      <c r="BP174" s="128"/>
      <c r="BQ174" s="128">
        <f t="shared" si="124"/>
        <v>0</v>
      </c>
      <c r="BR174" s="128">
        <f t="shared" si="124"/>
        <v>0</v>
      </c>
      <c r="BS174" s="128">
        <f t="shared" si="124"/>
        <v>0</v>
      </c>
      <c r="BT174" s="128">
        <f t="shared" si="124"/>
        <v>0</v>
      </c>
      <c r="BU174" s="128">
        <f t="shared" si="124"/>
        <v>0</v>
      </c>
      <c r="BV174" s="128">
        <f t="shared" si="124"/>
        <v>0</v>
      </c>
      <c r="BW174" s="128">
        <f t="shared" si="124"/>
        <v>0</v>
      </c>
      <c r="BX174" s="128">
        <f t="shared" ref="BX174:CL174" si="125">(BX148/BX$161)*1000000*2</f>
        <v>0</v>
      </c>
      <c r="BY174" s="128">
        <f t="shared" si="125"/>
        <v>21.516481624924694</v>
      </c>
      <c r="BZ174" s="128">
        <f t="shared" si="125"/>
        <v>0</v>
      </c>
      <c r="CA174" s="128"/>
      <c r="CB174" s="128">
        <f t="shared" si="125"/>
        <v>0</v>
      </c>
      <c r="CC174" s="128">
        <f t="shared" si="125"/>
        <v>0</v>
      </c>
      <c r="CD174" s="128">
        <f t="shared" si="125"/>
        <v>0</v>
      </c>
      <c r="CE174" s="128"/>
      <c r="CF174" s="128">
        <f t="shared" si="125"/>
        <v>10.794473229706389</v>
      </c>
      <c r="CG174" s="128">
        <f t="shared" si="125"/>
        <v>0</v>
      </c>
      <c r="CH174" s="128">
        <f t="shared" si="125"/>
        <v>0</v>
      </c>
      <c r="CI174" s="128"/>
      <c r="CJ174" s="128">
        <f t="shared" si="125"/>
        <v>17.207832344502457</v>
      </c>
      <c r="CK174" s="128">
        <f t="shared" si="125"/>
        <v>0</v>
      </c>
      <c r="CL174" s="128">
        <f t="shared" si="125"/>
        <v>0</v>
      </c>
      <c r="CM174" s="128"/>
      <c r="CN174" s="171">
        <f t="shared" si="93"/>
        <v>1.0794473229706389</v>
      </c>
      <c r="CO174" s="171">
        <f t="shared" si="94"/>
        <v>1.956043784084063</v>
      </c>
      <c r="CP174" s="171">
        <f t="shared" si="95"/>
        <v>0.94482237339380193</v>
      </c>
      <c r="CQ174" s="171">
        <f t="shared" si="96"/>
        <v>0</v>
      </c>
      <c r="CR174" s="171">
        <f t="shared" si="97"/>
        <v>2.9397634665988877</v>
      </c>
      <c r="CS174" s="171">
        <f t="shared" si="98"/>
        <v>0</v>
      </c>
      <c r="CT174" s="171">
        <f t="shared" si="99"/>
        <v>0</v>
      </c>
      <c r="CU174" s="171">
        <f t="shared" si="100"/>
        <v>0</v>
      </c>
      <c r="CV174" s="178">
        <f t="shared" si="101"/>
        <v>0.99507837011212597</v>
      </c>
      <c r="CW174" s="178">
        <f t="shared" si="102"/>
        <v>0.8006828908142215</v>
      </c>
      <c r="CX174" s="178">
        <f t="shared" si="88"/>
        <v>0.73494086664972191</v>
      </c>
      <c r="CY174" s="178">
        <f t="shared" si="89"/>
        <v>1.4698817332994438</v>
      </c>
    </row>
    <row r="175" spans="1:103" x14ac:dyDescent="0.35">
      <c r="A175" s="2">
        <v>14</v>
      </c>
      <c r="B175" s="35" t="s">
        <v>147</v>
      </c>
      <c r="C175" s="88" t="s">
        <v>46</v>
      </c>
      <c r="D175" s="128">
        <f t="shared" si="105"/>
        <v>0</v>
      </c>
      <c r="E175" s="128">
        <f t="shared" si="90"/>
        <v>0</v>
      </c>
      <c r="F175" s="128">
        <f t="shared" si="90"/>
        <v>0</v>
      </c>
      <c r="G175" s="128"/>
      <c r="H175" s="128"/>
      <c r="I175" s="128"/>
      <c r="J175" s="128"/>
      <c r="K175" s="128"/>
      <c r="L175" s="128">
        <f t="shared" ref="L175:BW175" si="126">(L149/L$161)*1000000*2</f>
        <v>0</v>
      </c>
      <c r="M175" s="128">
        <f t="shared" si="126"/>
        <v>0</v>
      </c>
      <c r="N175" s="128"/>
      <c r="O175" s="128"/>
      <c r="P175" s="128">
        <f t="shared" si="126"/>
        <v>0</v>
      </c>
      <c r="Q175" s="128">
        <f t="shared" si="126"/>
        <v>0</v>
      </c>
      <c r="R175" s="128"/>
      <c r="S175" s="128"/>
      <c r="T175" s="128">
        <f t="shared" si="126"/>
        <v>0</v>
      </c>
      <c r="U175" s="128">
        <f t="shared" si="126"/>
        <v>0</v>
      </c>
      <c r="V175" s="128">
        <f t="shared" si="126"/>
        <v>0</v>
      </c>
      <c r="W175" s="128">
        <f t="shared" si="126"/>
        <v>0</v>
      </c>
      <c r="X175" s="128">
        <f t="shared" si="126"/>
        <v>0</v>
      </c>
      <c r="Y175" s="128">
        <f t="shared" si="126"/>
        <v>0</v>
      </c>
      <c r="Z175" s="128">
        <f t="shared" si="126"/>
        <v>0</v>
      </c>
      <c r="AA175" s="128">
        <f t="shared" si="126"/>
        <v>0</v>
      </c>
      <c r="AB175" s="128">
        <f t="shared" si="126"/>
        <v>0</v>
      </c>
      <c r="AC175" s="128">
        <f t="shared" si="126"/>
        <v>0</v>
      </c>
      <c r="AD175" s="128">
        <f t="shared" si="126"/>
        <v>0</v>
      </c>
      <c r="AE175" s="128"/>
      <c r="AF175" s="128">
        <f t="shared" si="126"/>
        <v>0</v>
      </c>
      <c r="AG175" s="128">
        <f t="shared" si="126"/>
        <v>0</v>
      </c>
      <c r="AH175" s="128">
        <f t="shared" si="126"/>
        <v>0</v>
      </c>
      <c r="AI175" s="128"/>
      <c r="AJ175" s="128">
        <f t="shared" si="126"/>
        <v>0</v>
      </c>
      <c r="AK175" s="128">
        <f t="shared" si="126"/>
        <v>0</v>
      </c>
      <c r="AL175" s="128">
        <f t="shared" si="126"/>
        <v>0</v>
      </c>
      <c r="AM175" s="128"/>
      <c r="AN175" s="128">
        <f t="shared" si="126"/>
        <v>0</v>
      </c>
      <c r="AO175" s="128">
        <f t="shared" si="126"/>
        <v>0</v>
      </c>
      <c r="AP175" s="128">
        <f t="shared" si="126"/>
        <v>0</v>
      </c>
      <c r="AQ175" s="128"/>
      <c r="AR175" s="128">
        <f t="shared" si="126"/>
        <v>0</v>
      </c>
      <c r="AS175" s="128">
        <f t="shared" si="126"/>
        <v>0</v>
      </c>
      <c r="AT175" s="128">
        <f t="shared" si="126"/>
        <v>0</v>
      </c>
      <c r="AU175" s="128"/>
      <c r="AV175" s="128">
        <f t="shared" si="126"/>
        <v>12.189802321486416</v>
      </c>
      <c r="AW175" s="128">
        <f t="shared" si="126"/>
        <v>0</v>
      </c>
      <c r="AX175" s="128"/>
      <c r="AY175" s="128"/>
      <c r="AZ175" s="128">
        <f t="shared" si="126"/>
        <v>0</v>
      </c>
      <c r="BA175" s="128">
        <f t="shared" si="126"/>
        <v>0</v>
      </c>
      <c r="BB175" s="128"/>
      <c r="BC175" s="128"/>
      <c r="BD175" s="128">
        <f t="shared" si="126"/>
        <v>0</v>
      </c>
      <c r="BE175" s="128">
        <f t="shared" si="126"/>
        <v>0</v>
      </c>
      <c r="BF175" s="128"/>
      <c r="BG175" s="128"/>
      <c r="BH175" s="128">
        <f t="shared" si="126"/>
        <v>0</v>
      </c>
      <c r="BI175" s="128">
        <f t="shared" si="126"/>
        <v>0</v>
      </c>
      <c r="BJ175" s="128">
        <f t="shared" si="126"/>
        <v>0</v>
      </c>
      <c r="BK175" s="128"/>
      <c r="BL175" s="128">
        <f t="shared" si="126"/>
        <v>0</v>
      </c>
      <c r="BM175" s="128">
        <f t="shared" si="126"/>
        <v>0</v>
      </c>
      <c r="BN175" s="128">
        <f t="shared" si="126"/>
        <v>0</v>
      </c>
      <c r="BO175" s="128"/>
      <c r="BP175" s="128"/>
      <c r="BQ175" s="128">
        <f t="shared" si="126"/>
        <v>0</v>
      </c>
      <c r="BR175" s="128">
        <f t="shared" si="126"/>
        <v>0</v>
      </c>
      <c r="BS175" s="128">
        <f t="shared" si="126"/>
        <v>0</v>
      </c>
      <c r="BT175" s="128">
        <f t="shared" si="126"/>
        <v>0</v>
      </c>
      <c r="BU175" s="128">
        <f t="shared" si="126"/>
        <v>0</v>
      </c>
      <c r="BV175" s="128">
        <f t="shared" si="126"/>
        <v>0</v>
      </c>
      <c r="BW175" s="128">
        <f t="shared" si="126"/>
        <v>0</v>
      </c>
      <c r="BX175" s="128">
        <f t="shared" ref="BX175:CL175" si="127">(BX149/BX$161)*1000000*2</f>
        <v>0</v>
      </c>
      <c r="BY175" s="128">
        <f t="shared" si="127"/>
        <v>0</v>
      </c>
      <c r="BZ175" s="128">
        <f t="shared" si="127"/>
        <v>0</v>
      </c>
      <c r="CA175" s="128"/>
      <c r="CB175" s="128">
        <f t="shared" si="127"/>
        <v>0</v>
      </c>
      <c r="CC175" s="128">
        <f t="shared" si="127"/>
        <v>0</v>
      </c>
      <c r="CD175" s="128">
        <f t="shared" si="127"/>
        <v>0</v>
      </c>
      <c r="CE175" s="128"/>
      <c r="CF175" s="128">
        <f t="shared" si="127"/>
        <v>0</v>
      </c>
      <c r="CG175" s="128">
        <f t="shared" si="127"/>
        <v>0</v>
      </c>
      <c r="CH175" s="128">
        <f t="shared" si="127"/>
        <v>0</v>
      </c>
      <c r="CI175" s="128"/>
      <c r="CJ175" s="128">
        <f t="shared" si="127"/>
        <v>0</v>
      </c>
      <c r="CK175" s="128">
        <f t="shared" si="127"/>
        <v>0</v>
      </c>
      <c r="CL175" s="128">
        <f t="shared" si="127"/>
        <v>0</v>
      </c>
      <c r="CM175" s="128"/>
      <c r="CN175" s="171">
        <f t="shared" si="93"/>
        <v>0</v>
      </c>
      <c r="CO175" s="171">
        <f t="shared" si="94"/>
        <v>0</v>
      </c>
      <c r="CP175" s="171">
        <f t="shared" si="95"/>
        <v>0</v>
      </c>
      <c r="CQ175" s="171">
        <f t="shared" si="96"/>
        <v>0</v>
      </c>
      <c r="CR175" s="171">
        <f t="shared" si="97"/>
        <v>1.2189802321486416</v>
      </c>
      <c r="CS175" s="171">
        <f t="shared" si="98"/>
        <v>0</v>
      </c>
      <c r="CT175" s="171">
        <f t="shared" si="99"/>
        <v>0</v>
      </c>
      <c r="CU175" s="171">
        <f t="shared" si="100"/>
        <v>0</v>
      </c>
      <c r="CV175" s="178">
        <f t="shared" si="101"/>
        <v>0</v>
      </c>
      <c r="CW175" s="178">
        <f t="shared" si="102"/>
        <v>0</v>
      </c>
      <c r="CX175" s="178">
        <f t="shared" si="88"/>
        <v>0.3047450580371604</v>
      </c>
      <c r="CY175" s="178">
        <f t="shared" si="89"/>
        <v>0.6094901160743208</v>
      </c>
    </row>
    <row r="176" spans="1:103" x14ac:dyDescent="0.35">
      <c r="A176" s="2">
        <v>15</v>
      </c>
      <c r="B176" s="35" t="s">
        <v>147</v>
      </c>
      <c r="C176" s="88" t="s">
        <v>45</v>
      </c>
      <c r="D176" s="128">
        <f t="shared" si="105"/>
        <v>0</v>
      </c>
      <c r="E176" s="128">
        <f t="shared" si="90"/>
        <v>0</v>
      </c>
      <c r="F176" s="128">
        <f t="shared" si="90"/>
        <v>0</v>
      </c>
      <c r="G176" s="128"/>
      <c r="H176" s="128"/>
      <c r="I176" s="128"/>
      <c r="J176" s="128"/>
      <c r="K176" s="128"/>
      <c r="L176" s="128">
        <f t="shared" ref="L176:BW176" si="128">(L150/L$161)*1000000*2</f>
        <v>0</v>
      </c>
      <c r="M176" s="128">
        <f t="shared" si="128"/>
        <v>0</v>
      </c>
      <c r="N176" s="128"/>
      <c r="O176" s="128"/>
      <c r="P176" s="128">
        <f t="shared" si="128"/>
        <v>0</v>
      </c>
      <c r="Q176" s="128">
        <f t="shared" si="128"/>
        <v>0</v>
      </c>
      <c r="R176" s="128"/>
      <c r="S176" s="128"/>
      <c r="T176" s="128">
        <f t="shared" si="128"/>
        <v>0</v>
      </c>
      <c r="U176" s="128">
        <f t="shared" si="128"/>
        <v>0</v>
      </c>
      <c r="V176" s="128">
        <f t="shared" si="128"/>
        <v>0</v>
      </c>
      <c r="W176" s="128">
        <f t="shared" si="128"/>
        <v>0</v>
      </c>
      <c r="X176" s="128">
        <f t="shared" si="128"/>
        <v>0</v>
      </c>
      <c r="Y176" s="128">
        <f t="shared" si="128"/>
        <v>0</v>
      </c>
      <c r="Z176" s="128">
        <f t="shared" si="128"/>
        <v>0</v>
      </c>
      <c r="AA176" s="128">
        <f t="shared" si="128"/>
        <v>0</v>
      </c>
      <c r="AB176" s="128">
        <f t="shared" si="128"/>
        <v>0</v>
      </c>
      <c r="AC176" s="128">
        <f t="shared" si="128"/>
        <v>0</v>
      </c>
      <c r="AD176" s="128">
        <f t="shared" si="128"/>
        <v>0</v>
      </c>
      <c r="AE176" s="128"/>
      <c r="AF176" s="128">
        <f t="shared" si="128"/>
        <v>0</v>
      </c>
      <c r="AG176" s="128">
        <f t="shared" si="128"/>
        <v>0</v>
      </c>
      <c r="AH176" s="128">
        <f t="shared" si="128"/>
        <v>0</v>
      </c>
      <c r="AI176" s="128"/>
      <c r="AJ176" s="128">
        <f t="shared" si="128"/>
        <v>0</v>
      </c>
      <c r="AK176" s="128">
        <f t="shared" si="128"/>
        <v>0</v>
      </c>
      <c r="AL176" s="128">
        <f t="shared" si="128"/>
        <v>0</v>
      </c>
      <c r="AM176" s="128"/>
      <c r="AN176" s="128">
        <f t="shared" si="128"/>
        <v>0</v>
      </c>
      <c r="AO176" s="128">
        <f t="shared" si="128"/>
        <v>0</v>
      </c>
      <c r="AP176" s="128">
        <f t="shared" si="128"/>
        <v>0</v>
      </c>
      <c r="AQ176" s="128"/>
      <c r="AR176" s="128">
        <f t="shared" si="128"/>
        <v>0</v>
      </c>
      <c r="AS176" s="128">
        <f t="shared" si="128"/>
        <v>20.540629364883738</v>
      </c>
      <c r="AT176" s="128">
        <f t="shared" si="128"/>
        <v>0</v>
      </c>
      <c r="AU176" s="128"/>
      <c r="AV176" s="128">
        <f t="shared" si="128"/>
        <v>0</v>
      </c>
      <c r="AW176" s="128">
        <f t="shared" si="128"/>
        <v>0</v>
      </c>
      <c r="AX176" s="128"/>
      <c r="AY176" s="128"/>
      <c r="AZ176" s="128">
        <f t="shared" si="128"/>
        <v>0</v>
      </c>
      <c r="BA176" s="128">
        <f t="shared" si="128"/>
        <v>0</v>
      </c>
      <c r="BB176" s="128"/>
      <c r="BC176" s="128"/>
      <c r="BD176" s="128">
        <f t="shared" si="128"/>
        <v>0</v>
      </c>
      <c r="BE176" s="128">
        <f t="shared" si="128"/>
        <v>0</v>
      </c>
      <c r="BF176" s="128"/>
      <c r="BG176" s="128"/>
      <c r="BH176" s="128">
        <f t="shared" si="128"/>
        <v>0</v>
      </c>
      <c r="BI176" s="128">
        <f t="shared" si="128"/>
        <v>0</v>
      </c>
      <c r="BJ176" s="128">
        <f t="shared" si="128"/>
        <v>0</v>
      </c>
      <c r="BK176" s="128"/>
      <c r="BL176" s="128">
        <f t="shared" si="128"/>
        <v>0</v>
      </c>
      <c r="BM176" s="128">
        <f t="shared" si="128"/>
        <v>0</v>
      </c>
      <c r="BN176" s="128">
        <f t="shared" si="128"/>
        <v>0</v>
      </c>
      <c r="BO176" s="128"/>
      <c r="BP176" s="128"/>
      <c r="BQ176" s="128">
        <f t="shared" si="128"/>
        <v>0</v>
      </c>
      <c r="BR176" s="128">
        <f t="shared" si="128"/>
        <v>0</v>
      </c>
      <c r="BS176" s="128">
        <f t="shared" si="128"/>
        <v>0</v>
      </c>
      <c r="BT176" s="128">
        <f t="shared" si="128"/>
        <v>0</v>
      </c>
      <c r="BU176" s="128">
        <f t="shared" si="128"/>
        <v>0</v>
      </c>
      <c r="BV176" s="128">
        <f t="shared" si="128"/>
        <v>0</v>
      </c>
      <c r="BW176" s="128">
        <f t="shared" si="128"/>
        <v>0</v>
      </c>
      <c r="BX176" s="128">
        <f t="shared" ref="BX176:CL176" si="129">(BX150/BX$161)*1000000*2</f>
        <v>0</v>
      </c>
      <c r="BY176" s="128">
        <f t="shared" si="129"/>
        <v>10.758240812462347</v>
      </c>
      <c r="BZ176" s="128">
        <f t="shared" si="129"/>
        <v>0</v>
      </c>
      <c r="CA176" s="128"/>
      <c r="CB176" s="128">
        <f t="shared" si="129"/>
        <v>0</v>
      </c>
      <c r="CC176" s="128">
        <f t="shared" si="129"/>
        <v>0</v>
      </c>
      <c r="CD176" s="128">
        <f t="shared" si="129"/>
        <v>0</v>
      </c>
      <c r="CE176" s="128"/>
      <c r="CF176" s="128">
        <f t="shared" si="129"/>
        <v>0</v>
      </c>
      <c r="CG176" s="128">
        <f t="shared" si="129"/>
        <v>0</v>
      </c>
      <c r="CH176" s="128">
        <f t="shared" si="129"/>
        <v>0</v>
      </c>
      <c r="CI176" s="128"/>
      <c r="CJ176" s="128">
        <f t="shared" si="129"/>
        <v>0</v>
      </c>
      <c r="CK176" s="128">
        <f t="shared" si="129"/>
        <v>0</v>
      </c>
      <c r="CL176" s="128">
        <f t="shared" si="129"/>
        <v>0</v>
      </c>
      <c r="CM176" s="128"/>
      <c r="CN176" s="171">
        <f t="shared" si="93"/>
        <v>0</v>
      </c>
      <c r="CO176" s="171">
        <f t="shared" si="94"/>
        <v>2.8453518343041897</v>
      </c>
      <c r="CP176" s="171">
        <f t="shared" si="95"/>
        <v>0</v>
      </c>
      <c r="CQ176" s="171">
        <f t="shared" si="96"/>
        <v>0</v>
      </c>
      <c r="CR176" s="171">
        <f t="shared" si="97"/>
        <v>0</v>
      </c>
      <c r="CS176" s="171">
        <f t="shared" si="98"/>
        <v>0</v>
      </c>
      <c r="CT176" s="171">
        <f t="shared" si="99"/>
        <v>0</v>
      </c>
      <c r="CU176" s="171">
        <f t="shared" si="100"/>
        <v>0</v>
      </c>
      <c r="CV176" s="178">
        <f t="shared" si="101"/>
        <v>0.71133795857604742</v>
      </c>
      <c r="CW176" s="178">
        <f t="shared" si="102"/>
        <v>1.4226759171520948</v>
      </c>
      <c r="CX176" s="178">
        <f t="shared" si="88"/>
        <v>0</v>
      </c>
      <c r="CY176" s="178">
        <f t="shared" si="89"/>
        <v>0</v>
      </c>
    </row>
    <row r="177" spans="1:103" x14ac:dyDescent="0.35">
      <c r="A177" s="2">
        <v>16</v>
      </c>
      <c r="B177" s="35" t="s">
        <v>147</v>
      </c>
      <c r="C177" s="76" t="s">
        <v>144</v>
      </c>
      <c r="D177" s="128">
        <f t="shared" si="105"/>
        <v>0</v>
      </c>
      <c r="E177" s="128">
        <f t="shared" si="90"/>
        <v>0</v>
      </c>
      <c r="F177" s="128">
        <f t="shared" si="90"/>
        <v>0</v>
      </c>
      <c r="G177" s="128"/>
      <c r="H177" s="128"/>
      <c r="I177" s="128"/>
      <c r="J177" s="128"/>
      <c r="K177" s="128"/>
      <c r="L177" s="128">
        <f t="shared" ref="L177:BW177" si="130">(L151/L$161)*1000000*2</f>
        <v>0</v>
      </c>
      <c r="M177" s="128">
        <f t="shared" si="130"/>
        <v>0</v>
      </c>
      <c r="N177" s="128"/>
      <c r="O177" s="128"/>
      <c r="P177" s="128">
        <f t="shared" si="130"/>
        <v>0</v>
      </c>
      <c r="Q177" s="128">
        <f t="shared" si="130"/>
        <v>0</v>
      </c>
      <c r="R177" s="128"/>
      <c r="S177" s="128"/>
      <c r="T177" s="128">
        <f t="shared" si="130"/>
        <v>0</v>
      </c>
      <c r="U177" s="128">
        <f t="shared" si="130"/>
        <v>0</v>
      </c>
      <c r="V177" s="128">
        <f t="shared" si="130"/>
        <v>0</v>
      </c>
      <c r="W177" s="128">
        <f t="shared" si="130"/>
        <v>0</v>
      </c>
      <c r="X177" s="128">
        <f t="shared" si="130"/>
        <v>0</v>
      </c>
      <c r="Y177" s="128">
        <f t="shared" si="130"/>
        <v>0</v>
      </c>
      <c r="Z177" s="128">
        <f t="shared" si="130"/>
        <v>0</v>
      </c>
      <c r="AA177" s="128">
        <f t="shared" si="130"/>
        <v>0</v>
      </c>
      <c r="AB177" s="128">
        <f t="shared" si="130"/>
        <v>0</v>
      </c>
      <c r="AC177" s="128">
        <f t="shared" si="130"/>
        <v>0</v>
      </c>
      <c r="AD177" s="128">
        <f t="shared" si="130"/>
        <v>0</v>
      </c>
      <c r="AE177" s="128"/>
      <c r="AF177" s="128">
        <f t="shared" si="130"/>
        <v>0</v>
      </c>
      <c r="AG177" s="128">
        <f t="shared" si="130"/>
        <v>0</v>
      </c>
      <c r="AH177" s="128">
        <f t="shared" si="130"/>
        <v>0</v>
      </c>
      <c r="AI177" s="128"/>
      <c r="AJ177" s="128">
        <f t="shared" si="130"/>
        <v>0</v>
      </c>
      <c r="AK177" s="128">
        <f t="shared" si="130"/>
        <v>0</v>
      </c>
      <c r="AL177" s="128">
        <f t="shared" si="130"/>
        <v>0</v>
      </c>
      <c r="AM177" s="128"/>
      <c r="AN177" s="128">
        <f t="shared" si="130"/>
        <v>0</v>
      </c>
      <c r="AO177" s="128">
        <f t="shared" si="130"/>
        <v>0</v>
      </c>
      <c r="AP177" s="128">
        <f t="shared" si="130"/>
        <v>0</v>
      </c>
      <c r="AQ177" s="128"/>
      <c r="AR177" s="128">
        <f t="shared" si="130"/>
        <v>0</v>
      </c>
      <c r="AS177" s="128">
        <f t="shared" si="130"/>
        <v>0</v>
      </c>
      <c r="AT177" s="128">
        <f t="shared" si="130"/>
        <v>0</v>
      </c>
      <c r="AU177" s="128"/>
      <c r="AV177" s="128">
        <f t="shared" si="130"/>
        <v>0</v>
      </c>
      <c r="AW177" s="128">
        <f t="shared" si="130"/>
        <v>0</v>
      </c>
      <c r="AX177" s="128"/>
      <c r="AY177" s="128"/>
      <c r="AZ177" s="128">
        <f t="shared" si="130"/>
        <v>0</v>
      </c>
      <c r="BA177" s="128">
        <f t="shared" si="130"/>
        <v>0</v>
      </c>
      <c r="BB177" s="128"/>
      <c r="BC177" s="128"/>
      <c r="BD177" s="128">
        <f t="shared" si="130"/>
        <v>0</v>
      </c>
      <c r="BE177" s="128">
        <f t="shared" si="130"/>
        <v>0</v>
      </c>
      <c r="BF177" s="128"/>
      <c r="BG177" s="128"/>
      <c r="BH177" s="128">
        <f t="shared" si="130"/>
        <v>0</v>
      </c>
      <c r="BI177" s="128">
        <f t="shared" si="130"/>
        <v>0</v>
      </c>
      <c r="BJ177" s="128">
        <f t="shared" si="130"/>
        <v>0</v>
      </c>
      <c r="BK177" s="128"/>
      <c r="BL177" s="128">
        <f t="shared" si="130"/>
        <v>0</v>
      </c>
      <c r="BM177" s="128">
        <f t="shared" si="130"/>
        <v>0</v>
      </c>
      <c r="BN177" s="128">
        <f t="shared" si="130"/>
        <v>0</v>
      </c>
      <c r="BO177" s="128"/>
      <c r="BP177" s="128"/>
      <c r="BQ177" s="128">
        <f t="shared" si="130"/>
        <v>0</v>
      </c>
      <c r="BR177" s="128">
        <f t="shared" si="130"/>
        <v>0</v>
      </c>
      <c r="BS177" s="128">
        <f t="shared" si="130"/>
        <v>8.1964525753253987</v>
      </c>
      <c r="BT177" s="128">
        <f t="shared" si="130"/>
        <v>0</v>
      </c>
      <c r="BU177" s="128">
        <f t="shared" si="130"/>
        <v>0</v>
      </c>
      <c r="BV177" s="128">
        <f t="shared" si="130"/>
        <v>0</v>
      </c>
      <c r="BW177" s="128">
        <f t="shared" si="130"/>
        <v>0</v>
      </c>
      <c r="BX177" s="128">
        <f t="shared" ref="BX177:CL177" si="131">(BX151/BX$161)*1000000*2</f>
        <v>0</v>
      </c>
      <c r="BY177" s="128">
        <f t="shared" si="131"/>
        <v>0</v>
      </c>
      <c r="BZ177" s="128">
        <f t="shared" si="131"/>
        <v>0</v>
      </c>
      <c r="CA177" s="128"/>
      <c r="CB177" s="128">
        <f t="shared" si="131"/>
        <v>0</v>
      </c>
      <c r="CC177" s="128">
        <f t="shared" si="131"/>
        <v>0</v>
      </c>
      <c r="CD177" s="128">
        <f t="shared" si="131"/>
        <v>0</v>
      </c>
      <c r="CE177" s="128"/>
      <c r="CF177" s="128">
        <f t="shared" si="131"/>
        <v>0</v>
      </c>
      <c r="CG177" s="128">
        <f t="shared" si="131"/>
        <v>0</v>
      </c>
      <c r="CH177" s="128">
        <f t="shared" si="131"/>
        <v>0</v>
      </c>
      <c r="CI177" s="128"/>
      <c r="CJ177" s="128">
        <f t="shared" si="131"/>
        <v>0</v>
      </c>
      <c r="CK177" s="128">
        <f t="shared" si="131"/>
        <v>0</v>
      </c>
      <c r="CL177" s="128">
        <f t="shared" si="131"/>
        <v>0</v>
      </c>
      <c r="CM177" s="128"/>
      <c r="CN177" s="171">
        <f t="shared" si="93"/>
        <v>0</v>
      </c>
      <c r="CO177" s="171">
        <f t="shared" si="94"/>
        <v>0</v>
      </c>
      <c r="CP177" s="171">
        <f t="shared" si="95"/>
        <v>0</v>
      </c>
      <c r="CQ177" s="171">
        <f t="shared" si="96"/>
        <v>4.0982262876626994</v>
      </c>
      <c r="CR177" s="171">
        <f t="shared" si="97"/>
        <v>0</v>
      </c>
      <c r="CS177" s="171">
        <f t="shared" si="98"/>
        <v>0</v>
      </c>
      <c r="CT177" s="171">
        <f t="shared" si="99"/>
        <v>0</v>
      </c>
      <c r="CU177" s="171">
        <f t="shared" si="100"/>
        <v>0</v>
      </c>
      <c r="CV177" s="178">
        <f t="shared" si="101"/>
        <v>1.0245565719156748</v>
      </c>
      <c r="CW177" s="178">
        <f t="shared" si="102"/>
        <v>2.0491131438313497</v>
      </c>
      <c r="CX177" s="178">
        <f t="shared" si="88"/>
        <v>0</v>
      </c>
      <c r="CY177" s="178">
        <f t="shared" si="89"/>
        <v>0</v>
      </c>
    </row>
    <row r="178" spans="1:103" x14ac:dyDescent="0.35">
      <c r="A178" s="2">
        <v>17</v>
      </c>
      <c r="B178" s="35" t="s">
        <v>147</v>
      </c>
      <c r="C178" s="76" t="s">
        <v>145</v>
      </c>
      <c r="D178" s="128">
        <f t="shared" si="105"/>
        <v>0</v>
      </c>
      <c r="E178" s="128">
        <f>(E152/E$161)*1000000*2</f>
        <v>0</v>
      </c>
      <c r="F178" s="128">
        <f>(F152/F$161)*1000000*2</f>
        <v>0</v>
      </c>
      <c r="G178" s="128"/>
      <c r="H178" s="128"/>
      <c r="I178" s="128"/>
      <c r="J178" s="128"/>
      <c r="K178" s="128"/>
      <c r="L178" s="128">
        <f>(L152/L$161)*1000000*2</f>
        <v>0</v>
      </c>
      <c r="M178" s="128">
        <f t="shared" ref="M178:BX178" si="132">(M152/M$161)*1000000*2</f>
        <v>0</v>
      </c>
      <c r="N178" s="128"/>
      <c r="O178" s="128"/>
      <c r="P178" s="128">
        <f t="shared" si="132"/>
        <v>0</v>
      </c>
      <c r="Q178" s="128">
        <f t="shared" si="132"/>
        <v>0</v>
      </c>
      <c r="R178" s="128"/>
      <c r="S178" s="128"/>
      <c r="T178" s="128">
        <f t="shared" si="132"/>
        <v>0</v>
      </c>
      <c r="U178" s="128">
        <f t="shared" si="132"/>
        <v>0</v>
      </c>
      <c r="V178" s="128">
        <f t="shared" si="132"/>
        <v>0</v>
      </c>
      <c r="W178" s="128">
        <f t="shared" si="132"/>
        <v>0</v>
      </c>
      <c r="X178" s="128">
        <f t="shared" si="132"/>
        <v>0</v>
      </c>
      <c r="Y178" s="128">
        <f t="shared" si="132"/>
        <v>0</v>
      </c>
      <c r="Z178" s="128">
        <f t="shared" si="132"/>
        <v>0</v>
      </c>
      <c r="AA178" s="128">
        <f t="shared" si="132"/>
        <v>0</v>
      </c>
      <c r="AB178" s="128">
        <f t="shared" si="132"/>
        <v>0</v>
      </c>
      <c r="AC178" s="128">
        <f t="shared" si="132"/>
        <v>0</v>
      </c>
      <c r="AD178" s="128">
        <f t="shared" si="132"/>
        <v>0</v>
      </c>
      <c r="AE178" s="128"/>
      <c r="AF178" s="128">
        <f t="shared" si="132"/>
        <v>0</v>
      </c>
      <c r="AG178" s="128">
        <f t="shared" si="132"/>
        <v>0</v>
      </c>
      <c r="AH178" s="128">
        <f t="shared" si="132"/>
        <v>0</v>
      </c>
      <c r="AI178" s="128"/>
      <c r="AJ178" s="128">
        <f t="shared" si="132"/>
        <v>0</v>
      </c>
      <c r="AK178" s="128">
        <f t="shared" si="132"/>
        <v>0</v>
      </c>
      <c r="AL178" s="128">
        <f t="shared" si="132"/>
        <v>0</v>
      </c>
      <c r="AM178" s="128"/>
      <c r="AN178" s="128">
        <f t="shared" si="132"/>
        <v>0</v>
      </c>
      <c r="AO178" s="128">
        <f t="shared" si="132"/>
        <v>0</v>
      </c>
      <c r="AP178" s="128">
        <f t="shared" si="132"/>
        <v>0</v>
      </c>
      <c r="AQ178" s="128"/>
      <c r="AR178" s="128">
        <f t="shared" si="132"/>
        <v>0</v>
      </c>
      <c r="AS178" s="128">
        <f t="shared" si="132"/>
        <v>0</v>
      </c>
      <c r="AT178" s="128">
        <f t="shared" si="132"/>
        <v>0</v>
      </c>
      <c r="AU178" s="128"/>
      <c r="AV178" s="128">
        <f t="shared" si="132"/>
        <v>0</v>
      </c>
      <c r="AW178" s="128">
        <f t="shared" si="132"/>
        <v>0</v>
      </c>
      <c r="AX178" s="128"/>
      <c r="AY178" s="128"/>
      <c r="AZ178" s="128">
        <f t="shared" si="132"/>
        <v>0</v>
      </c>
      <c r="BA178" s="128">
        <f t="shared" si="132"/>
        <v>0</v>
      </c>
      <c r="BB178" s="128"/>
      <c r="BC178" s="128"/>
      <c r="BD178" s="128">
        <f t="shared" si="132"/>
        <v>0</v>
      </c>
      <c r="BE178" s="128">
        <f t="shared" si="132"/>
        <v>0</v>
      </c>
      <c r="BF178" s="128"/>
      <c r="BG178" s="128"/>
      <c r="BH178" s="128">
        <f t="shared" si="132"/>
        <v>0</v>
      </c>
      <c r="BI178" s="128">
        <f t="shared" si="132"/>
        <v>0</v>
      </c>
      <c r="BJ178" s="128">
        <f t="shared" si="132"/>
        <v>0</v>
      </c>
      <c r="BK178" s="128"/>
      <c r="BL178" s="128">
        <f t="shared" si="132"/>
        <v>0</v>
      </c>
      <c r="BM178" s="128">
        <f t="shared" si="132"/>
        <v>0</v>
      </c>
      <c r="BN178" s="128">
        <f t="shared" si="132"/>
        <v>0</v>
      </c>
      <c r="BO178" s="128"/>
      <c r="BP178" s="128"/>
      <c r="BQ178" s="128">
        <f t="shared" si="132"/>
        <v>0</v>
      </c>
      <c r="BR178" s="128">
        <f t="shared" si="132"/>
        <v>0</v>
      </c>
      <c r="BS178" s="128">
        <f t="shared" si="132"/>
        <v>0</v>
      </c>
      <c r="BT178" s="128">
        <f t="shared" si="132"/>
        <v>0</v>
      </c>
      <c r="BU178" s="128">
        <f t="shared" si="132"/>
        <v>0</v>
      </c>
      <c r="BV178" s="128">
        <f t="shared" si="132"/>
        <v>15.332925403919548</v>
      </c>
      <c r="BW178" s="128">
        <f t="shared" si="132"/>
        <v>0</v>
      </c>
      <c r="BX178" s="128">
        <f t="shared" si="132"/>
        <v>0</v>
      </c>
      <c r="BY178" s="128">
        <f t="shared" ref="BY178:CL178" si="133">(BY152/BY$161)*1000000*2</f>
        <v>0</v>
      </c>
      <c r="BZ178" s="128">
        <f t="shared" si="133"/>
        <v>0</v>
      </c>
      <c r="CA178" s="128"/>
      <c r="CB178" s="128">
        <f t="shared" si="133"/>
        <v>0</v>
      </c>
      <c r="CC178" s="128">
        <f t="shared" si="133"/>
        <v>0</v>
      </c>
      <c r="CD178" s="128">
        <f t="shared" si="133"/>
        <v>0</v>
      </c>
      <c r="CE178" s="128"/>
      <c r="CF178" s="128">
        <f t="shared" si="133"/>
        <v>0</v>
      </c>
      <c r="CG178" s="128">
        <f t="shared" si="133"/>
        <v>0</v>
      </c>
      <c r="CH178" s="128">
        <f t="shared" si="133"/>
        <v>0</v>
      </c>
      <c r="CI178" s="128"/>
      <c r="CJ178" s="128">
        <f t="shared" si="133"/>
        <v>0</v>
      </c>
      <c r="CK178" s="128">
        <f t="shared" si="133"/>
        <v>0</v>
      </c>
      <c r="CL178" s="128">
        <f t="shared" si="133"/>
        <v>0</v>
      </c>
      <c r="CM178" s="128"/>
      <c r="CN178" s="171">
        <f t="shared" si="93"/>
        <v>0</v>
      </c>
      <c r="CO178" s="171">
        <f t="shared" si="94"/>
        <v>0</v>
      </c>
      <c r="CP178" s="171">
        <f t="shared" si="95"/>
        <v>0</v>
      </c>
      <c r="CQ178" s="171">
        <f t="shared" si="96"/>
        <v>0</v>
      </c>
      <c r="CR178" s="171">
        <f t="shared" si="97"/>
        <v>0</v>
      </c>
      <c r="CS178" s="171">
        <f t="shared" si="98"/>
        <v>0</v>
      </c>
      <c r="CT178" s="171">
        <f t="shared" si="99"/>
        <v>2.1904179148456495</v>
      </c>
      <c r="CU178" s="171">
        <f t="shared" si="100"/>
        <v>0</v>
      </c>
      <c r="CV178" s="178">
        <f t="shared" si="101"/>
        <v>0</v>
      </c>
      <c r="CW178" s="178">
        <f t="shared" si="102"/>
        <v>0</v>
      </c>
      <c r="CX178" s="178">
        <f t="shared" si="88"/>
        <v>0.54760447871141238</v>
      </c>
      <c r="CY178" s="178">
        <f t="shared" si="89"/>
        <v>1.0952089574228248</v>
      </c>
    </row>
    <row r="179" spans="1:103" x14ac:dyDescent="0.35">
      <c r="C179" s="120" t="s">
        <v>54</v>
      </c>
      <c r="D179" s="128">
        <f t="shared" si="105"/>
        <v>882.62723154809487</v>
      </c>
      <c r="E179" s="128">
        <f>(E153/E$161)*1000000*2</f>
        <v>180.0411522633745</v>
      </c>
      <c r="F179" s="128">
        <f>(F153/F$161)*1000000*2</f>
        <v>808.40743734842351</v>
      </c>
      <c r="G179" s="128"/>
      <c r="H179" s="128"/>
      <c r="I179" s="128"/>
      <c r="J179" s="128"/>
      <c r="K179" s="128"/>
      <c r="L179" s="128">
        <f t="shared" ref="L179:BQ179" si="134">(L153/L$161)*1000000*2</f>
        <v>48.072300740313437</v>
      </c>
      <c r="M179" s="128">
        <f t="shared" si="134"/>
        <v>201.67796063246206</v>
      </c>
      <c r="N179" s="128"/>
      <c r="O179" s="128"/>
      <c r="P179" s="128">
        <f t="shared" si="134"/>
        <v>268.21784248540899</v>
      </c>
      <c r="Q179" s="128">
        <f t="shared" si="134"/>
        <v>353.65177219146869</v>
      </c>
      <c r="R179" s="128"/>
      <c r="S179" s="128"/>
      <c r="T179" s="128">
        <f t="shared" si="134"/>
        <v>140.78275210168536</v>
      </c>
      <c r="U179" s="128">
        <f t="shared" si="134"/>
        <v>222.57834757834758</v>
      </c>
      <c r="V179" s="128">
        <f t="shared" si="134"/>
        <v>189.80260529049789</v>
      </c>
      <c r="W179" s="128">
        <f t="shared" si="134"/>
        <v>165.69200779727097</v>
      </c>
      <c r="X179" s="128">
        <f t="shared" si="134"/>
        <v>48.091395812559057</v>
      </c>
      <c r="Y179" s="128">
        <f t="shared" si="134"/>
        <v>212.89177195442142</v>
      </c>
      <c r="Z179" s="128">
        <f t="shared" si="134"/>
        <v>127.39819295090767</v>
      </c>
      <c r="AA179" s="128">
        <f t="shared" si="134"/>
        <v>170.91100850235657</v>
      </c>
      <c r="AB179" s="128">
        <f t="shared" si="134"/>
        <v>102.56410256410255</v>
      </c>
      <c r="AC179" s="128">
        <f t="shared" si="134"/>
        <v>169.65584100824043</v>
      </c>
      <c r="AD179" s="128">
        <f t="shared" si="134"/>
        <v>170.06802721088434</v>
      </c>
      <c r="AE179" s="128"/>
      <c r="AF179" s="128">
        <f t="shared" si="134"/>
        <v>218.00117448132755</v>
      </c>
      <c r="AG179" s="128">
        <f t="shared" si="134"/>
        <v>412.12049465689648</v>
      </c>
      <c r="AH179" s="128">
        <f t="shared" si="134"/>
        <v>393.11117400889896</v>
      </c>
      <c r="AI179" s="128"/>
      <c r="AJ179" s="128">
        <f t="shared" si="134"/>
        <v>666.75863337471833</v>
      </c>
      <c r="AK179" s="128">
        <f t="shared" si="134"/>
        <v>129.34602649006624</v>
      </c>
      <c r="AL179" s="128">
        <f t="shared" si="134"/>
        <v>111.53245594467992</v>
      </c>
      <c r="AM179" s="128"/>
      <c r="AN179" s="128">
        <f t="shared" si="134"/>
        <v>494.79936182757513</v>
      </c>
      <c r="AO179" s="128">
        <f t="shared" si="134"/>
        <v>123.71690721192373</v>
      </c>
      <c r="AP179" s="128">
        <f t="shared" si="134"/>
        <v>88.898817108783618</v>
      </c>
      <c r="AQ179" s="128"/>
      <c r="AR179" s="128">
        <f t="shared" si="134"/>
        <v>206.45990089924757</v>
      </c>
      <c r="AS179" s="128">
        <f t="shared" si="134"/>
        <v>595.6782515816285</v>
      </c>
      <c r="AT179" s="128">
        <f t="shared" si="134"/>
        <v>524.00439165585396</v>
      </c>
      <c r="AU179" s="128"/>
      <c r="AV179" s="128">
        <f t="shared" si="134"/>
        <v>243.79604642972831</v>
      </c>
      <c r="AW179" s="128">
        <f t="shared" si="134"/>
        <v>573.02887595323682</v>
      </c>
      <c r="AX179" s="128"/>
      <c r="AY179" s="128"/>
      <c r="AZ179" s="128">
        <f t="shared" si="134"/>
        <v>220.86756780634337</v>
      </c>
      <c r="BA179" s="128">
        <f t="shared" si="134"/>
        <v>179.08309455587391</v>
      </c>
      <c r="BB179" s="128"/>
      <c r="BC179" s="128"/>
      <c r="BD179" s="128">
        <f t="shared" si="134"/>
        <v>123.23234294949815</v>
      </c>
      <c r="BE179" s="128">
        <f t="shared" si="134"/>
        <v>356.85297018148009</v>
      </c>
      <c r="BF179" s="128"/>
      <c r="BG179" s="128"/>
      <c r="BH179" s="128">
        <f t="shared" si="134"/>
        <v>82.312656394047139</v>
      </c>
      <c r="BI179" s="128">
        <f t="shared" si="134"/>
        <v>349.23705136471102</v>
      </c>
      <c r="BJ179" s="128">
        <f t="shared" si="134"/>
        <v>355.29715762273901</v>
      </c>
      <c r="BK179" s="128"/>
      <c r="BL179" s="128">
        <f t="shared" si="134"/>
        <v>472.38253310787462</v>
      </c>
      <c r="BM179" s="128">
        <f t="shared" si="134"/>
        <v>685.20678632912438</v>
      </c>
      <c r="BN179" s="128">
        <f t="shared" si="134"/>
        <v>1132.7822656551541</v>
      </c>
      <c r="BO179" s="128"/>
      <c r="BP179" s="128"/>
      <c r="BQ179" s="128">
        <f t="shared" si="134"/>
        <v>1452.0688768953996</v>
      </c>
      <c r="BR179" s="128">
        <f t="shared" ref="BR179:CL179" si="135">(BR153/BR$161)*1000000*2</f>
        <v>336.64204370575561</v>
      </c>
      <c r="BS179" s="128">
        <f t="shared" si="135"/>
        <v>540.96586997147642</v>
      </c>
      <c r="BT179" s="128">
        <f t="shared" si="135"/>
        <v>865.63297849386822</v>
      </c>
      <c r="BU179" s="128">
        <f t="shared" si="135"/>
        <v>1249.5778577753426</v>
      </c>
      <c r="BV179" s="128">
        <f t="shared" si="135"/>
        <v>873.9767480234143</v>
      </c>
      <c r="BW179" s="128">
        <f t="shared" si="135"/>
        <v>209.05984569616834</v>
      </c>
      <c r="BX179" s="128">
        <f t="shared" si="135"/>
        <v>330.11826845791711</v>
      </c>
      <c r="BY179" s="128">
        <f t="shared" si="135"/>
        <v>182.89009381185991</v>
      </c>
      <c r="BZ179" s="128">
        <f t="shared" si="135"/>
        <v>264.38885499288182</v>
      </c>
      <c r="CA179" s="128"/>
      <c r="CB179" s="128">
        <f t="shared" si="135"/>
        <v>732.17755810986694</v>
      </c>
      <c r="CC179" s="128">
        <f t="shared" si="135"/>
        <v>85.750365155924996</v>
      </c>
      <c r="CD179" s="128">
        <f t="shared" si="135"/>
        <v>307.99815110330934</v>
      </c>
      <c r="CE179" s="128"/>
      <c r="CF179" s="128">
        <f t="shared" si="135"/>
        <v>53.972366148531947</v>
      </c>
      <c r="CG179" s="128">
        <f t="shared" si="135"/>
        <v>625.82345191040849</v>
      </c>
      <c r="CH179" s="128">
        <f t="shared" si="135"/>
        <v>100.96115014942251</v>
      </c>
      <c r="CI179" s="128"/>
      <c r="CJ179" s="128">
        <f t="shared" si="135"/>
        <v>292.53314985654174</v>
      </c>
      <c r="CK179" s="128">
        <f>(CK153/CK$161)*1000000*2</f>
        <v>2257.8308399529783</v>
      </c>
      <c r="CL179" s="128">
        <f t="shared" si="135"/>
        <v>32.189112115231154</v>
      </c>
      <c r="CM179" s="128"/>
      <c r="CN179" s="171">
        <f t="shared" si="93"/>
        <v>273.45357800350018</v>
      </c>
      <c r="CO179" s="171">
        <f>AVERAGE(E179,M179,U179,AC179,AK179,AS179,BA179,BI179,BQ179,BY179,CG179)</f>
        <v>389.82546800839754</v>
      </c>
      <c r="CP179" s="171">
        <f t="shared" si="95"/>
        <v>317.90045821345984</v>
      </c>
      <c r="CQ179" s="171">
        <f t="shared" si="96"/>
        <v>353.32893888437371</v>
      </c>
      <c r="CR179" s="171">
        <f t="shared" si="97"/>
        <v>375.8864383554249</v>
      </c>
      <c r="CS179" s="171">
        <f t="shared" si="98"/>
        <v>631.0628641362797</v>
      </c>
      <c r="CT179" s="171">
        <f t="shared" si="99"/>
        <v>422.33635156652844</v>
      </c>
      <c r="CU179" s="171">
        <f>AVERAGE(K179,S179,AA179,AI179,AQ179,AY179,BG179,BO179,BW179,CE179,CM179)</f>
        <v>189.98542709926244</v>
      </c>
      <c r="CV179" s="178">
        <f t="shared" si="101"/>
        <v>333.62711077743279</v>
      </c>
      <c r="CW179" s="178">
        <f t="shared" si="102"/>
        <v>49.714515095620797</v>
      </c>
      <c r="CX179" s="178">
        <f t="shared" si="88"/>
        <v>404.81777028937393</v>
      </c>
      <c r="CY179" s="178">
        <f t="shared" si="89"/>
        <v>181.18471314083999</v>
      </c>
    </row>
    <row r="180" spans="1:103" x14ac:dyDescent="0.35">
      <c r="C180" s="179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  <c r="AX180" s="180"/>
      <c r="AY180" s="180"/>
      <c r="AZ180" s="180"/>
      <c r="BA180" s="180"/>
      <c r="BB180" s="180"/>
      <c r="BC180" s="180"/>
      <c r="BD180" s="180"/>
      <c r="BE180" s="180"/>
      <c r="BF180" s="180"/>
      <c r="BG180" s="180"/>
      <c r="BH180" s="180"/>
      <c r="BI180" s="180"/>
      <c r="BJ180" s="180"/>
      <c r="BK180" s="180"/>
      <c r="BL180" s="180"/>
      <c r="BM180" s="180"/>
      <c r="BN180" s="180"/>
      <c r="BO180" s="180"/>
      <c r="BP180" s="180"/>
      <c r="BQ180" s="180"/>
      <c r="BR180" s="180"/>
      <c r="BS180" s="180"/>
      <c r="BT180" s="180"/>
      <c r="BU180" s="180"/>
      <c r="BV180" s="180"/>
      <c r="BW180" s="180"/>
      <c r="BX180" s="180"/>
      <c r="BY180" s="180"/>
      <c r="BZ180" s="180"/>
      <c r="CA180" s="180"/>
      <c r="CB180" s="180"/>
      <c r="CC180" s="180"/>
      <c r="CD180" s="180"/>
      <c r="CE180" s="180"/>
      <c r="CF180" s="180"/>
      <c r="CG180" s="180"/>
      <c r="CH180" s="180"/>
      <c r="CI180" s="180"/>
      <c r="CJ180" s="180"/>
      <c r="CK180" s="180"/>
      <c r="CL180" s="180"/>
      <c r="CM180" s="180"/>
    </row>
    <row r="181" spans="1:103" x14ac:dyDescent="0.35">
      <c r="C181" t="s">
        <v>157</v>
      </c>
      <c r="D181" s="168"/>
    </row>
    <row r="182" spans="1:103" x14ac:dyDescent="0.35">
      <c r="C182" t="s">
        <v>158</v>
      </c>
      <c r="D182" s="168"/>
    </row>
    <row r="183" spans="1:103" x14ac:dyDescent="0.35">
      <c r="A183" s="19"/>
      <c r="B183" s="19"/>
      <c r="C183" s="19"/>
      <c r="D183" s="93" t="s">
        <v>5</v>
      </c>
      <c r="E183" s="93" t="s">
        <v>5</v>
      </c>
      <c r="F183" s="94" t="s">
        <v>87</v>
      </c>
      <c r="G183" s="94" t="s">
        <v>87</v>
      </c>
      <c r="H183" s="95" t="s">
        <v>88</v>
      </c>
      <c r="I183" s="95" t="s">
        <v>88</v>
      </c>
      <c r="J183" s="96" t="s">
        <v>89</v>
      </c>
      <c r="K183" s="96" t="s">
        <v>89</v>
      </c>
      <c r="L183" s="97" t="s">
        <v>23</v>
      </c>
      <c r="M183" s="97" t="s">
        <v>23</v>
      </c>
      <c r="N183" s="98" t="s">
        <v>7</v>
      </c>
      <c r="O183" s="98" t="s">
        <v>7</v>
      </c>
      <c r="P183" s="99" t="s">
        <v>91</v>
      </c>
      <c r="Q183" s="99" t="s">
        <v>91</v>
      </c>
      <c r="R183" s="100" t="s">
        <v>114</v>
      </c>
      <c r="S183" s="100" t="s">
        <v>114</v>
      </c>
      <c r="T183" s="101" t="s">
        <v>21</v>
      </c>
      <c r="U183" s="101" t="s">
        <v>21</v>
      </c>
      <c r="V183" s="102" t="s">
        <v>19</v>
      </c>
      <c r="W183" s="102" t="s">
        <v>19</v>
      </c>
      <c r="X183" s="103" t="s">
        <v>93</v>
      </c>
      <c r="Y183" s="103" t="s">
        <v>93</v>
      </c>
    </row>
    <row r="184" spans="1:103" x14ac:dyDescent="0.35">
      <c r="A184" s="19"/>
      <c r="B184" s="19"/>
      <c r="C184" s="19"/>
      <c r="D184" s="77" t="s">
        <v>55</v>
      </c>
      <c r="E184" s="77" t="s">
        <v>30</v>
      </c>
      <c r="F184" s="77" t="s">
        <v>55</v>
      </c>
      <c r="G184" s="77" t="s">
        <v>30</v>
      </c>
      <c r="H184" s="77" t="s">
        <v>55</v>
      </c>
      <c r="I184" s="77" t="s">
        <v>30</v>
      </c>
      <c r="J184" s="77" t="s">
        <v>55</v>
      </c>
      <c r="K184" s="77" t="s">
        <v>30</v>
      </c>
      <c r="L184" s="77" t="s">
        <v>55</v>
      </c>
      <c r="M184" s="77" t="s">
        <v>30</v>
      </c>
      <c r="N184" s="77" t="s">
        <v>55</v>
      </c>
      <c r="O184" s="77" t="s">
        <v>30</v>
      </c>
      <c r="P184" s="77" t="s">
        <v>55</v>
      </c>
      <c r="Q184" s="77" t="s">
        <v>30</v>
      </c>
      <c r="R184" s="77" t="s">
        <v>55</v>
      </c>
      <c r="S184" s="77" t="s">
        <v>30</v>
      </c>
      <c r="T184" s="77" t="s">
        <v>55</v>
      </c>
      <c r="U184" s="77" t="s">
        <v>30</v>
      </c>
      <c r="V184" s="77" t="s">
        <v>55</v>
      </c>
      <c r="W184" s="77" t="s">
        <v>30</v>
      </c>
      <c r="X184" s="77" t="s">
        <v>55</v>
      </c>
      <c r="Y184" s="77" t="s">
        <v>30</v>
      </c>
      <c r="Z184" s="172"/>
      <c r="AA184" s="77"/>
    </row>
    <row r="185" spans="1:103" x14ac:dyDescent="0.35">
      <c r="A185" s="2">
        <v>2</v>
      </c>
      <c r="B185" s="35" t="s">
        <v>58</v>
      </c>
      <c r="C185" s="88" t="s">
        <v>35</v>
      </c>
      <c r="D185" s="149">
        <f t="shared" ref="D185:D202" si="136">AVERAGE(D162:G162)</f>
        <v>128.25326133895123</v>
      </c>
      <c r="E185" s="149"/>
      <c r="F185" s="149">
        <f t="shared" ref="F185:F202" si="137">AVERAGE(L162:O162)</f>
        <v>63.404653919921508</v>
      </c>
      <c r="G185" s="149">
        <f t="shared" ref="G185:G202" si="138">AVERAGE(P162:S162)</f>
        <v>165.0466123294126</v>
      </c>
      <c r="H185" s="149">
        <f t="shared" ref="H185:H202" si="139">AVERAGE(T162:W162)</f>
        <v>108.56704059167835</v>
      </c>
      <c r="I185" s="149">
        <f t="shared" ref="I185:I201" si="140">AVERAGE(X162:AA162)</f>
        <v>41.098292416631892</v>
      </c>
      <c r="J185" s="149">
        <f t="shared" ref="J185:J201" si="141">AVERAGE(AB162:AE162)</f>
        <v>63.723268245115754</v>
      </c>
      <c r="K185" s="149">
        <f t="shared" ref="K185:K202" si="142">AVERAGE(AF162:AI162)</f>
        <v>274.85583582157682</v>
      </c>
      <c r="L185" s="149">
        <f t="shared" ref="L185:L201" si="143">AVERAGE(AJ162:AM162)</f>
        <v>59.560378928289246</v>
      </c>
      <c r="M185" s="149">
        <f t="shared" ref="M185:M201" si="144">AVERAGE(AN162:AQ162)</f>
        <v>50.398127603367463</v>
      </c>
      <c r="N185" s="149">
        <f t="shared" ref="N185:N201" si="145">AVERAGE(AR162:AU162)</f>
        <v>204.55533368467914</v>
      </c>
      <c r="O185" s="149">
        <f t="shared" ref="O185:O201" si="146">AVERAGE(AV162:AY162)</f>
        <v>331.09119598538661</v>
      </c>
      <c r="P185" s="149">
        <f t="shared" ref="P185:P201" si="147">AVERAGE(AZ162:BC162)</f>
        <v>42.830667227632325</v>
      </c>
      <c r="Q185" s="149">
        <f t="shared" ref="Q185:Q201" si="148">AVERAGE(BD162:BG162)</f>
        <v>159.86975231851466</v>
      </c>
      <c r="R185" s="149">
        <f t="shared" ref="R185:R201" si="149">AVERAGE(BH162:BK162)</f>
        <v>86.132738894358269</v>
      </c>
      <c r="S185" s="149">
        <f t="shared" ref="S185:S201" si="150">AVERAGE(BL162:BO162)</f>
        <v>200.59938693948274</v>
      </c>
      <c r="T185" s="149">
        <f t="shared" ref="T185:T201" si="151">AVERAGE(BP162:BS162)</f>
        <v>201.77007161179424</v>
      </c>
      <c r="U185" s="149">
        <f t="shared" ref="U185:U201" si="152">AVERAGE(BT162:BW162)</f>
        <v>248.22769819859658</v>
      </c>
      <c r="V185" s="149">
        <f t="shared" ref="V185:V201" si="153">AVERAGE(BX162:CA162)</f>
        <v>122.59813358945559</v>
      </c>
      <c r="W185" s="149">
        <f t="shared" ref="W185:W201" si="154">AVERAGE(CB162:CE162)</f>
        <v>31.777342807975447</v>
      </c>
      <c r="X185" s="149">
        <f t="shared" ref="X185:X201" si="155">AVERAGE(CF162:CI162)</f>
        <v>54.479122379901384</v>
      </c>
      <c r="Y185" s="149">
        <f t="shared" ref="Y185:Y202" si="156">AVERAGE(CJ162:CM162)</f>
        <v>167.4449487660406</v>
      </c>
    </row>
    <row r="186" spans="1:103" x14ac:dyDescent="0.35">
      <c r="A186" s="2">
        <v>1</v>
      </c>
      <c r="B186" s="176">
        <v>161217155</v>
      </c>
      <c r="C186" s="88" t="s">
        <v>37</v>
      </c>
      <c r="D186" s="149">
        <f t="shared" si="136"/>
        <v>244.48327103360177</v>
      </c>
      <c r="E186" s="149"/>
      <c r="F186" s="149">
        <f t="shared" si="137"/>
        <v>10.083898031623104</v>
      </c>
      <c r="G186" s="149">
        <f t="shared" si="138"/>
        <v>96.121284963438896</v>
      </c>
      <c r="H186" s="149">
        <f t="shared" si="139"/>
        <v>29.154966354788677</v>
      </c>
      <c r="I186" s="149">
        <f t="shared" si="140"/>
        <v>37.356391362612371</v>
      </c>
      <c r="J186" s="149">
        <f t="shared" si="141"/>
        <v>30.486087736278165</v>
      </c>
      <c r="K186" s="149">
        <f t="shared" si="142"/>
        <v>17.397284699509612</v>
      </c>
      <c r="L186" s="149">
        <f t="shared" si="143"/>
        <v>44.007240550556837</v>
      </c>
      <c r="M186" s="149">
        <f t="shared" si="144"/>
        <v>61.445584872714399</v>
      </c>
      <c r="N186" s="149">
        <f t="shared" si="145"/>
        <v>80.566596163524707</v>
      </c>
      <c r="O186" s="149">
        <f t="shared" si="146"/>
        <v>8.1861267993319551</v>
      </c>
      <c r="P186" s="149">
        <f t="shared" si="147"/>
        <v>94.465976395395728</v>
      </c>
      <c r="Q186" s="149">
        <f t="shared" si="148"/>
        <v>11.895099006049335</v>
      </c>
      <c r="R186" s="149">
        <f t="shared" si="149"/>
        <v>95.348038170253972</v>
      </c>
      <c r="S186" s="149">
        <f t="shared" si="150"/>
        <v>254.19816648944843</v>
      </c>
      <c r="T186" s="149">
        <f t="shared" si="151"/>
        <v>288.91995920415684</v>
      </c>
      <c r="U186" s="149">
        <f t="shared" si="152"/>
        <v>223.99406091129529</v>
      </c>
      <c r="V186" s="149">
        <f t="shared" si="153"/>
        <v>40.055686742130476</v>
      </c>
      <c r="W186" s="149">
        <f t="shared" si="154"/>
        <v>111.87275795701369</v>
      </c>
      <c r="X186" s="149">
        <f t="shared" si="155"/>
        <v>126.85323248428274</v>
      </c>
      <c r="Y186" s="149">
        <f t="shared" si="156"/>
        <v>121.8521281536632</v>
      </c>
    </row>
    <row r="187" spans="1:103" x14ac:dyDescent="0.35">
      <c r="A187" s="2">
        <v>3</v>
      </c>
      <c r="B187" s="35" t="s">
        <v>59</v>
      </c>
      <c r="C187" s="88" t="s">
        <v>38</v>
      </c>
      <c r="D187" s="149">
        <f t="shared" si="136"/>
        <v>118.83386790373085</v>
      </c>
      <c r="E187" s="149"/>
      <c r="F187" s="149">
        <f t="shared" si="137"/>
        <v>40.335592126492415</v>
      </c>
      <c r="G187" s="149">
        <f t="shared" si="138"/>
        <v>24.112620831236502</v>
      </c>
      <c r="H187" s="149">
        <f t="shared" si="139"/>
        <v>32.013340923689562</v>
      </c>
      <c r="I187" s="149">
        <f t="shared" si="140"/>
        <v>38.850668978340444</v>
      </c>
      <c r="J187" s="149">
        <f t="shared" si="141"/>
        <v>33.647196568739396</v>
      </c>
      <c r="K187" s="149">
        <f t="shared" si="142"/>
        <v>17.848479543787462</v>
      </c>
      <c r="L187" s="149">
        <f t="shared" si="143"/>
        <v>35.160404485868334</v>
      </c>
      <c r="M187" s="149">
        <f t="shared" si="144"/>
        <v>99.526779853465385</v>
      </c>
      <c r="N187" s="149">
        <f t="shared" si="145"/>
        <v>100.53106133043958</v>
      </c>
      <c r="O187" s="149">
        <f t="shared" si="146"/>
        <v>18.284703482229627</v>
      </c>
      <c r="P187" s="149">
        <f t="shared" si="147"/>
        <v>57.156998362921996</v>
      </c>
      <c r="Q187" s="149">
        <f t="shared" si="148"/>
        <v>32.592508222777113</v>
      </c>
      <c r="R187" s="149">
        <f t="shared" si="149"/>
        <v>80.80151139588682</v>
      </c>
      <c r="S187" s="149">
        <f t="shared" si="150"/>
        <v>259.8916240405843</v>
      </c>
      <c r="T187" s="149">
        <f t="shared" si="151"/>
        <v>174.08623138652334</v>
      </c>
      <c r="U187" s="149">
        <f t="shared" si="152"/>
        <v>268.58063603493798</v>
      </c>
      <c r="V187" s="149">
        <f t="shared" si="153"/>
        <v>53.033297975466105</v>
      </c>
      <c r="W187" s="149">
        <f t="shared" si="154"/>
        <v>218.31505011733853</v>
      </c>
      <c r="X187" s="149">
        <f t="shared" si="155"/>
        <v>46.399563102926948</v>
      </c>
      <c r="Y187" s="149">
        <f t="shared" si="156"/>
        <v>530.81288363878264</v>
      </c>
    </row>
    <row r="188" spans="1:103" x14ac:dyDescent="0.35">
      <c r="A188" s="2">
        <v>4</v>
      </c>
      <c r="B188" s="35" t="s">
        <v>60</v>
      </c>
      <c r="C188" s="88" t="s">
        <v>36</v>
      </c>
      <c r="D188" s="149">
        <f t="shared" si="136"/>
        <v>79.139234596733317</v>
      </c>
      <c r="E188" s="149"/>
      <c r="F188" s="149">
        <f t="shared" si="137"/>
        <v>6.0090375925391797</v>
      </c>
      <c r="G188" s="149">
        <f t="shared" si="138"/>
        <v>17.616748937272014</v>
      </c>
      <c r="H188" s="149">
        <f t="shared" si="139"/>
        <v>2.5139777161015244</v>
      </c>
      <c r="I188" s="149">
        <f t="shared" si="140"/>
        <v>0</v>
      </c>
      <c r="J188" s="149">
        <f t="shared" si="141"/>
        <v>11.210886946639318</v>
      </c>
      <c r="K188" s="149">
        <f t="shared" si="142"/>
        <v>13.578729617990852</v>
      </c>
      <c r="L188" s="149">
        <f t="shared" si="143"/>
        <v>153.27943282324293</v>
      </c>
      <c r="M188" s="149">
        <f t="shared" si="144"/>
        <v>18.325902289910193</v>
      </c>
      <c r="N188" s="149">
        <f t="shared" si="145"/>
        <v>30.532496494532126</v>
      </c>
      <c r="O188" s="149">
        <f t="shared" si="146"/>
        <v>14.281027960075164</v>
      </c>
      <c r="P188" s="149">
        <f t="shared" si="147"/>
        <v>0</v>
      </c>
      <c r="Q188" s="149">
        <f t="shared" si="148"/>
        <v>35.685297018148006</v>
      </c>
      <c r="R188" s="149">
        <f t="shared" si="149"/>
        <v>0</v>
      </c>
      <c r="S188" s="149">
        <f t="shared" si="150"/>
        <v>31.604649899760485</v>
      </c>
      <c r="T188" s="149">
        <f t="shared" si="151"/>
        <v>67.560588346880024</v>
      </c>
      <c r="U188" s="149">
        <f t="shared" si="152"/>
        <v>19.108422683119176</v>
      </c>
      <c r="V188" s="149">
        <f t="shared" si="153"/>
        <v>8.3704030020949443</v>
      </c>
      <c r="W188" s="149">
        <f t="shared" si="154"/>
        <v>7.6268495636444475</v>
      </c>
      <c r="X188" s="149">
        <f t="shared" si="155"/>
        <v>0</v>
      </c>
      <c r="Y188" s="149">
        <f t="shared" si="156"/>
        <v>17.502564650798284</v>
      </c>
    </row>
    <row r="189" spans="1:103" x14ac:dyDescent="0.35">
      <c r="A189" s="2">
        <v>5</v>
      </c>
      <c r="B189" s="176">
        <v>252146114</v>
      </c>
      <c r="C189" s="88" t="s">
        <v>44</v>
      </c>
      <c r="D189" s="149">
        <f t="shared" si="136"/>
        <v>4.2866941015089166</v>
      </c>
      <c r="E189" s="149"/>
      <c r="F189" s="149">
        <f t="shared" si="137"/>
        <v>5.0419490158115519</v>
      </c>
      <c r="G189" s="149">
        <f t="shared" si="138"/>
        <v>8.0375402770788344</v>
      </c>
      <c r="H189" s="149">
        <f t="shared" si="139"/>
        <v>2.4366471734892787</v>
      </c>
      <c r="I189" s="149">
        <f t="shared" si="140"/>
        <v>22.517739547476474</v>
      </c>
      <c r="J189" s="149">
        <f t="shared" si="141"/>
        <v>5.5274169774550641</v>
      </c>
      <c r="K189" s="149">
        <f t="shared" si="142"/>
        <v>13.10436288016694</v>
      </c>
      <c r="L189" s="149">
        <f t="shared" si="143"/>
        <v>10.538248481864136</v>
      </c>
      <c r="M189" s="149">
        <f t="shared" si="144"/>
        <v>6.108634096636731</v>
      </c>
      <c r="N189" s="149">
        <f t="shared" si="145"/>
        <v>9.3957641203840563</v>
      </c>
      <c r="O189" s="149">
        <f t="shared" si="146"/>
        <v>12.189802321486416</v>
      </c>
      <c r="P189" s="149">
        <f t="shared" si="147"/>
        <v>0</v>
      </c>
      <c r="Q189" s="149">
        <f t="shared" si="148"/>
        <v>0</v>
      </c>
      <c r="R189" s="149">
        <f t="shared" si="149"/>
        <v>0</v>
      </c>
      <c r="S189" s="149">
        <f t="shared" si="150"/>
        <v>8.5816838307208627</v>
      </c>
      <c r="T189" s="149">
        <f t="shared" si="151"/>
        <v>38.75777792463915</v>
      </c>
      <c r="U189" s="149">
        <f t="shared" si="152"/>
        <v>31.984576967289541</v>
      </c>
      <c r="V189" s="149">
        <f t="shared" si="153"/>
        <v>13.754882385931623</v>
      </c>
      <c r="W189" s="149">
        <f t="shared" si="154"/>
        <v>0</v>
      </c>
      <c r="X189" s="149">
        <f t="shared" si="155"/>
        <v>3.3653716716474165</v>
      </c>
      <c r="Y189" s="149">
        <f t="shared" si="156"/>
        <v>0</v>
      </c>
    </row>
    <row r="190" spans="1:103" x14ac:dyDescent="0.35">
      <c r="A190" s="2">
        <v>6</v>
      </c>
      <c r="B190" s="35" t="s">
        <v>62</v>
      </c>
      <c r="C190" s="88" t="s">
        <v>39</v>
      </c>
      <c r="D190" s="149">
        <f t="shared" si="136"/>
        <v>27.75557331912248</v>
      </c>
      <c r="E190" s="149"/>
      <c r="F190" s="149">
        <f t="shared" si="137"/>
        <v>0</v>
      </c>
      <c r="G190" s="149">
        <f t="shared" si="138"/>
        <v>0</v>
      </c>
      <c r="H190" s="149">
        <f t="shared" si="139"/>
        <v>0</v>
      </c>
      <c r="I190" s="149">
        <f t="shared" si="140"/>
        <v>0</v>
      </c>
      <c r="J190" s="149">
        <f t="shared" si="141"/>
        <v>0</v>
      </c>
      <c r="K190" s="149">
        <f t="shared" si="142"/>
        <v>0</v>
      </c>
      <c r="L190" s="149">
        <f t="shared" si="143"/>
        <v>0</v>
      </c>
      <c r="M190" s="149">
        <f t="shared" si="144"/>
        <v>0</v>
      </c>
      <c r="N190" s="149">
        <f t="shared" si="145"/>
        <v>3.4234382274806232</v>
      </c>
      <c r="O190" s="149">
        <f t="shared" si="146"/>
        <v>6.0949011607432082</v>
      </c>
      <c r="P190" s="149">
        <f t="shared" si="147"/>
        <v>0</v>
      </c>
      <c r="Q190" s="149">
        <f t="shared" si="148"/>
        <v>0</v>
      </c>
      <c r="R190" s="149">
        <f t="shared" si="149"/>
        <v>0</v>
      </c>
      <c r="S190" s="149">
        <f t="shared" si="150"/>
        <v>0</v>
      </c>
      <c r="T190" s="149">
        <f t="shared" si="151"/>
        <v>0</v>
      </c>
      <c r="U190" s="149">
        <f t="shared" si="152"/>
        <v>0</v>
      </c>
      <c r="V190" s="149">
        <f t="shared" si="153"/>
        <v>0</v>
      </c>
      <c r="W190" s="149">
        <f t="shared" si="154"/>
        <v>0</v>
      </c>
      <c r="X190" s="149">
        <f t="shared" si="155"/>
        <v>0</v>
      </c>
      <c r="Y190" s="149">
        <f t="shared" si="156"/>
        <v>0</v>
      </c>
    </row>
    <row r="191" spans="1:103" x14ac:dyDescent="0.35">
      <c r="A191" s="2">
        <v>7</v>
      </c>
      <c r="B191" s="176">
        <v>253174107</v>
      </c>
      <c r="C191" s="88" t="s">
        <v>41</v>
      </c>
      <c r="D191" s="149">
        <f t="shared" si="136"/>
        <v>0</v>
      </c>
      <c r="E191" s="149"/>
      <c r="F191" s="149">
        <f t="shared" si="137"/>
        <v>0</v>
      </c>
      <c r="G191" s="149">
        <f t="shared" si="138"/>
        <v>0</v>
      </c>
      <c r="H191" s="149">
        <f t="shared" si="139"/>
        <v>5.0279554322030489</v>
      </c>
      <c r="I191" s="149">
        <f t="shared" si="140"/>
        <v>0</v>
      </c>
      <c r="J191" s="149">
        <f t="shared" si="141"/>
        <v>0</v>
      </c>
      <c r="K191" s="149">
        <f t="shared" si="142"/>
        <v>0</v>
      </c>
      <c r="L191" s="149">
        <f t="shared" si="143"/>
        <v>0</v>
      </c>
      <c r="M191" s="149">
        <f t="shared" si="144"/>
        <v>0</v>
      </c>
      <c r="N191" s="149">
        <f t="shared" si="145"/>
        <v>0</v>
      </c>
      <c r="O191" s="149">
        <f t="shared" si="146"/>
        <v>0</v>
      </c>
      <c r="P191" s="149">
        <f t="shared" si="147"/>
        <v>0</v>
      </c>
      <c r="Q191" s="149">
        <f t="shared" si="148"/>
        <v>0</v>
      </c>
      <c r="R191" s="149">
        <f t="shared" si="149"/>
        <v>0</v>
      </c>
      <c r="S191" s="149">
        <f t="shared" si="150"/>
        <v>0</v>
      </c>
      <c r="T191" s="149">
        <f t="shared" si="151"/>
        <v>0</v>
      </c>
      <c r="U191" s="149">
        <f t="shared" si="152"/>
        <v>0</v>
      </c>
      <c r="V191" s="149">
        <f t="shared" si="153"/>
        <v>0</v>
      </c>
      <c r="W191" s="149">
        <f t="shared" si="154"/>
        <v>0</v>
      </c>
      <c r="X191" s="149">
        <f t="shared" si="155"/>
        <v>25.556875354126984</v>
      </c>
      <c r="Y191" s="149">
        <f t="shared" si="156"/>
        <v>0</v>
      </c>
    </row>
    <row r="192" spans="1:103" x14ac:dyDescent="0.35">
      <c r="A192" s="2">
        <v>8</v>
      </c>
      <c r="B192" s="176">
        <v>128125186</v>
      </c>
      <c r="C192" s="88" t="s">
        <v>42</v>
      </c>
      <c r="D192" s="149">
        <f t="shared" si="136"/>
        <v>16.653343991473488</v>
      </c>
      <c r="E192" s="149"/>
      <c r="F192" s="149">
        <f t="shared" si="137"/>
        <v>0</v>
      </c>
      <c r="G192" s="149">
        <f t="shared" si="138"/>
        <v>0</v>
      </c>
      <c r="H192" s="149">
        <f t="shared" si="139"/>
        <v>0</v>
      </c>
      <c r="I192" s="149">
        <f t="shared" si="140"/>
        <v>0</v>
      </c>
      <c r="J192" s="149">
        <f t="shared" si="141"/>
        <v>0</v>
      </c>
      <c r="K192" s="149">
        <f t="shared" si="142"/>
        <v>0</v>
      </c>
      <c r="L192" s="149">
        <f t="shared" si="143"/>
        <v>0</v>
      </c>
      <c r="M192" s="149">
        <f t="shared" si="144"/>
        <v>0</v>
      </c>
      <c r="N192" s="149">
        <f t="shared" si="145"/>
        <v>0</v>
      </c>
      <c r="O192" s="149">
        <f t="shared" si="146"/>
        <v>0</v>
      </c>
      <c r="P192" s="149">
        <f t="shared" si="147"/>
        <v>0</v>
      </c>
      <c r="Q192" s="149">
        <f t="shared" si="148"/>
        <v>0</v>
      </c>
      <c r="R192" s="149">
        <f t="shared" si="149"/>
        <v>0</v>
      </c>
      <c r="S192" s="149">
        <f t="shared" si="150"/>
        <v>0</v>
      </c>
      <c r="T192" s="149">
        <f t="shared" si="151"/>
        <v>0</v>
      </c>
      <c r="U192" s="149">
        <f t="shared" si="152"/>
        <v>0</v>
      </c>
      <c r="V192" s="149">
        <f t="shared" si="153"/>
        <v>0</v>
      </c>
      <c r="W192" s="149">
        <f t="shared" si="154"/>
        <v>0</v>
      </c>
      <c r="X192" s="149">
        <f t="shared" si="155"/>
        <v>0</v>
      </c>
      <c r="Y192" s="149">
        <f t="shared" si="156"/>
        <v>0</v>
      </c>
    </row>
    <row r="193" spans="1:25" x14ac:dyDescent="0.35">
      <c r="A193" s="2">
        <v>9</v>
      </c>
      <c r="B193" s="35" t="s">
        <v>64</v>
      </c>
      <c r="C193" s="88" t="s">
        <v>47</v>
      </c>
      <c r="D193" s="149">
        <f t="shared" si="136"/>
        <v>0</v>
      </c>
      <c r="E193" s="149"/>
      <c r="F193" s="149">
        <f t="shared" si="137"/>
        <v>0</v>
      </c>
      <c r="G193" s="149">
        <f t="shared" si="138"/>
        <v>0</v>
      </c>
      <c r="H193" s="149">
        <f t="shared" si="139"/>
        <v>0</v>
      </c>
      <c r="I193" s="149">
        <f t="shared" si="140"/>
        <v>0</v>
      </c>
      <c r="J193" s="149">
        <f t="shared" si="141"/>
        <v>0</v>
      </c>
      <c r="K193" s="149">
        <f t="shared" si="142"/>
        <v>4.2929218193426717</v>
      </c>
      <c r="L193" s="149">
        <f t="shared" si="143"/>
        <v>0</v>
      </c>
      <c r="M193" s="149">
        <f t="shared" si="144"/>
        <v>0</v>
      </c>
      <c r="N193" s="149">
        <f t="shared" si="145"/>
        <v>0</v>
      </c>
      <c r="O193" s="149">
        <f t="shared" si="146"/>
        <v>0</v>
      </c>
      <c r="P193" s="149">
        <f t="shared" si="147"/>
        <v>5.5216891951585838</v>
      </c>
      <c r="Q193" s="149">
        <f t="shared" si="148"/>
        <v>0</v>
      </c>
      <c r="R193" s="149">
        <f t="shared" si="149"/>
        <v>0</v>
      </c>
      <c r="S193" s="149">
        <f t="shared" si="150"/>
        <v>0</v>
      </c>
      <c r="T193" s="149">
        <f t="shared" si="151"/>
        <v>0</v>
      </c>
      <c r="U193" s="149">
        <f t="shared" si="152"/>
        <v>0</v>
      </c>
      <c r="V193" s="149">
        <f t="shared" si="153"/>
        <v>0</v>
      </c>
      <c r="W193" s="149">
        <f t="shared" si="154"/>
        <v>0</v>
      </c>
      <c r="X193" s="149">
        <f t="shared" si="155"/>
        <v>0</v>
      </c>
      <c r="Y193" s="149">
        <f t="shared" si="156"/>
        <v>0</v>
      </c>
    </row>
    <row r="194" spans="1:25" x14ac:dyDescent="0.35">
      <c r="A194" s="2">
        <v>10</v>
      </c>
      <c r="B194" s="176">
        <v>158202225</v>
      </c>
      <c r="C194" s="88" t="s">
        <v>40</v>
      </c>
      <c r="D194" s="149">
        <f t="shared" si="136"/>
        <v>0</v>
      </c>
      <c r="E194" s="149"/>
      <c r="F194" s="149">
        <f t="shared" si="137"/>
        <v>0</v>
      </c>
      <c r="G194" s="149">
        <f t="shared" si="138"/>
        <v>0</v>
      </c>
      <c r="H194" s="149">
        <f t="shared" si="139"/>
        <v>0</v>
      </c>
      <c r="I194" s="149">
        <f t="shared" si="140"/>
        <v>0</v>
      </c>
      <c r="J194" s="149">
        <f t="shared" si="141"/>
        <v>0</v>
      </c>
      <c r="K194" s="149">
        <f t="shared" si="142"/>
        <v>0</v>
      </c>
      <c r="L194" s="149">
        <f t="shared" si="143"/>
        <v>0</v>
      </c>
      <c r="M194" s="149">
        <f t="shared" si="144"/>
        <v>0</v>
      </c>
      <c r="N194" s="149">
        <f t="shared" si="145"/>
        <v>6.1959482362417546</v>
      </c>
      <c r="O194" s="149">
        <f t="shared" si="146"/>
        <v>0</v>
      </c>
      <c r="P194" s="149">
        <f t="shared" si="147"/>
        <v>0</v>
      </c>
      <c r="Q194" s="149">
        <f t="shared" si="148"/>
        <v>0</v>
      </c>
      <c r="R194" s="149">
        <f t="shared" si="149"/>
        <v>0</v>
      </c>
      <c r="S194" s="149">
        <f t="shared" si="150"/>
        <v>0</v>
      </c>
      <c r="T194" s="149">
        <f t="shared" si="151"/>
        <v>2.7321508584417997</v>
      </c>
      <c r="U194" s="149">
        <f t="shared" si="152"/>
        <v>3.833231350979887</v>
      </c>
      <c r="V194" s="149">
        <f t="shared" si="153"/>
        <v>7.1721605416415644</v>
      </c>
      <c r="W194" s="149">
        <f t="shared" si="154"/>
        <v>0</v>
      </c>
      <c r="X194" s="149">
        <f t="shared" si="155"/>
        <v>0</v>
      </c>
      <c r="Y194" s="149">
        <f t="shared" si="156"/>
        <v>17.502564650798284</v>
      </c>
    </row>
    <row r="195" spans="1:25" x14ac:dyDescent="0.35">
      <c r="A195" s="2">
        <v>11</v>
      </c>
      <c r="B195" s="35" t="s">
        <v>149</v>
      </c>
      <c r="C195" s="88" t="s">
        <v>48</v>
      </c>
      <c r="D195" s="149">
        <f t="shared" si="136"/>
        <v>0</v>
      </c>
      <c r="E195" s="149"/>
      <c r="F195" s="149">
        <f t="shared" si="137"/>
        <v>0</v>
      </c>
      <c r="G195" s="149">
        <f t="shared" si="138"/>
        <v>0</v>
      </c>
      <c r="H195" s="149">
        <f t="shared" si="139"/>
        <v>0</v>
      </c>
      <c r="I195" s="149">
        <f t="shared" si="140"/>
        <v>0</v>
      </c>
      <c r="J195" s="149">
        <f t="shared" si="141"/>
        <v>0</v>
      </c>
      <c r="K195" s="149">
        <f t="shared" si="142"/>
        <v>0</v>
      </c>
      <c r="L195" s="149">
        <f t="shared" si="143"/>
        <v>0</v>
      </c>
      <c r="M195" s="149">
        <f t="shared" si="144"/>
        <v>0</v>
      </c>
      <c r="N195" s="149">
        <f t="shared" si="145"/>
        <v>0</v>
      </c>
      <c r="O195" s="149">
        <f t="shared" si="146"/>
        <v>0</v>
      </c>
      <c r="P195" s="149">
        <f t="shared" si="147"/>
        <v>0</v>
      </c>
      <c r="Q195" s="149">
        <f t="shared" si="148"/>
        <v>0</v>
      </c>
      <c r="R195" s="149">
        <f t="shared" si="149"/>
        <v>0</v>
      </c>
      <c r="S195" s="149">
        <f t="shared" si="150"/>
        <v>8.5816838307208627</v>
      </c>
      <c r="T195" s="149">
        <f t="shared" si="151"/>
        <v>0</v>
      </c>
      <c r="U195" s="149">
        <f t="shared" si="152"/>
        <v>0</v>
      </c>
      <c r="V195" s="149">
        <f t="shared" si="153"/>
        <v>0</v>
      </c>
      <c r="W195" s="149">
        <f t="shared" si="154"/>
        <v>0</v>
      </c>
      <c r="X195" s="149">
        <f t="shared" si="155"/>
        <v>0</v>
      </c>
      <c r="Y195" s="149">
        <f t="shared" si="156"/>
        <v>0</v>
      </c>
    </row>
    <row r="196" spans="1:25" x14ac:dyDescent="0.35">
      <c r="A196" s="2">
        <v>12</v>
      </c>
      <c r="B196" s="176">
        <v>188189220</v>
      </c>
      <c r="C196" s="88" t="s">
        <v>49</v>
      </c>
      <c r="D196" s="149">
        <f t="shared" si="136"/>
        <v>4.2866941015089166</v>
      </c>
      <c r="E196" s="149"/>
      <c r="F196" s="149">
        <f t="shared" si="137"/>
        <v>0</v>
      </c>
      <c r="G196" s="149">
        <f t="shared" si="138"/>
        <v>0</v>
      </c>
      <c r="H196" s="149">
        <f t="shared" si="139"/>
        <v>0</v>
      </c>
      <c r="I196" s="149">
        <f t="shared" si="140"/>
        <v>0</v>
      </c>
      <c r="J196" s="149">
        <f t="shared" si="141"/>
        <v>0</v>
      </c>
      <c r="K196" s="149">
        <f t="shared" si="142"/>
        <v>0</v>
      </c>
      <c r="L196" s="149">
        <f t="shared" si="143"/>
        <v>0</v>
      </c>
      <c r="M196" s="149">
        <f t="shared" si="144"/>
        <v>0</v>
      </c>
      <c r="N196" s="149">
        <f t="shared" si="145"/>
        <v>0</v>
      </c>
      <c r="O196" s="149">
        <f t="shared" si="146"/>
        <v>6.0949011607432082</v>
      </c>
      <c r="P196" s="149">
        <f t="shared" si="147"/>
        <v>0</v>
      </c>
      <c r="Q196" s="149">
        <f t="shared" si="148"/>
        <v>0</v>
      </c>
      <c r="R196" s="149">
        <f t="shared" si="149"/>
        <v>0</v>
      </c>
      <c r="S196" s="149">
        <f t="shared" si="150"/>
        <v>0</v>
      </c>
      <c r="T196" s="149">
        <f t="shared" si="151"/>
        <v>0</v>
      </c>
      <c r="U196" s="149">
        <f t="shared" si="152"/>
        <v>0</v>
      </c>
      <c r="V196" s="149">
        <f t="shared" si="153"/>
        <v>3.3896007050369463</v>
      </c>
      <c r="W196" s="149">
        <f t="shared" si="154"/>
        <v>5.7166910103949995</v>
      </c>
      <c r="X196" s="149">
        <f t="shared" si="155"/>
        <v>0</v>
      </c>
      <c r="Y196" s="149">
        <f t="shared" si="156"/>
        <v>0</v>
      </c>
    </row>
    <row r="197" spans="1:25" x14ac:dyDescent="0.35">
      <c r="A197" s="2">
        <v>13</v>
      </c>
      <c r="B197" s="35" t="s">
        <v>67</v>
      </c>
      <c r="C197" s="88" t="s">
        <v>43</v>
      </c>
      <c r="D197" s="149">
        <f t="shared" si="136"/>
        <v>0</v>
      </c>
      <c r="E197" s="149"/>
      <c r="F197" s="149">
        <f t="shared" si="137"/>
        <v>0</v>
      </c>
      <c r="G197" s="149">
        <f t="shared" si="138"/>
        <v>0</v>
      </c>
      <c r="H197" s="149">
        <f t="shared" si="139"/>
        <v>0</v>
      </c>
      <c r="I197" s="149">
        <f t="shared" si="140"/>
        <v>0</v>
      </c>
      <c r="J197" s="149">
        <f t="shared" si="141"/>
        <v>2.8344671201814058</v>
      </c>
      <c r="K197" s="149">
        <f t="shared" si="142"/>
        <v>0</v>
      </c>
      <c r="L197" s="149">
        <f t="shared" si="143"/>
        <v>0</v>
      </c>
      <c r="M197" s="149">
        <f t="shared" si="144"/>
        <v>0</v>
      </c>
      <c r="N197" s="149">
        <f t="shared" si="145"/>
        <v>0</v>
      </c>
      <c r="O197" s="149">
        <f t="shared" si="146"/>
        <v>6.0949011607432082</v>
      </c>
      <c r="P197" s="149">
        <f t="shared" si="147"/>
        <v>0</v>
      </c>
      <c r="Q197" s="149">
        <f t="shared" si="148"/>
        <v>0</v>
      </c>
      <c r="R197" s="149">
        <f t="shared" si="149"/>
        <v>0</v>
      </c>
      <c r="S197" s="149">
        <f t="shared" si="150"/>
        <v>0</v>
      </c>
      <c r="T197" s="149">
        <f t="shared" si="151"/>
        <v>0</v>
      </c>
      <c r="U197" s="149">
        <f t="shared" si="152"/>
        <v>0</v>
      </c>
      <c r="V197" s="149">
        <f t="shared" si="153"/>
        <v>7.1721605416415644</v>
      </c>
      <c r="W197" s="149">
        <f t="shared" si="154"/>
        <v>0</v>
      </c>
      <c r="X197" s="149">
        <f t="shared" si="155"/>
        <v>3.598157743235463</v>
      </c>
      <c r="Y197" s="149">
        <f t="shared" si="156"/>
        <v>5.7359441148341519</v>
      </c>
    </row>
    <row r="198" spans="1:25" x14ac:dyDescent="0.35">
      <c r="A198" s="2">
        <v>14</v>
      </c>
      <c r="B198" s="35" t="s">
        <v>68</v>
      </c>
      <c r="C198" s="88" t="s">
        <v>46</v>
      </c>
      <c r="D198" s="149">
        <f t="shared" si="136"/>
        <v>0</v>
      </c>
      <c r="E198" s="149"/>
      <c r="F198" s="149">
        <f t="shared" si="137"/>
        <v>0</v>
      </c>
      <c r="G198" s="149">
        <f t="shared" si="138"/>
        <v>0</v>
      </c>
      <c r="H198" s="149">
        <f t="shared" si="139"/>
        <v>0</v>
      </c>
      <c r="I198" s="149">
        <f t="shared" si="140"/>
        <v>0</v>
      </c>
      <c r="J198" s="149">
        <f t="shared" si="141"/>
        <v>0</v>
      </c>
      <c r="K198" s="149">
        <f t="shared" si="142"/>
        <v>0</v>
      </c>
      <c r="L198" s="149">
        <f t="shared" si="143"/>
        <v>0</v>
      </c>
      <c r="M198" s="149">
        <f t="shared" si="144"/>
        <v>0</v>
      </c>
      <c r="N198" s="149">
        <f t="shared" si="145"/>
        <v>0</v>
      </c>
      <c r="O198" s="149">
        <f t="shared" si="146"/>
        <v>6.0949011607432082</v>
      </c>
      <c r="P198" s="149">
        <f t="shared" si="147"/>
        <v>0</v>
      </c>
      <c r="Q198" s="149">
        <f t="shared" si="148"/>
        <v>0</v>
      </c>
      <c r="R198" s="149">
        <f t="shared" si="149"/>
        <v>0</v>
      </c>
      <c r="S198" s="149">
        <f t="shared" si="150"/>
        <v>0</v>
      </c>
      <c r="T198" s="149">
        <f t="shared" si="151"/>
        <v>0</v>
      </c>
      <c r="U198" s="149">
        <f t="shared" si="152"/>
        <v>0</v>
      </c>
      <c r="V198" s="149">
        <f t="shared" si="153"/>
        <v>0</v>
      </c>
      <c r="W198" s="149">
        <f t="shared" si="154"/>
        <v>0</v>
      </c>
      <c r="X198" s="149">
        <f t="shared" si="155"/>
        <v>0</v>
      </c>
      <c r="Y198" s="149">
        <f t="shared" si="156"/>
        <v>0</v>
      </c>
    </row>
    <row r="199" spans="1:25" x14ac:dyDescent="0.35">
      <c r="A199" s="2">
        <v>15</v>
      </c>
      <c r="B199" s="176">
        <v>160160164</v>
      </c>
      <c r="C199" s="88" t="s">
        <v>45</v>
      </c>
      <c r="D199" s="149">
        <f t="shared" si="136"/>
        <v>0</v>
      </c>
      <c r="E199" s="149"/>
      <c r="F199" s="149">
        <f t="shared" si="137"/>
        <v>0</v>
      </c>
      <c r="G199" s="149">
        <f t="shared" si="138"/>
        <v>0</v>
      </c>
      <c r="H199" s="149">
        <f t="shared" si="139"/>
        <v>0</v>
      </c>
      <c r="I199" s="149">
        <f t="shared" si="140"/>
        <v>0</v>
      </c>
      <c r="J199" s="149">
        <f t="shared" si="141"/>
        <v>0</v>
      </c>
      <c r="K199" s="149">
        <f t="shared" si="142"/>
        <v>0</v>
      </c>
      <c r="L199" s="149">
        <f t="shared" si="143"/>
        <v>0</v>
      </c>
      <c r="M199" s="149">
        <f t="shared" si="144"/>
        <v>0</v>
      </c>
      <c r="N199" s="149">
        <f t="shared" si="145"/>
        <v>6.8468764549612464</v>
      </c>
      <c r="O199" s="149">
        <f t="shared" si="146"/>
        <v>0</v>
      </c>
      <c r="P199" s="149">
        <f t="shared" si="147"/>
        <v>0</v>
      </c>
      <c r="Q199" s="149">
        <f t="shared" si="148"/>
        <v>0</v>
      </c>
      <c r="R199" s="149">
        <f t="shared" si="149"/>
        <v>0</v>
      </c>
      <c r="S199" s="149">
        <f t="shared" si="150"/>
        <v>0</v>
      </c>
      <c r="T199" s="149">
        <f t="shared" si="151"/>
        <v>0</v>
      </c>
      <c r="U199" s="149">
        <f t="shared" si="152"/>
        <v>0</v>
      </c>
      <c r="V199" s="149">
        <f t="shared" si="153"/>
        <v>3.5860802708207822</v>
      </c>
      <c r="W199" s="149">
        <f t="shared" si="154"/>
        <v>0</v>
      </c>
      <c r="X199" s="149">
        <f t="shared" si="155"/>
        <v>0</v>
      </c>
      <c r="Y199" s="149">
        <f t="shared" si="156"/>
        <v>0</v>
      </c>
    </row>
    <row r="200" spans="1:25" x14ac:dyDescent="0.35">
      <c r="A200" s="2">
        <v>16</v>
      </c>
      <c r="B200" s="35" t="s">
        <v>150</v>
      </c>
      <c r="C200" s="76" t="s">
        <v>144</v>
      </c>
      <c r="D200" s="149">
        <f t="shared" si="136"/>
        <v>0</v>
      </c>
      <c r="E200" s="149"/>
      <c r="F200" s="149">
        <f t="shared" si="137"/>
        <v>0</v>
      </c>
      <c r="G200" s="149">
        <f t="shared" si="138"/>
        <v>0</v>
      </c>
      <c r="H200" s="149">
        <f t="shared" si="139"/>
        <v>0</v>
      </c>
      <c r="I200" s="149">
        <f t="shared" si="140"/>
        <v>0</v>
      </c>
      <c r="J200" s="149">
        <f t="shared" si="141"/>
        <v>0</v>
      </c>
      <c r="K200" s="149">
        <f t="shared" si="142"/>
        <v>0</v>
      </c>
      <c r="L200" s="149">
        <f t="shared" si="143"/>
        <v>0</v>
      </c>
      <c r="M200" s="149">
        <f t="shared" si="144"/>
        <v>0</v>
      </c>
      <c r="N200" s="149">
        <f t="shared" si="145"/>
        <v>0</v>
      </c>
      <c r="O200" s="149">
        <f t="shared" si="146"/>
        <v>0</v>
      </c>
      <c r="P200" s="149">
        <f t="shared" si="147"/>
        <v>0</v>
      </c>
      <c r="Q200" s="149">
        <f t="shared" si="148"/>
        <v>0</v>
      </c>
      <c r="R200" s="149">
        <f t="shared" si="149"/>
        <v>0</v>
      </c>
      <c r="S200" s="149">
        <f t="shared" si="150"/>
        <v>0</v>
      </c>
      <c r="T200" s="149">
        <f t="shared" si="151"/>
        <v>2.7321508584417997</v>
      </c>
      <c r="U200" s="149">
        <f t="shared" si="152"/>
        <v>0</v>
      </c>
      <c r="V200" s="149">
        <f t="shared" si="153"/>
        <v>0</v>
      </c>
      <c r="W200" s="149">
        <f t="shared" si="154"/>
        <v>0</v>
      </c>
      <c r="X200" s="149">
        <f t="shared" si="155"/>
        <v>0</v>
      </c>
      <c r="Y200" s="149">
        <f t="shared" si="156"/>
        <v>0</v>
      </c>
    </row>
    <row r="201" spans="1:25" x14ac:dyDescent="0.35">
      <c r="A201" s="2">
        <v>17</v>
      </c>
      <c r="B201" s="176">
        <v>232232232</v>
      </c>
      <c r="C201" s="76" t="s">
        <v>145</v>
      </c>
      <c r="D201" s="149">
        <f t="shared" si="136"/>
        <v>0</v>
      </c>
      <c r="E201" s="149"/>
      <c r="F201" s="149">
        <f t="shared" si="137"/>
        <v>0</v>
      </c>
      <c r="G201" s="149">
        <f t="shared" si="138"/>
        <v>0</v>
      </c>
      <c r="H201" s="149">
        <f t="shared" si="139"/>
        <v>0</v>
      </c>
      <c r="I201" s="149">
        <f t="shared" si="140"/>
        <v>0</v>
      </c>
      <c r="J201" s="149">
        <f t="shared" si="141"/>
        <v>0</v>
      </c>
      <c r="K201" s="149">
        <f t="shared" si="142"/>
        <v>0</v>
      </c>
      <c r="L201" s="149">
        <f t="shared" si="143"/>
        <v>0</v>
      </c>
      <c r="M201" s="149">
        <f t="shared" si="144"/>
        <v>0</v>
      </c>
      <c r="N201" s="149">
        <f t="shared" si="145"/>
        <v>0</v>
      </c>
      <c r="O201" s="149">
        <f t="shared" si="146"/>
        <v>0</v>
      </c>
      <c r="P201" s="149">
        <f t="shared" si="147"/>
        <v>0</v>
      </c>
      <c r="Q201" s="149">
        <f t="shared" si="148"/>
        <v>0</v>
      </c>
      <c r="R201" s="149">
        <f t="shared" si="149"/>
        <v>0</v>
      </c>
      <c r="S201" s="149">
        <f t="shared" si="150"/>
        <v>0</v>
      </c>
      <c r="T201" s="149">
        <f t="shared" si="151"/>
        <v>0</v>
      </c>
      <c r="U201" s="149">
        <f t="shared" si="152"/>
        <v>3.833231350979887</v>
      </c>
      <c r="V201" s="149">
        <f t="shared" si="153"/>
        <v>0</v>
      </c>
      <c r="W201" s="149">
        <f t="shared" si="154"/>
        <v>0</v>
      </c>
      <c r="X201" s="149">
        <f t="shared" si="155"/>
        <v>0</v>
      </c>
      <c r="Y201" s="149">
        <f t="shared" si="156"/>
        <v>0</v>
      </c>
    </row>
    <row r="202" spans="1:25" x14ac:dyDescent="0.35">
      <c r="A202" s="19"/>
      <c r="B202" s="19"/>
      <c r="C202" s="120" t="s">
        <v>54</v>
      </c>
      <c r="D202" s="149">
        <f t="shared" si="136"/>
        <v>623.6919403866309</v>
      </c>
      <c r="E202" s="149"/>
      <c r="F202" s="149">
        <f t="shared" si="137"/>
        <v>124.87513068638775</v>
      </c>
      <c r="G202" s="149">
        <f t="shared" si="138"/>
        <v>310.93480733843887</v>
      </c>
      <c r="H202" s="149">
        <f t="shared" si="139"/>
        <v>179.71392819195046</v>
      </c>
      <c r="I202" s="149">
        <f>AVERAGE(X179:AA179)</f>
        <v>139.82309230506118</v>
      </c>
      <c r="J202" s="149">
        <f>AVERAGE(AB179:AE179)</f>
        <v>147.42932359440911</v>
      </c>
      <c r="K202" s="149">
        <f t="shared" si="142"/>
        <v>341.07761438237429</v>
      </c>
      <c r="L202" s="149">
        <f>AVERAGE(AJ179:AM179)</f>
        <v>302.5457052698215</v>
      </c>
      <c r="M202" s="149">
        <f>AVERAGE(AN179:AQ179)</f>
        <v>235.80502871609417</v>
      </c>
      <c r="N202" s="149">
        <f>AVERAGE(AR179:AU179)</f>
        <v>442.04751471224336</v>
      </c>
      <c r="O202" s="149">
        <f>AVERAGE(AV179:AY179)</f>
        <v>408.41246119148258</v>
      </c>
      <c r="P202" s="149">
        <f>AVERAGE(AZ179:BC179)</f>
        <v>199.97533118110863</v>
      </c>
      <c r="Q202" s="149">
        <f>AVERAGE(BD179:BG179)</f>
        <v>240.04265656548912</v>
      </c>
      <c r="R202" s="149">
        <f>AVERAGE(BH179:BK179)</f>
        <v>262.28228846049905</v>
      </c>
      <c r="S202" s="149">
        <f>AVERAGE(BL179:BO179)</f>
        <v>763.45719503071768</v>
      </c>
      <c r="T202" s="149">
        <f>AVERAGE(BP179:BS179)</f>
        <v>776.55893019087728</v>
      </c>
      <c r="U202" s="149">
        <f>AVERAGE(BT179:BW179)</f>
        <v>799.56185749719828</v>
      </c>
      <c r="V202" s="149">
        <f>AVERAGE(BX179:CA179)</f>
        <v>259.13240575421963</v>
      </c>
      <c r="W202" s="149">
        <f>AVERAGE(CB179:CE179)</f>
        <v>375.30869145636711</v>
      </c>
      <c r="X202" s="149">
        <f>AVERAGE(CF179:CI179)</f>
        <v>260.25232273612096</v>
      </c>
      <c r="Y202" s="149">
        <f t="shared" si="156"/>
        <v>860.85103397491696</v>
      </c>
    </row>
    <row r="203" spans="1:25" x14ac:dyDescent="0.35">
      <c r="D203">
        <v>623.6919403866309</v>
      </c>
      <c r="F203">
        <v>124.875130686388</v>
      </c>
      <c r="G203">
        <v>310.93480733843887</v>
      </c>
      <c r="H203">
        <v>179.71392819195046</v>
      </c>
      <c r="I203">
        <v>139.82309230506118</v>
      </c>
      <c r="J203">
        <v>147.42932359440911</v>
      </c>
      <c r="K203">
        <v>341.07761438237429</v>
      </c>
      <c r="L203">
        <v>302.5457052698215</v>
      </c>
      <c r="M203">
        <v>235.80502871609417</v>
      </c>
      <c r="N203">
        <v>442.04751471224336</v>
      </c>
      <c r="O203">
        <v>408.41246119148258</v>
      </c>
      <c r="P203">
        <v>199.97533118110863</v>
      </c>
      <c r="Q203">
        <v>240.04265656548912</v>
      </c>
      <c r="R203">
        <v>262.28228846049905</v>
      </c>
      <c r="S203">
        <v>763.45719503071768</v>
      </c>
      <c r="T203">
        <v>776.55893019087728</v>
      </c>
      <c r="U203">
        <v>799.56185749719828</v>
      </c>
      <c r="V203">
        <v>259.13240575421963</v>
      </c>
      <c r="W203">
        <v>375.30869145636711</v>
      </c>
      <c r="X203">
        <v>260.25232273612096</v>
      </c>
      <c r="Y203">
        <v>860.85103397491696</v>
      </c>
    </row>
    <row r="204" spans="1:25" x14ac:dyDescent="0.35">
      <c r="D204" s="168"/>
    </row>
    <row r="205" spans="1:25" x14ac:dyDescent="0.35">
      <c r="C205" t="s">
        <v>153</v>
      </c>
    </row>
    <row r="206" spans="1:25" x14ac:dyDescent="0.35">
      <c r="C206" t="s">
        <v>159</v>
      </c>
    </row>
    <row r="207" spans="1:25" x14ac:dyDescent="0.35">
      <c r="C207" s="19"/>
      <c r="D207" s="77" t="s">
        <v>55</v>
      </c>
      <c r="F207" s="77" t="s">
        <v>30</v>
      </c>
    </row>
    <row r="208" spans="1:25" x14ac:dyDescent="0.35">
      <c r="C208" s="93" t="s">
        <v>5</v>
      </c>
      <c r="D208">
        <v>623.69194038663102</v>
      </c>
      <c r="E208">
        <v>4</v>
      </c>
      <c r="F208" s="19"/>
      <c r="G208">
        <v>0</v>
      </c>
    </row>
    <row r="209" spans="3:9" x14ac:dyDescent="0.35">
      <c r="C209" s="94" t="s">
        <v>87</v>
      </c>
      <c r="D209" s="19">
        <v>124.875130686388</v>
      </c>
      <c r="E209">
        <v>1</v>
      </c>
      <c r="F209" s="19">
        <v>310.93480733843887</v>
      </c>
      <c r="G209" s="177">
        <v>2</v>
      </c>
    </row>
    <row r="210" spans="3:9" x14ac:dyDescent="0.35">
      <c r="C210" s="95" t="s">
        <v>88</v>
      </c>
      <c r="D210" s="19">
        <v>179.71392819195046</v>
      </c>
      <c r="E210">
        <v>1</v>
      </c>
      <c r="F210" s="19">
        <v>139.82309230506118</v>
      </c>
      <c r="G210" s="177">
        <v>1</v>
      </c>
    </row>
    <row r="211" spans="3:9" x14ac:dyDescent="0.35">
      <c r="C211" s="96" t="s">
        <v>89</v>
      </c>
      <c r="D211" s="19">
        <v>147.42932359440911</v>
      </c>
      <c r="E211">
        <v>1</v>
      </c>
      <c r="F211" s="19">
        <v>341.07761438237429</v>
      </c>
      <c r="G211" s="177">
        <v>2</v>
      </c>
    </row>
    <row r="212" spans="3:9" x14ac:dyDescent="0.35">
      <c r="C212" s="97" t="s">
        <v>23</v>
      </c>
      <c r="D212" s="19">
        <v>302.5457052698215</v>
      </c>
      <c r="E212">
        <v>2</v>
      </c>
      <c r="F212" s="19">
        <v>235.80502871609417</v>
      </c>
      <c r="G212" s="177">
        <v>2</v>
      </c>
    </row>
    <row r="213" spans="3:9" x14ac:dyDescent="0.35">
      <c r="C213" s="98" t="s">
        <v>7</v>
      </c>
      <c r="D213" s="19">
        <v>442.04751471224336</v>
      </c>
      <c r="E213">
        <v>3</v>
      </c>
      <c r="F213" s="19">
        <v>408.41246119148258</v>
      </c>
      <c r="G213" s="177">
        <v>3</v>
      </c>
    </row>
    <row r="214" spans="3:9" x14ac:dyDescent="0.35">
      <c r="C214" s="99" t="s">
        <v>91</v>
      </c>
      <c r="D214" s="19">
        <v>199.97533118110863</v>
      </c>
      <c r="E214">
        <v>1</v>
      </c>
      <c r="F214" s="19">
        <v>240.04265656548912</v>
      </c>
      <c r="G214" s="177">
        <v>2</v>
      </c>
    </row>
    <row r="215" spans="3:9" x14ac:dyDescent="0.35">
      <c r="C215" s="100" t="s">
        <v>114</v>
      </c>
      <c r="D215" s="19">
        <v>262.28228846049905</v>
      </c>
      <c r="E215">
        <v>2</v>
      </c>
      <c r="F215" s="19">
        <v>763.45719503071768</v>
      </c>
      <c r="G215" s="177">
        <v>4</v>
      </c>
    </row>
    <row r="216" spans="3:9" x14ac:dyDescent="0.35">
      <c r="C216" s="101" t="s">
        <v>21</v>
      </c>
      <c r="D216" s="19">
        <v>776.55893019087728</v>
      </c>
      <c r="E216">
        <v>4</v>
      </c>
      <c r="F216" s="19">
        <v>799.56185749719828</v>
      </c>
      <c r="G216" s="177">
        <v>4</v>
      </c>
    </row>
    <row r="217" spans="3:9" x14ac:dyDescent="0.35">
      <c r="C217" s="102" t="s">
        <v>19</v>
      </c>
      <c r="D217" s="19">
        <v>259.13240575421963</v>
      </c>
      <c r="E217">
        <v>2</v>
      </c>
      <c r="F217" s="19">
        <v>375.30869145636711</v>
      </c>
      <c r="G217" s="177">
        <v>2</v>
      </c>
    </row>
    <row r="218" spans="3:9" x14ac:dyDescent="0.35">
      <c r="C218" s="103" t="s">
        <v>93</v>
      </c>
      <c r="D218" s="19">
        <v>260.25232273612096</v>
      </c>
      <c r="E218">
        <v>2</v>
      </c>
      <c r="F218" s="19">
        <v>860.85103397491696</v>
      </c>
      <c r="G218" s="177">
        <v>5</v>
      </c>
      <c r="I218" s="30"/>
    </row>
    <row r="219" spans="3:9" x14ac:dyDescent="0.35">
      <c r="D219" s="30">
        <f>MIN(D208:D218)</f>
        <v>124.875130686388</v>
      </c>
      <c r="F219" s="30">
        <f>MIN(F208:F218)</f>
        <v>139.82309230506118</v>
      </c>
    </row>
    <row r="220" spans="3:9" x14ac:dyDescent="0.35">
      <c r="D220" s="30">
        <f>MAX(D208:D218)</f>
        <v>776.55893019087728</v>
      </c>
      <c r="F220" s="30">
        <f>MAX(F208:F218)</f>
        <v>860.85103397491696</v>
      </c>
    </row>
    <row r="224" spans="3:9" ht="18.5" x14ac:dyDescent="0.35">
      <c r="C224" t="s">
        <v>95</v>
      </c>
      <c r="D224" s="21"/>
    </row>
    <row r="225" spans="3:91" ht="18.5" x14ac:dyDescent="0.35">
      <c r="C225">
        <v>1</v>
      </c>
      <c r="D225" s="21">
        <v>0</v>
      </c>
      <c r="E225">
        <v>200</v>
      </c>
    </row>
    <row r="226" spans="3:91" ht="18.5" x14ac:dyDescent="0.35">
      <c r="C226">
        <v>2</v>
      </c>
      <c r="D226" s="21">
        <v>200</v>
      </c>
      <c r="E226">
        <v>400</v>
      </c>
    </row>
    <row r="227" spans="3:91" ht="18.5" x14ac:dyDescent="0.35">
      <c r="C227">
        <v>3</v>
      </c>
      <c r="D227" s="21">
        <v>400</v>
      </c>
      <c r="E227">
        <v>600</v>
      </c>
    </row>
    <row r="228" spans="3:91" ht="18.5" x14ac:dyDescent="0.35">
      <c r="C228">
        <v>4</v>
      </c>
      <c r="D228" s="21">
        <v>600</v>
      </c>
      <c r="E228">
        <v>800</v>
      </c>
    </row>
    <row r="229" spans="3:91" ht="18.5" x14ac:dyDescent="0.35">
      <c r="C229">
        <v>5</v>
      </c>
      <c r="D229" s="21">
        <v>800</v>
      </c>
      <c r="E229">
        <v>1000</v>
      </c>
    </row>
    <row r="231" spans="3:91" x14ac:dyDescent="0.35">
      <c r="C231" t="s">
        <v>155</v>
      </c>
    </row>
    <row r="232" spans="3:91" x14ac:dyDescent="0.35">
      <c r="C232" s="118" t="s">
        <v>86</v>
      </c>
      <c r="D232" s="93" t="s">
        <v>5</v>
      </c>
      <c r="E232" s="93" t="s">
        <v>5</v>
      </c>
      <c r="F232" s="93" t="s">
        <v>5</v>
      </c>
      <c r="G232" s="93" t="s">
        <v>5</v>
      </c>
      <c r="H232" s="93" t="s">
        <v>5</v>
      </c>
      <c r="I232" s="93" t="s">
        <v>5</v>
      </c>
      <c r="J232" s="93" t="s">
        <v>5</v>
      </c>
      <c r="K232" s="93" t="s">
        <v>5</v>
      </c>
      <c r="L232" s="94" t="s">
        <v>87</v>
      </c>
      <c r="M232" s="94" t="s">
        <v>87</v>
      </c>
      <c r="N232" s="94" t="s">
        <v>87</v>
      </c>
      <c r="O232" s="94" t="s">
        <v>87</v>
      </c>
      <c r="P232" s="94" t="s">
        <v>87</v>
      </c>
      <c r="Q232" s="94" t="s">
        <v>87</v>
      </c>
      <c r="R232" s="94" t="s">
        <v>87</v>
      </c>
      <c r="S232" s="94" t="s">
        <v>87</v>
      </c>
      <c r="T232" s="95" t="s">
        <v>88</v>
      </c>
      <c r="U232" s="95" t="s">
        <v>88</v>
      </c>
      <c r="V232" s="95" t="s">
        <v>88</v>
      </c>
      <c r="W232" s="95" t="s">
        <v>88</v>
      </c>
      <c r="X232" s="95" t="s">
        <v>88</v>
      </c>
      <c r="Y232" s="95" t="s">
        <v>88</v>
      </c>
      <c r="Z232" s="95" t="s">
        <v>88</v>
      </c>
      <c r="AA232" s="95" t="s">
        <v>88</v>
      </c>
      <c r="AB232" s="96" t="s">
        <v>89</v>
      </c>
      <c r="AC232" s="96" t="s">
        <v>89</v>
      </c>
      <c r="AD232" s="96" t="s">
        <v>89</v>
      </c>
      <c r="AE232" s="96" t="s">
        <v>89</v>
      </c>
      <c r="AF232" s="96" t="s">
        <v>89</v>
      </c>
      <c r="AG232" s="96" t="s">
        <v>89</v>
      </c>
      <c r="AH232" s="96" t="s">
        <v>89</v>
      </c>
      <c r="AI232" s="96" t="s">
        <v>89</v>
      </c>
      <c r="AJ232" s="97" t="s">
        <v>23</v>
      </c>
      <c r="AK232" s="97" t="s">
        <v>23</v>
      </c>
      <c r="AL232" s="97" t="s">
        <v>23</v>
      </c>
      <c r="AM232" s="97" t="s">
        <v>23</v>
      </c>
      <c r="AN232" s="97" t="s">
        <v>23</v>
      </c>
      <c r="AO232" s="97" t="s">
        <v>23</v>
      </c>
      <c r="AP232" s="97" t="s">
        <v>23</v>
      </c>
      <c r="AQ232" s="97" t="s">
        <v>23</v>
      </c>
      <c r="AR232" s="98" t="s">
        <v>7</v>
      </c>
      <c r="AS232" s="98" t="s">
        <v>7</v>
      </c>
      <c r="AT232" s="98" t="s">
        <v>7</v>
      </c>
      <c r="AU232" s="98" t="s">
        <v>7</v>
      </c>
      <c r="AV232" s="98" t="s">
        <v>7</v>
      </c>
      <c r="AW232" s="98" t="s">
        <v>7</v>
      </c>
      <c r="AX232" s="98" t="s">
        <v>7</v>
      </c>
      <c r="AY232" s="98" t="s">
        <v>7</v>
      </c>
      <c r="AZ232" s="99" t="s">
        <v>91</v>
      </c>
      <c r="BA232" s="99" t="s">
        <v>91</v>
      </c>
      <c r="BB232" s="99" t="s">
        <v>91</v>
      </c>
      <c r="BC232" s="99" t="s">
        <v>91</v>
      </c>
      <c r="BD232" s="99" t="s">
        <v>91</v>
      </c>
      <c r="BE232" s="99" t="s">
        <v>91</v>
      </c>
      <c r="BF232" s="99" t="s">
        <v>91</v>
      </c>
      <c r="BG232" s="99" t="s">
        <v>91</v>
      </c>
      <c r="BH232" s="100" t="s">
        <v>114</v>
      </c>
      <c r="BI232" s="100" t="s">
        <v>114</v>
      </c>
      <c r="BJ232" s="100" t="s">
        <v>114</v>
      </c>
      <c r="BK232" s="100" t="s">
        <v>114</v>
      </c>
      <c r="BL232" s="100" t="s">
        <v>114</v>
      </c>
      <c r="BM232" s="100" t="s">
        <v>114</v>
      </c>
      <c r="BN232" s="100" t="s">
        <v>114</v>
      </c>
      <c r="BO232" s="100" t="s">
        <v>114</v>
      </c>
      <c r="BP232" s="101" t="s">
        <v>21</v>
      </c>
      <c r="BQ232" s="101" t="s">
        <v>21</v>
      </c>
      <c r="BR232" s="101" t="s">
        <v>21</v>
      </c>
      <c r="BS232" s="101" t="s">
        <v>21</v>
      </c>
      <c r="BT232" s="101" t="s">
        <v>21</v>
      </c>
      <c r="BU232" s="101" t="s">
        <v>21</v>
      </c>
      <c r="BV232" s="101" t="s">
        <v>21</v>
      </c>
      <c r="BW232" s="101" t="s">
        <v>21</v>
      </c>
      <c r="BX232" s="102" t="s">
        <v>19</v>
      </c>
      <c r="BY232" s="102" t="s">
        <v>19</v>
      </c>
      <c r="BZ232" s="102" t="s">
        <v>19</v>
      </c>
      <c r="CA232" s="102" t="s">
        <v>19</v>
      </c>
      <c r="CB232" s="102" t="s">
        <v>19</v>
      </c>
      <c r="CC232" s="102" t="s">
        <v>19</v>
      </c>
      <c r="CD232" s="102" t="s">
        <v>19</v>
      </c>
      <c r="CE232" s="102" t="s">
        <v>19</v>
      </c>
      <c r="CF232" s="103" t="s">
        <v>93</v>
      </c>
      <c r="CG232" s="103" t="s">
        <v>93</v>
      </c>
      <c r="CH232" s="103" t="s">
        <v>93</v>
      </c>
      <c r="CI232" s="103" t="s">
        <v>93</v>
      </c>
      <c r="CJ232" s="103" t="s">
        <v>93</v>
      </c>
      <c r="CK232" s="103" t="s">
        <v>93</v>
      </c>
      <c r="CL232" s="103" t="s">
        <v>93</v>
      </c>
      <c r="CM232" s="103" t="s">
        <v>93</v>
      </c>
    </row>
    <row r="233" spans="3:91" x14ac:dyDescent="0.35">
      <c r="C233" s="118" t="s">
        <v>97</v>
      </c>
      <c r="D233" s="67">
        <v>44396</v>
      </c>
      <c r="E233" s="67">
        <v>44396</v>
      </c>
      <c r="F233" s="67">
        <v>44396</v>
      </c>
      <c r="G233" s="67">
        <v>44396</v>
      </c>
      <c r="H233" s="67">
        <v>44396</v>
      </c>
      <c r="I233" s="67">
        <v>44396</v>
      </c>
      <c r="J233" s="67">
        <v>44396</v>
      </c>
      <c r="K233" s="67">
        <v>44396</v>
      </c>
      <c r="L233" s="68">
        <v>44343</v>
      </c>
      <c r="M233" s="68">
        <v>44343</v>
      </c>
      <c r="N233" s="68">
        <v>44343</v>
      </c>
      <c r="O233" s="68">
        <v>44343</v>
      </c>
      <c r="P233" s="68">
        <v>44343</v>
      </c>
      <c r="Q233" s="68">
        <v>44343</v>
      </c>
      <c r="R233" s="68">
        <v>44343</v>
      </c>
      <c r="S233" s="68">
        <v>44343</v>
      </c>
      <c r="T233" s="69">
        <v>44349</v>
      </c>
      <c r="U233" s="69">
        <v>44349</v>
      </c>
      <c r="V233" s="69">
        <v>44349</v>
      </c>
      <c r="W233" s="69">
        <v>44349</v>
      </c>
      <c r="X233" s="69">
        <v>44349</v>
      </c>
      <c r="Y233" s="69">
        <v>44349</v>
      </c>
      <c r="Z233" s="69">
        <v>44349</v>
      </c>
      <c r="AA233" s="69">
        <v>44349</v>
      </c>
      <c r="AB233" s="70">
        <v>44347</v>
      </c>
      <c r="AC233" s="70">
        <v>44347</v>
      </c>
      <c r="AD233" s="70">
        <v>44347</v>
      </c>
      <c r="AE233" s="70">
        <v>44347</v>
      </c>
      <c r="AF233" s="70">
        <v>44347</v>
      </c>
      <c r="AG233" s="70">
        <v>44347</v>
      </c>
      <c r="AH233" s="70">
        <v>44347</v>
      </c>
      <c r="AI233" s="70">
        <v>44347</v>
      </c>
      <c r="AJ233" s="71">
        <v>44347</v>
      </c>
      <c r="AK233" s="71">
        <v>44347</v>
      </c>
      <c r="AL233" s="71">
        <v>44347</v>
      </c>
      <c r="AM233" s="71">
        <v>44347</v>
      </c>
      <c r="AN233" s="71">
        <v>44347</v>
      </c>
      <c r="AO233" s="71">
        <v>44347</v>
      </c>
      <c r="AP233" s="71">
        <v>44347</v>
      </c>
      <c r="AQ233" s="71">
        <v>44347</v>
      </c>
      <c r="AR233" s="63">
        <v>44370</v>
      </c>
      <c r="AS233" s="63">
        <v>44370</v>
      </c>
      <c r="AT233" s="63">
        <v>44370</v>
      </c>
      <c r="AU233" s="63">
        <v>44370</v>
      </c>
      <c r="AV233" s="63">
        <v>44370</v>
      </c>
      <c r="AW233" s="63">
        <v>44370</v>
      </c>
      <c r="AX233" s="63">
        <v>44370</v>
      </c>
      <c r="AY233" s="63">
        <v>44370</v>
      </c>
      <c r="AZ233" s="64">
        <v>44368</v>
      </c>
      <c r="BA233" s="64">
        <v>44368</v>
      </c>
      <c r="BB233" s="64">
        <v>44368</v>
      </c>
      <c r="BC233" s="64">
        <v>44368</v>
      </c>
      <c r="BD233" s="64">
        <v>44368</v>
      </c>
      <c r="BE233" s="64">
        <v>44368</v>
      </c>
      <c r="BF233" s="64">
        <v>44368</v>
      </c>
      <c r="BG233" s="64">
        <v>44368</v>
      </c>
      <c r="BH233" s="66">
        <v>44363</v>
      </c>
      <c r="BI233" s="66">
        <v>44363</v>
      </c>
      <c r="BJ233" s="66">
        <v>44363</v>
      </c>
      <c r="BK233" s="66">
        <v>44363</v>
      </c>
      <c r="BL233" s="66">
        <v>44363</v>
      </c>
      <c r="BM233" s="66">
        <v>44363</v>
      </c>
      <c r="BN233" s="66">
        <v>44363</v>
      </c>
      <c r="BO233" s="66">
        <v>44363</v>
      </c>
      <c r="BP233" s="65">
        <v>44368</v>
      </c>
      <c r="BQ233" s="65">
        <v>44368</v>
      </c>
      <c r="BR233" s="65">
        <v>44368</v>
      </c>
      <c r="BS233" s="65">
        <v>44368</v>
      </c>
      <c r="BT233" s="65">
        <v>44368</v>
      </c>
      <c r="BU233" s="65">
        <v>44368</v>
      </c>
      <c r="BV233" s="65">
        <v>44368</v>
      </c>
      <c r="BW233" s="65">
        <v>44368</v>
      </c>
      <c r="BX233" s="73">
        <v>44363</v>
      </c>
      <c r="BY233" s="73">
        <v>44363</v>
      </c>
      <c r="BZ233" s="73">
        <v>44363</v>
      </c>
      <c r="CA233" s="73">
        <v>44363</v>
      </c>
      <c r="CB233" s="73">
        <v>44363</v>
      </c>
      <c r="CC233" s="73">
        <v>44363</v>
      </c>
      <c r="CD233" s="73">
        <v>44363</v>
      </c>
      <c r="CE233" s="73">
        <v>44363</v>
      </c>
      <c r="CF233" s="72">
        <v>44369</v>
      </c>
      <c r="CG233" s="72">
        <v>44369</v>
      </c>
      <c r="CH233" s="72">
        <v>44369</v>
      </c>
      <c r="CI233" s="72">
        <v>44369</v>
      </c>
      <c r="CJ233" s="72">
        <v>44369</v>
      </c>
      <c r="CK233" s="72">
        <v>44369</v>
      </c>
      <c r="CL233" s="72">
        <v>44369</v>
      </c>
      <c r="CM233" s="72">
        <v>44369</v>
      </c>
    </row>
    <row r="234" spans="3:91" x14ac:dyDescent="0.35">
      <c r="C234" s="119" t="s">
        <v>25</v>
      </c>
      <c r="D234" s="77" t="s">
        <v>26</v>
      </c>
      <c r="E234" s="77" t="s">
        <v>28</v>
      </c>
      <c r="F234" s="77" t="s">
        <v>31</v>
      </c>
      <c r="G234" s="77" t="s">
        <v>140</v>
      </c>
      <c r="H234" s="77" t="s">
        <v>27</v>
      </c>
      <c r="I234" s="77" t="s">
        <v>29</v>
      </c>
      <c r="J234" s="77" t="s">
        <v>32</v>
      </c>
      <c r="K234" s="77" t="s">
        <v>141</v>
      </c>
      <c r="L234" s="78" t="s">
        <v>26</v>
      </c>
      <c r="M234" s="78" t="s">
        <v>28</v>
      </c>
      <c r="N234" s="78" t="s">
        <v>31</v>
      </c>
      <c r="O234" s="78" t="s">
        <v>140</v>
      </c>
      <c r="P234" s="78" t="s">
        <v>27</v>
      </c>
      <c r="Q234" s="78" t="s">
        <v>29</v>
      </c>
      <c r="R234" s="78" t="s">
        <v>32</v>
      </c>
      <c r="S234" s="78" t="s">
        <v>141</v>
      </c>
      <c r="T234" s="79" t="s">
        <v>26</v>
      </c>
      <c r="U234" s="79" t="s">
        <v>28</v>
      </c>
      <c r="V234" s="79" t="s">
        <v>31</v>
      </c>
      <c r="W234" s="79" t="s">
        <v>140</v>
      </c>
      <c r="X234" s="79" t="s">
        <v>27</v>
      </c>
      <c r="Y234" s="79" t="s">
        <v>29</v>
      </c>
      <c r="Z234" s="79" t="s">
        <v>32</v>
      </c>
      <c r="AA234" s="79" t="s">
        <v>141</v>
      </c>
      <c r="AB234" s="80" t="s">
        <v>26</v>
      </c>
      <c r="AC234" s="80" t="s">
        <v>28</v>
      </c>
      <c r="AD234" s="80" t="s">
        <v>31</v>
      </c>
      <c r="AE234" s="80" t="s">
        <v>140</v>
      </c>
      <c r="AF234" s="80" t="s">
        <v>27</v>
      </c>
      <c r="AG234" s="80" t="s">
        <v>29</v>
      </c>
      <c r="AH234" s="80" t="s">
        <v>32</v>
      </c>
      <c r="AI234" s="80" t="s">
        <v>141</v>
      </c>
      <c r="AJ234" s="81" t="s">
        <v>26</v>
      </c>
      <c r="AK234" s="81" t="s">
        <v>28</v>
      </c>
      <c r="AL234" s="81" t="s">
        <v>31</v>
      </c>
      <c r="AM234" s="81" t="s">
        <v>140</v>
      </c>
      <c r="AN234" s="81" t="s">
        <v>27</v>
      </c>
      <c r="AO234" s="81" t="s">
        <v>29</v>
      </c>
      <c r="AP234" s="81" t="s">
        <v>32</v>
      </c>
      <c r="AQ234" s="81" t="s">
        <v>141</v>
      </c>
      <c r="AR234" s="82" t="s">
        <v>26</v>
      </c>
      <c r="AS234" s="82" t="s">
        <v>28</v>
      </c>
      <c r="AT234" s="82" t="s">
        <v>31</v>
      </c>
      <c r="AU234" s="82" t="s">
        <v>140</v>
      </c>
      <c r="AV234" s="82" t="s">
        <v>27</v>
      </c>
      <c r="AW234" s="82" t="s">
        <v>29</v>
      </c>
      <c r="AX234" s="82" t="s">
        <v>32</v>
      </c>
      <c r="AY234" s="82" t="s">
        <v>141</v>
      </c>
      <c r="AZ234" s="83" t="s">
        <v>26</v>
      </c>
      <c r="BA234" s="83" t="s">
        <v>28</v>
      </c>
      <c r="BB234" s="83" t="s">
        <v>31</v>
      </c>
      <c r="BC234" s="83" t="s">
        <v>140</v>
      </c>
      <c r="BD234" s="83" t="s">
        <v>27</v>
      </c>
      <c r="BE234" s="83" t="s">
        <v>29</v>
      </c>
      <c r="BF234" s="83" t="s">
        <v>32</v>
      </c>
      <c r="BG234" s="83" t="s">
        <v>141</v>
      </c>
      <c r="BH234" s="84" t="s">
        <v>26</v>
      </c>
      <c r="BI234" s="84" t="s">
        <v>28</v>
      </c>
      <c r="BJ234" s="84" t="s">
        <v>31</v>
      </c>
      <c r="BK234" s="84" t="s">
        <v>140</v>
      </c>
      <c r="BL234" s="84" t="s">
        <v>27</v>
      </c>
      <c r="BM234" s="84" t="s">
        <v>29</v>
      </c>
      <c r="BN234" s="84" t="s">
        <v>32</v>
      </c>
      <c r="BO234" s="84" t="s">
        <v>141</v>
      </c>
      <c r="BP234" s="74" t="s">
        <v>26</v>
      </c>
      <c r="BQ234" s="85" t="s">
        <v>28</v>
      </c>
      <c r="BR234" s="85" t="s">
        <v>31</v>
      </c>
      <c r="BS234" s="74" t="s">
        <v>140</v>
      </c>
      <c r="BT234" s="85" t="s">
        <v>27</v>
      </c>
      <c r="BU234" s="85" t="s">
        <v>29</v>
      </c>
      <c r="BV234" s="85" t="s">
        <v>32</v>
      </c>
      <c r="BW234" s="85" t="s">
        <v>141</v>
      </c>
      <c r="BX234" s="86" t="s">
        <v>26</v>
      </c>
      <c r="BY234" s="86" t="s">
        <v>28</v>
      </c>
      <c r="BZ234" s="86" t="s">
        <v>31</v>
      </c>
      <c r="CA234" s="86" t="s">
        <v>140</v>
      </c>
      <c r="CB234" s="86" t="s">
        <v>27</v>
      </c>
      <c r="CC234" s="86" t="s">
        <v>29</v>
      </c>
      <c r="CD234" s="86" t="s">
        <v>32</v>
      </c>
      <c r="CE234" s="86" t="s">
        <v>141</v>
      </c>
      <c r="CF234" s="87" t="s">
        <v>26</v>
      </c>
      <c r="CG234" s="87" t="s">
        <v>28</v>
      </c>
      <c r="CH234" s="87" t="s">
        <v>31</v>
      </c>
      <c r="CI234" s="87" t="s">
        <v>140</v>
      </c>
      <c r="CJ234" s="87" t="s">
        <v>27</v>
      </c>
      <c r="CK234" s="87" t="s">
        <v>29</v>
      </c>
      <c r="CL234" s="87" t="s">
        <v>32</v>
      </c>
      <c r="CM234" s="87" t="s">
        <v>141</v>
      </c>
    </row>
    <row r="235" spans="3:91" x14ac:dyDescent="0.35">
      <c r="C235" s="120" t="s">
        <v>33</v>
      </c>
      <c r="D235" s="121">
        <v>120096</v>
      </c>
      <c r="E235" s="121">
        <v>155520</v>
      </c>
      <c r="F235" s="166">
        <v>89064</v>
      </c>
      <c r="G235" s="122"/>
      <c r="H235" s="122"/>
      <c r="I235" s="122"/>
      <c r="J235" s="122"/>
      <c r="K235" s="123"/>
      <c r="L235" s="121">
        <v>166415.99999999997</v>
      </c>
      <c r="M235" s="121">
        <v>198336</v>
      </c>
      <c r="N235" s="122"/>
      <c r="O235" s="122"/>
      <c r="P235" s="121">
        <v>104392.75679999997</v>
      </c>
      <c r="Q235" s="121">
        <v>124416.17279999999</v>
      </c>
      <c r="R235" s="122"/>
      <c r="S235" s="123"/>
      <c r="T235" s="121">
        <v>198888</v>
      </c>
      <c r="U235" s="121">
        <v>224640</v>
      </c>
      <c r="V235" s="121">
        <v>200208</v>
      </c>
      <c r="W235" s="121">
        <v>205200</v>
      </c>
      <c r="X235" s="121">
        <v>124762.44239999999</v>
      </c>
      <c r="Y235" s="121">
        <v>140916.67199999999</v>
      </c>
      <c r="Z235" s="121">
        <v>125590.47839999998</v>
      </c>
      <c r="AA235" s="121">
        <v>128721.95999999998</v>
      </c>
      <c r="AB235" s="121">
        <v>234000</v>
      </c>
      <c r="AC235" s="121">
        <v>247560</v>
      </c>
      <c r="AD235" s="121">
        <v>235200</v>
      </c>
      <c r="AE235" s="122"/>
      <c r="AF235" s="121">
        <v>146788.19999999998</v>
      </c>
      <c r="AG235" s="121">
        <v>155294.38799999998</v>
      </c>
      <c r="AH235" s="121">
        <v>147540.96</v>
      </c>
      <c r="AI235" s="123"/>
      <c r="AJ235" s="121">
        <v>173976</v>
      </c>
      <c r="AK235" s="121">
        <v>231936</v>
      </c>
      <c r="AL235" s="121">
        <v>215183.99999999997</v>
      </c>
      <c r="AM235" s="122"/>
      <c r="AN235" s="121">
        <v>109135.14479999998</v>
      </c>
      <c r="AO235" s="121">
        <v>145493.45279999997</v>
      </c>
      <c r="AP235" s="121">
        <v>134984.92319999996</v>
      </c>
      <c r="AQ235" s="123"/>
      <c r="AR235" s="121">
        <v>261552</v>
      </c>
      <c r="AS235" s="121">
        <v>194736</v>
      </c>
      <c r="AT235" s="121">
        <v>240456</v>
      </c>
      <c r="AU235" s="122"/>
      <c r="AV235" s="121">
        <v>164071.56959999999</v>
      </c>
      <c r="AW235" s="121">
        <v>122157.89279999999</v>
      </c>
      <c r="AX235" s="121"/>
      <c r="AY235" s="123"/>
      <c r="AZ235" s="121">
        <v>181103.99999999997</v>
      </c>
      <c r="BA235" s="121">
        <v>134016</v>
      </c>
      <c r="BB235" s="122"/>
      <c r="BC235" s="122"/>
      <c r="BD235" s="121">
        <v>113606.53919999996</v>
      </c>
      <c r="BE235" s="121">
        <v>84068.236799999984</v>
      </c>
      <c r="BF235" s="123"/>
      <c r="BG235" s="123"/>
      <c r="BH235" s="121">
        <v>121488</v>
      </c>
      <c r="BI235" s="121">
        <v>148895.99999999997</v>
      </c>
      <c r="BJ235" s="121">
        <v>123840</v>
      </c>
      <c r="BK235" s="123"/>
      <c r="BL235" s="121">
        <v>76209.422399999996</v>
      </c>
      <c r="BM235" s="121">
        <v>93402.460799999972</v>
      </c>
      <c r="BN235" s="121">
        <v>77684.831999999995</v>
      </c>
      <c r="BO235" s="123"/>
      <c r="BP235" s="121"/>
      <c r="BQ235" s="121">
        <v>155640</v>
      </c>
      <c r="BR235" s="121">
        <v>207936</v>
      </c>
      <c r="BS235" s="121">
        <v>244008</v>
      </c>
      <c r="BT235" s="121">
        <v>99349.264799999975</v>
      </c>
      <c r="BU235" s="121">
        <v>97632.97199999998</v>
      </c>
      <c r="BV235" s="121">
        <v>130438.25279999999</v>
      </c>
      <c r="BW235" s="121">
        <v>153066.21839999998</v>
      </c>
      <c r="BX235" s="121">
        <v>139344</v>
      </c>
      <c r="BY235" s="121">
        <v>185903.99999999997</v>
      </c>
      <c r="BZ235" s="121">
        <v>196680</v>
      </c>
      <c r="CA235" s="122"/>
      <c r="CB235" s="121">
        <v>87410.491199999989</v>
      </c>
      <c r="CC235" s="121">
        <v>116617.57919999996</v>
      </c>
      <c r="CD235" s="121">
        <v>123377.36399999999</v>
      </c>
      <c r="CE235" s="123"/>
      <c r="CF235" s="123">
        <v>185280</v>
      </c>
      <c r="CG235" s="123">
        <v>60720</v>
      </c>
      <c r="CH235" s="123">
        <v>198096</v>
      </c>
      <c r="CI235" s="122"/>
      <c r="CJ235" s="123">
        <v>116226.14399999999</v>
      </c>
      <c r="CK235" s="123">
        <v>38089.655999999995</v>
      </c>
      <c r="CL235" s="123">
        <v>124265.62079999998</v>
      </c>
      <c r="CM235" s="123"/>
    </row>
    <row r="236" spans="3:91" x14ac:dyDescent="0.35">
      <c r="C236" s="90" t="s">
        <v>50</v>
      </c>
      <c r="D236" s="128">
        <f>(D126/D$235)*1000000*2</f>
        <v>166.53343991473488</v>
      </c>
      <c r="E236" s="128">
        <f>(E126/E$235)*1000000*2</f>
        <v>64.300411522633752</v>
      </c>
      <c r="F236" s="128">
        <f>(F126/F$235)*1000000*2</f>
        <v>449.11524297134645</v>
      </c>
      <c r="G236" s="128"/>
      <c r="H236" s="128"/>
      <c r="I236" s="128"/>
      <c r="J236" s="128"/>
      <c r="K236" s="128"/>
      <c r="L236" s="128">
        <f>(L126/L$235)*1000000*2</f>
        <v>48.072300740313437</v>
      </c>
      <c r="M236" s="128">
        <f>(M126/M$235)*1000000*2</f>
        <v>110.92287834785415</v>
      </c>
      <c r="N236" s="128"/>
      <c r="O236" s="128"/>
      <c r="P236" s="128">
        <f>(P126/P$235)*1000000*2</f>
        <v>172.42575588347719</v>
      </c>
      <c r="Q236" s="128">
        <f>(Q126/Q$235)*1000000*2</f>
        <v>241.12620831236504</v>
      </c>
      <c r="R236" s="128"/>
      <c r="S236" s="128"/>
      <c r="T236" s="128">
        <f t="shared" ref="T236:AD236" si="157">(T126/T$235)*1000000*2</f>
        <v>90.503197779654883</v>
      </c>
      <c r="U236" s="128">
        <f t="shared" si="157"/>
        <v>204.77207977207976</v>
      </c>
      <c r="V236" s="128">
        <f t="shared" si="157"/>
        <v>149.84416207144571</v>
      </c>
      <c r="W236" s="128">
        <f t="shared" si="157"/>
        <v>77.972709551656919</v>
      </c>
      <c r="X236" s="128">
        <f t="shared" si="157"/>
        <v>16.030465270853018</v>
      </c>
      <c r="Y236" s="128">
        <f t="shared" si="157"/>
        <v>85.156708781768572</v>
      </c>
      <c r="Z236" s="128">
        <f t="shared" si="157"/>
        <v>79.623870594317296</v>
      </c>
      <c r="AA236" s="128">
        <f t="shared" si="157"/>
        <v>93.224186455830861</v>
      </c>
      <c r="AB236" s="128">
        <f t="shared" si="157"/>
        <v>68.376068376068375</v>
      </c>
      <c r="AC236" s="128">
        <f t="shared" si="157"/>
        <v>113.10389400549361</v>
      </c>
      <c r="AD236" s="128">
        <f t="shared" si="157"/>
        <v>68.027210884353735</v>
      </c>
      <c r="AE236" s="128"/>
      <c r="AF236" s="128">
        <f t="shared" ref="AF236:AH237" si="158">(AF126/AF$235)*1000000*2</f>
        <v>218.00117448132755</v>
      </c>
      <c r="AG236" s="128">
        <f t="shared" si="158"/>
        <v>334.84790190872843</v>
      </c>
      <c r="AH236" s="128">
        <f t="shared" si="158"/>
        <v>352.44450083556455</v>
      </c>
      <c r="AI236" s="128"/>
      <c r="AJ236" s="128">
        <f t="shared" ref="AJ236:AL237" si="159">(AJ126/AJ$235)*1000000*2</f>
        <v>528.80857129719038</v>
      </c>
      <c r="AK236" s="128">
        <f t="shared" si="159"/>
        <v>86.230684326710829</v>
      </c>
      <c r="AL236" s="128">
        <f t="shared" si="159"/>
        <v>46.471856643616633</v>
      </c>
      <c r="AM236" s="128"/>
      <c r="AN236" s="128">
        <f t="shared" ref="AN236:AP237" si="160">(AN126/AN$235)*1000000*2</f>
        <v>164.93312060919172</v>
      </c>
      <c r="AO236" s="128">
        <f t="shared" si="160"/>
        <v>68.731615117735402</v>
      </c>
      <c r="AP236" s="128">
        <f t="shared" si="160"/>
        <v>14.816469518130605</v>
      </c>
      <c r="AQ236" s="128"/>
      <c r="AR236" s="128">
        <f t="shared" ref="AR236:AT237" si="161">(AR126/AR$235)*1000000*2</f>
        <v>129.99327093656331</v>
      </c>
      <c r="AS236" s="128">
        <f t="shared" si="161"/>
        <v>451.89384602744224</v>
      </c>
      <c r="AT236" s="128">
        <f t="shared" si="161"/>
        <v>274.47849086735204</v>
      </c>
      <c r="AU236" s="128"/>
      <c r="AV236" s="128">
        <f>(AV126/AV$235)*1000000*2</f>
        <v>0</v>
      </c>
      <c r="AW236" s="128">
        <f>(AW126/AW$235)*1000000*2</f>
        <v>556.65662235457296</v>
      </c>
      <c r="AX236" s="128"/>
      <c r="AY236" s="128"/>
      <c r="AZ236" s="128">
        <f>(AZ126/AZ$235)*1000000*2</f>
        <v>77.303648732220168</v>
      </c>
      <c r="BA236" s="128">
        <f>(BA126/BA$235)*1000000*2</f>
        <v>74.617956064947478</v>
      </c>
      <c r="BB236" s="128"/>
      <c r="BC236" s="128"/>
      <c r="BD236" s="128">
        <f>(BD126/BD$235)*1000000*2</f>
        <v>105.62772252814128</v>
      </c>
      <c r="BE236" s="128">
        <f>(BE126/BE$235)*1000000*2</f>
        <v>309.27257415728275</v>
      </c>
      <c r="BF236" s="128"/>
      <c r="BG236" s="128"/>
      <c r="BH236" s="128">
        <f t="shared" ref="BH236:BJ237" si="162">(BH126/BH$235)*1000000*2</f>
        <v>32.925062557618865</v>
      </c>
      <c r="BI236" s="128">
        <f t="shared" si="162"/>
        <v>174.61852568235551</v>
      </c>
      <c r="BJ236" s="128">
        <f t="shared" si="162"/>
        <v>209.9483204134367</v>
      </c>
      <c r="BK236" s="128"/>
      <c r="BL236" s="128">
        <f t="shared" ref="BL236:BN237" si="163">(BL126/BL$235)*1000000*2</f>
        <v>209.94779249238874</v>
      </c>
      <c r="BM236" s="128">
        <f t="shared" si="163"/>
        <v>364.01610523734735</v>
      </c>
      <c r="BN236" s="128">
        <f t="shared" si="163"/>
        <v>463.41092685892659</v>
      </c>
      <c r="BO236" s="128"/>
      <c r="BP236" s="128"/>
      <c r="BQ236" s="128">
        <f t="shared" ref="BQ236:BZ236" si="164">(BQ126/BQ$235)*1000000*2</f>
        <v>642.50835260858389</v>
      </c>
      <c r="BR236" s="128">
        <f t="shared" si="164"/>
        <v>57.710064635272389</v>
      </c>
      <c r="BS236" s="128">
        <f t="shared" si="164"/>
        <v>319.66165043769058</v>
      </c>
      <c r="BT236" s="128">
        <f t="shared" si="164"/>
        <v>543.53698649614978</v>
      </c>
      <c r="BU236" s="128">
        <f t="shared" si="164"/>
        <v>553.09183868744674</v>
      </c>
      <c r="BV236" s="128">
        <f t="shared" si="164"/>
        <v>429.32191130974735</v>
      </c>
      <c r="BW236" s="128">
        <f t="shared" si="164"/>
        <v>182.92736498414732</v>
      </c>
      <c r="BX236" s="128">
        <f t="shared" si="164"/>
        <v>258.3534274888047</v>
      </c>
      <c r="BY236" s="128">
        <f t="shared" si="164"/>
        <v>43.032963249849388</v>
      </c>
      <c r="BZ236" s="128">
        <f t="shared" si="164"/>
        <v>101.6880211511084</v>
      </c>
      <c r="CA236" s="128"/>
      <c r="CB236" s="128">
        <f t="shared" ref="CB236:CD237" si="165">(CB126/CB$235)*1000000*2</f>
        <v>526.25261989146679</v>
      </c>
      <c r="CC236" s="128">
        <f t="shared" si="165"/>
        <v>17.150073031184998</v>
      </c>
      <c r="CD236" s="128">
        <f t="shared" si="165"/>
        <v>48.631287016312008</v>
      </c>
      <c r="CE236" s="128"/>
      <c r="CF236" s="128">
        <f t="shared" ref="CF236:CH237" si="166">(CF126/CF$235)*1000000*2</f>
        <v>21.588946459412778</v>
      </c>
      <c r="CG236" s="128">
        <f t="shared" si="166"/>
        <v>164.69038208168644</v>
      </c>
      <c r="CH236" s="128">
        <f t="shared" si="166"/>
        <v>10.096115014942249</v>
      </c>
      <c r="CI236" s="128"/>
      <c r="CJ236" s="128">
        <f t="shared" ref="CJ236:CL237" si="167">(CJ126/CJ$235)*1000000*2</f>
        <v>223.70182047853194</v>
      </c>
      <c r="CK236" s="128">
        <f t="shared" si="167"/>
        <v>577.58463347634336</v>
      </c>
      <c r="CL236" s="128">
        <f t="shared" si="167"/>
        <v>16.094556057615577</v>
      </c>
      <c r="CM236" s="128"/>
    </row>
    <row r="237" spans="3:91" x14ac:dyDescent="0.35">
      <c r="C237" s="91" t="s">
        <v>52</v>
      </c>
      <c r="D237" s="128">
        <f t="shared" ref="D237:Q237" si="168">(D127/D$235)*1000000*2</f>
        <v>716.09379163335996</v>
      </c>
      <c r="E237" s="128">
        <f t="shared" si="168"/>
        <v>115.74074074074075</v>
      </c>
      <c r="F237" s="128">
        <f t="shared" si="168"/>
        <v>291.92490793137523</v>
      </c>
      <c r="G237" s="128"/>
      <c r="H237" s="128"/>
      <c r="I237" s="128"/>
      <c r="J237" s="128"/>
      <c r="K237" s="128"/>
      <c r="L237" s="128">
        <f t="shared" si="168"/>
        <v>0</v>
      </c>
      <c r="M237" s="128">
        <f t="shared" si="168"/>
        <v>80.67118425298483</v>
      </c>
      <c r="N237" s="128"/>
      <c r="O237" s="128"/>
      <c r="P237" s="128">
        <f t="shared" si="168"/>
        <v>95.792086601931786</v>
      </c>
      <c r="Q237" s="128">
        <f t="shared" si="168"/>
        <v>96.450483324946006</v>
      </c>
      <c r="R237" s="128"/>
      <c r="S237" s="128"/>
      <c r="T237" s="128">
        <f t="shared" ref="T237:AD237" si="169">(T127/T$235)*1000000*2</f>
        <v>50.279554322030485</v>
      </c>
      <c r="U237" s="128">
        <f t="shared" si="169"/>
        <v>17.806267806267805</v>
      </c>
      <c r="V237" s="128">
        <f t="shared" si="169"/>
        <v>39.958443219052185</v>
      </c>
      <c r="W237" s="128">
        <f t="shared" si="169"/>
        <v>77.972709551656919</v>
      </c>
      <c r="X237" s="128">
        <f t="shared" si="169"/>
        <v>16.030465270853018</v>
      </c>
      <c r="Y237" s="128">
        <f t="shared" si="169"/>
        <v>85.156708781768572</v>
      </c>
      <c r="Z237" s="128">
        <f t="shared" si="169"/>
        <v>31.849548237726918</v>
      </c>
      <c r="AA237" s="128">
        <f t="shared" si="169"/>
        <v>62.149457637220578</v>
      </c>
      <c r="AB237" s="128">
        <f t="shared" si="169"/>
        <v>34.188034188034187</v>
      </c>
      <c r="AC237" s="128">
        <f t="shared" si="169"/>
        <v>40.394247859104865</v>
      </c>
      <c r="AD237" s="128">
        <f t="shared" si="169"/>
        <v>102.04081632653062</v>
      </c>
      <c r="AE237" s="128"/>
      <c r="AF237" s="128">
        <f t="shared" si="158"/>
        <v>0</v>
      </c>
      <c r="AG237" s="128">
        <f t="shared" si="158"/>
        <v>51.51506183211206</v>
      </c>
      <c r="AH237" s="128">
        <f t="shared" si="158"/>
        <v>27.111115448889585</v>
      </c>
      <c r="AI237" s="128"/>
      <c r="AJ237" s="128">
        <f t="shared" si="159"/>
        <v>114.95838506460662</v>
      </c>
      <c r="AK237" s="128">
        <f t="shared" si="159"/>
        <v>43.115342163355415</v>
      </c>
      <c r="AL237" s="128">
        <f t="shared" si="159"/>
        <v>65.060599301063291</v>
      </c>
      <c r="AM237" s="128"/>
      <c r="AN237" s="128">
        <f t="shared" si="160"/>
        <v>274.88853434865285</v>
      </c>
      <c r="AO237" s="128">
        <f t="shared" si="160"/>
        <v>54.985292094188324</v>
      </c>
      <c r="AP237" s="128">
        <f t="shared" si="160"/>
        <v>74.082347590653029</v>
      </c>
      <c r="AQ237" s="128"/>
      <c r="AR237" s="128">
        <f t="shared" si="161"/>
        <v>68.819966966415848</v>
      </c>
      <c r="AS237" s="128">
        <f t="shared" si="161"/>
        <v>143.78440555418618</v>
      </c>
      <c r="AT237" s="128">
        <f t="shared" si="161"/>
        <v>249.52590078850184</v>
      </c>
      <c r="AU237" s="128"/>
      <c r="AV237" s="128">
        <f>(AV127/AV$235)*1000000*2</f>
        <v>60.949011607432077</v>
      </c>
      <c r="AW237" s="128">
        <f>(AW127/AW$235)*1000000*2</f>
        <v>16.37225359866391</v>
      </c>
      <c r="AX237" s="128"/>
      <c r="AY237" s="128"/>
      <c r="AZ237" s="128">
        <f>(AZ127/AZ$235)*1000000*2</f>
        <v>143.56391907412319</v>
      </c>
      <c r="BA237" s="128">
        <f>(BA127/BA$235)*1000000*2</f>
        <v>104.46513849092646</v>
      </c>
      <c r="BB237" s="128"/>
      <c r="BC237" s="128"/>
      <c r="BD237" s="128">
        <f>(BD127/BD$235)*1000000*2</f>
        <v>17.604620421356877</v>
      </c>
      <c r="BE237" s="128">
        <f>(BE127/BE$235)*1000000*2</f>
        <v>47.580396024197341</v>
      </c>
      <c r="BF237" s="128"/>
      <c r="BG237" s="128"/>
      <c r="BH237" s="128">
        <f t="shared" si="162"/>
        <v>49.387593836428287</v>
      </c>
      <c r="BI237" s="128">
        <f t="shared" si="162"/>
        <v>174.61852568235551</v>
      </c>
      <c r="BJ237" s="128">
        <f t="shared" si="162"/>
        <v>145.34883720930233</v>
      </c>
      <c r="BK237" s="128"/>
      <c r="BL237" s="128">
        <f t="shared" si="163"/>
        <v>262.43474061548591</v>
      </c>
      <c r="BM237" s="128">
        <f t="shared" si="163"/>
        <v>321.19068109177704</v>
      </c>
      <c r="BN237" s="128">
        <f t="shared" si="163"/>
        <v>643.62628730406482</v>
      </c>
      <c r="BO237" s="128"/>
      <c r="BP237" s="128"/>
      <c r="BQ237" s="128">
        <f t="shared" ref="BQ237:BZ237" si="170">(BQ127/BQ$235)*1000000*2</f>
        <v>758.159856078129</v>
      </c>
      <c r="BR237" s="128">
        <f t="shared" si="170"/>
        <v>259.6952908587258</v>
      </c>
      <c r="BS237" s="128">
        <f t="shared" si="170"/>
        <v>188.51840923248417</v>
      </c>
      <c r="BT237" s="128">
        <f t="shared" si="170"/>
        <v>322.09599199771839</v>
      </c>
      <c r="BU237" s="128">
        <f t="shared" si="170"/>
        <v>594.06160451614653</v>
      </c>
      <c r="BV237" s="128">
        <f t="shared" si="170"/>
        <v>398.65606050190826</v>
      </c>
      <c r="BW237" s="128">
        <f t="shared" si="170"/>
        <v>26.132480712021042</v>
      </c>
      <c r="BX237" s="128">
        <f t="shared" si="170"/>
        <v>71.764840969112413</v>
      </c>
      <c r="BY237" s="128">
        <f t="shared" si="170"/>
        <v>139.85713056201052</v>
      </c>
      <c r="BZ237" s="128">
        <f t="shared" si="170"/>
        <v>162.70083384177343</v>
      </c>
      <c r="CA237" s="128"/>
      <c r="CB237" s="128">
        <f t="shared" si="165"/>
        <v>205.92493821840006</v>
      </c>
      <c r="CC237" s="128">
        <f t="shared" si="165"/>
        <v>68.600292124739994</v>
      </c>
      <c r="CD237" s="128">
        <f t="shared" si="165"/>
        <v>259.3668640869974</v>
      </c>
      <c r="CE237" s="128"/>
      <c r="CF237" s="128">
        <f t="shared" si="166"/>
        <v>21.588946459412778</v>
      </c>
      <c r="CG237" s="128">
        <f t="shared" si="166"/>
        <v>461.133069828722</v>
      </c>
      <c r="CH237" s="128">
        <f t="shared" si="166"/>
        <v>80.768920119537995</v>
      </c>
      <c r="CI237" s="128"/>
      <c r="CJ237" s="128">
        <f t="shared" si="167"/>
        <v>68.831329378009826</v>
      </c>
      <c r="CK237" s="128">
        <f t="shared" si="167"/>
        <v>262.53846976197428</v>
      </c>
      <c r="CL237" s="128">
        <f t="shared" si="167"/>
        <v>16.094556057615577</v>
      </c>
      <c r="CM237" s="128"/>
    </row>
    <row r="238" spans="3:91" x14ac:dyDescent="0.35">
      <c r="C238" s="89" t="s">
        <v>142</v>
      </c>
      <c r="D238" s="128">
        <f>(D128/D$235)*1000000*2</f>
        <v>0</v>
      </c>
      <c r="E238" s="128">
        <f t="shared" ref="E238:BN238" si="171">(E128/E$235)*1000000*2</f>
        <v>0</v>
      </c>
      <c r="F238" s="128">
        <f t="shared" si="171"/>
        <v>67.367286445701964</v>
      </c>
      <c r="G238" s="128"/>
      <c r="H238" s="128"/>
      <c r="I238" s="128"/>
      <c r="J238" s="128"/>
      <c r="K238" s="128"/>
      <c r="L238" s="128">
        <f t="shared" si="171"/>
        <v>0</v>
      </c>
      <c r="M238" s="128">
        <f t="shared" si="171"/>
        <v>10.083898031623104</v>
      </c>
      <c r="N238" s="128"/>
      <c r="O238" s="128"/>
      <c r="P238" s="128">
        <f t="shared" si="171"/>
        <v>0</v>
      </c>
      <c r="Q238" s="128">
        <f t="shared" si="171"/>
        <v>16.075080554157669</v>
      </c>
      <c r="R238" s="128"/>
      <c r="S238" s="128"/>
      <c r="T238" s="128">
        <f t="shared" si="171"/>
        <v>0</v>
      </c>
      <c r="U238" s="128">
        <f t="shared" si="171"/>
        <v>0</v>
      </c>
      <c r="V238" s="128">
        <f t="shared" si="171"/>
        <v>0</v>
      </c>
      <c r="W238" s="128">
        <f t="shared" si="171"/>
        <v>9.7465886939571149</v>
      </c>
      <c r="X238" s="128">
        <f t="shared" si="171"/>
        <v>16.030465270853018</v>
      </c>
      <c r="Y238" s="128">
        <f t="shared" si="171"/>
        <v>42.578354390884286</v>
      </c>
      <c r="Z238" s="128">
        <f t="shared" si="171"/>
        <v>15.924774118863459</v>
      </c>
      <c r="AA238" s="128">
        <f t="shared" si="171"/>
        <v>15.537364409305145</v>
      </c>
      <c r="AB238" s="128">
        <f t="shared" si="171"/>
        <v>0</v>
      </c>
      <c r="AC238" s="128">
        <f t="shared" si="171"/>
        <v>16.157699143641945</v>
      </c>
      <c r="AD238" s="128">
        <f t="shared" si="171"/>
        <v>0</v>
      </c>
      <c r="AE238" s="128"/>
      <c r="AF238" s="128">
        <f t="shared" si="171"/>
        <v>0</v>
      </c>
      <c r="AG238" s="128">
        <f t="shared" si="171"/>
        <v>25.75753091605603</v>
      </c>
      <c r="AH238" s="128">
        <f t="shared" si="171"/>
        <v>13.555557724444792</v>
      </c>
      <c r="AI238" s="128"/>
      <c r="AJ238" s="128">
        <f t="shared" si="171"/>
        <v>22.991677012921325</v>
      </c>
      <c r="AK238" s="128">
        <f t="shared" si="171"/>
        <v>0</v>
      </c>
      <c r="AL238" s="128">
        <f t="shared" si="171"/>
        <v>0</v>
      </c>
      <c r="AM238" s="128"/>
      <c r="AN238" s="128">
        <f t="shared" si="171"/>
        <v>54.977706869730575</v>
      </c>
      <c r="AO238" s="128">
        <f t="shared" si="171"/>
        <v>0</v>
      </c>
      <c r="AP238" s="128">
        <f t="shared" si="171"/>
        <v>0</v>
      </c>
      <c r="AQ238" s="128"/>
      <c r="AR238" s="128">
        <f t="shared" si="171"/>
        <v>7.6466629962684278</v>
      </c>
      <c r="AS238" s="128">
        <f t="shared" si="171"/>
        <v>0</v>
      </c>
      <c r="AT238" s="128">
        <f t="shared" si="171"/>
        <v>0</v>
      </c>
      <c r="AU238" s="128"/>
      <c r="AV238" s="128">
        <f t="shared" si="171"/>
        <v>182.84703482229625</v>
      </c>
      <c r="AW238" s="128">
        <f t="shared" si="171"/>
        <v>0</v>
      </c>
      <c r="AX238" s="128"/>
      <c r="AY238" s="128"/>
      <c r="AZ238" s="128">
        <f t="shared" si="171"/>
        <v>0</v>
      </c>
      <c r="BA238" s="128">
        <f t="shared" si="171"/>
        <v>0</v>
      </c>
      <c r="BB238" s="128"/>
      <c r="BC238" s="128"/>
      <c r="BD238" s="128">
        <f t="shared" si="171"/>
        <v>0</v>
      </c>
      <c r="BE238" s="128">
        <f t="shared" si="171"/>
        <v>0</v>
      </c>
      <c r="BF238" s="128"/>
      <c r="BG238" s="128"/>
      <c r="BH238" s="128">
        <f t="shared" si="171"/>
        <v>0</v>
      </c>
      <c r="BI238" s="128">
        <f t="shared" si="171"/>
        <v>0</v>
      </c>
      <c r="BJ238" s="128">
        <f t="shared" si="171"/>
        <v>0</v>
      </c>
      <c r="BK238" s="128"/>
      <c r="BL238" s="128">
        <f t="shared" si="171"/>
        <v>0</v>
      </c>
      <c r="BM238" s="128">
        <f t="shared" si="171"/>
        <v>0</v>
      </c>
      <c r="BN238" s="128">
        <f t="shared" si="171"/>
        <v>25.745051492162588</v>
      </c>
      <c r="BO238" s="128"/>
      <c r="BP238" s="128"/>
      <c r="BQ238" s="128">
        <f t="shared" ref="BQ238:CL238" si="172">(BQ128/BQ$235)*1000000*2</f>
        <v>51.400668208686717</v>
      </c>
      <c r="BR238" s="128">
        <f t="shared" si="172"/>
        <v>19.236688211757464</v>
      </c>
      <c r="BS238" s="128">
        <f t="shared" si="172"/>
        <v>32.785810301301595</v>
      </c>
      <c r="BT238" s="128">
        <f t="shared" si="172"/>
        <v>0</v>
      </c>
      <c r="BU238" s="128">
        <f t="shared" si="172"/>
        <v>102.42441457174941</v>
      </c>
      <c r="BV238" s="128">
        <f t="shared" si="172"/>
        <v>45.998776211758646</v>
      </c>
      <c r="BW238" s="128">
        <f t="shared" si="172"/>
        <v>0</v>
      </c>
      <c r="BX238" s="128">
        <f t="shared" si="172"/>
        <v>0</v>
      </c>
      <c r="BY238" s="128">
        <f t="shared" si="172"/>
        <v>0</v>
      </c>
      <c r="BZ238" s="128">
        <f t="shared" si="172"/>
        <v>0</v>
      </c>
      <c r="CA238" s="128"/>
      <c r="CB238" s="128">
        <f t="shared" si="172"/>
        <v>0</v>
      </c>
      <c r="CC238" s="128">
        <f t="shared" si="172"/>
        <v>0</v>
      </c>
      <c r="CD238" s="128">
        <f t="shared" si="172"/>
        <v>0</v>
      </c>
      <c r="CE238" s="128"/>
      <c r="CF238" s="128">
        <f t="shared" si="172"/>
        <v>10.794473229706389</v>
      </c>
      <c r="CG238" s="128">
        <f t="shared" si="172"/>
        <v>0</v>
      </c>
      <c r="CH238" s="128">
        <f t="shared" si="172"/>
        <v>10.096115014942249</v>
      </c>
      <c r="CI238" s="128"/>
      <c r="CJ238" s="128">
        <f t="shared" si="172"/>
        <v>0</v>
      </c>
      <c r="CK238" s="128">
        <f t="shared" si="172"/>
        <v>1417.707736714661</v>
      </c>
      <c r="CL238" s="128">
        <f t="shared" si="172"/>
        <v>0</v>
      </c>
      <c r="CM238" s="128"/>
    </row>
    <row r="239" spans="3:91" x14ac:dyDescent="0.35">
      <c r="C239" t="s">
        <v>54</v>
      </c>
      <c r="D239" s="168">
        <f>SUM(D236:D238)</f>
        <v>882.62723154809487</v>
      </c>
      <c r="E239" s="168">
        <f t="shared" ref="E239:BN239" si="173">SUM(E236:E238)</f>
        <v>180.0411522633745</v>
      </c>
      <c r="F239" s="168">
        <f t="shared" si="173"/>
        <v>808.40743734842374</v>
      </c>
      <c r="G239" s="168"/>
      <c r="H239" s="168"/>
      <c r="I239" s="168"/>
      <c r="J239" s="168"/>
      <c r="K239" s="168"/>
      <c r="L239" s="168">
        <f t="shared" si="173"/>
        <v>48.072300740313437</v>
      </c>
      <c r="M239" s="168">
        <f t="shared" si="173"/>
        <v>201.67796063246209</v>
      </c>
      <c r="N239" s="168"/>
      <c r="O239" s="168"/>
      <c r="P239" s="168">
        <f t="shared" si="173"/>
        <v>268.21784248540899</v>
      </c>
      <c r="Q239" s="168">
        <f t="shared" si="173"/>
        <v>353.65177219146875</v>
      </c>
      <c r="R239" s="168"/>
      <c r="S239" s="168"/>
      <c r="T239" s="168">
        <f t="shared" si="173"/>
        <v>140.78275210168536</v>
      </c>
      <c r="U239" s="168">
        <f t="shared" si="173"/>
        <v>222.57834757834758</v>
      </c>
      <c r="V239" s="168">
        <f t="shared" si="173"/>
        <v>189.80260529049789</v>
      </c>
      <c r="W239" s="168">
        <f t="shared" si="173"/>
        <v>165.69200779727095</v>
      </c>
      <c r="X239" s="168">
        <f t="shared" si="173"/>
        <v>48.091395812559057</v>
      </c>
      <c r="Y239" s="168">
        <f t="shared" si="173"/>
        <v>212.89177195442142</v>
      </c>
      <c r="Z239" s="168">
        <f t="shared" si="173"/>
        <v>127.39819295090767</v>
      </c>
      <c r="AA239" s="168">
        <f t="shared" si="173"/>
        <v>170.91100850235659</v>
      </c>
      <c r="AB239" s="168">
        <f t="shared" si="173"/>
        <v>102.56410256410257</v>
      </c>
      <c r="AC239" s="168">
        <f t="shared" si="173"/>
        <v>169.65584100824043</v>
      </c>
      <c r="AD239" s="168">
        <f t="shared" si="173"/>
        <v>170.06802721088434</v>
      </c>
      <c r="AE239" s="168"/>
      <c r="AF239" s="168">
        <f t="shared" si="173"/>
        <v>218.00117448132755</v>
      </c>
      <c r="AG239" s="168">
        <f t="shared" si="173"/>
        <v>412.12049465689654</v>
      </c>
      <c r="AH239" s="168">
        <f t="shared" si="173"/>
        <v>393.1111740088989</v>
      </c>
      <c r="AI239" s="168"/>
      <c r="AJ239" s="168">
        <f t="shared" si="173"/>
        <v>666.75863337471833</v>
      </c>
      <c r="AK239" s="168">
        <f t="shared" si="173"/>
        <v>129.34602649006624</v>
      </c>
      <c r="AL239" s="168">
        <f t="shared" si="173"/>
        <v>111.53245594467992</v>
      </c>
      <c r="AM239" s="168"/>
      <c r="AN239" s="168">
        <f t="shared" si="173"/>
        <v>494.79936182757513</v>
      </c>
      <c r="AO239" s="168">
        <f t="shared" si="173"/>
        <v>123.71690721192373</v>
      </c>
      <c r="AP239" s="168">
        <f t="shared" si="173"/>
        <v>88.898817108783632</v>
      </c>
      <c r="AQ239" s="168"/>
      <c r="AR239" s="168">
        <f t="shared" si="173"/>
        <v>206.45990089924757</v>
      </c>
      <c r="AS239" s="168">
        <f t="shared" si="173"/>
        <v>595.67825158162839</v>
      </c>
      <c r="AT239" s="168">
        <f t="shared" si="173"/>
        <v>524.00439165585385</v>
      </c>
      <c r="AU239" s="168"/>
      <c r="AV239" s="168">
        <f t="shared" si="173"/>
        <v>243.79604642972834</v>
      </c>
      <c r="AW239" s="168">
        <f t="shared" si="173"/>
        <v>573.02887595323682</v>
      </c>
      <c r="AX239" s="168"/>
      <c r="AY239" s="168"/>
      <c r="AZ239" s="168">
        <f t="shared" si="173"/>
        <v>220.86756780634335</v>
      </c>
      <c r="BA239" s="168">
        <f t="shared" si="173"/>
        <v>179.08309455587394</v>
      </c>
      <c r="BB239" s="168"/>
      <c r="BC239" s="168"/>
      <c r="BD239" s="168">
        <f t="shared" si="173"/>
        <v>123.23234294949816</v>
      </c>
      <c r="BE239" s="168">
        <f t="shared" si="173"/>
        <v>356.85297018148009</v>
      </c>
      <c r="BF239" s="168"/>
      <c r="BG239" s="168"/>
      <c r="BH239" s="168">
        <f t="shared" si="173"/>
        <v>82.312656394047153</v>
      </c>
      <c r="BI239" s="168">
        <f t="shared" si="173"/>
        <v>349.23705136471102</v>
      </c>
      <c r="BJ239" s="168">
        <f t="shared" si="173"/>
        <v>355.29715762273906</v>
      </c>
      <c r="BK239" s="168"/>
      <c r="BL239" s="168">
        <f t="shared" si="173"/>
        <v>472.38253310787468</v>
      </c>
      <c r="BM239" s="168">
        <f t="shared" si="173"/>
        <v>685.20678632912438</v>
      </c>
      <c r="BN239" s="168">
        <f t="shared" si="173"/>
        <v>1132.7822656551539</v>
      </c>
      <c r="BO239" s="168"/>
      <c r="BP239" s="168"/>
      <c r="BQ239" s="168">
        <f t="shared" ref="BQ239:CL239" si="174">SUM(BQ236:BQ238)</f>
        <v>1452.0688768953996</v>
      </c>
      <c r="BR239" s="168">
        <f t="shared" si="174"/>
        <v>336.64204370575561</v>
      </c>
      <c r="BS239" s="168">
        <f t="shared" si="174"/>
        <v>540.96586997147631</v>
      </c>
      <c r="BT239" s="168">
        <f t="shared" si="174"/>
        <v>865.63297849386822</v>
      </c>
      <c r="BU239" s="168">
        <f t="shared" si="174"/>
        <v>1249.5778577753426</v>
      </c>
      <c r="BV239" s="168">
        <f t="shared" si="174"/>
        <v>873.9767480234143</v>
      </c>
      <c r="BW239" s="168">
        <f t="shared" si="174"/>
        <v>209.05984569616837</v>
      </c>
      <c r="BX239" s="168">
        <f t="shared" si="174"/>
        <v>330.11826845791711</v>
      </c>
      <c r="BY239" s="168">
        <f t="shared" si="174"/>
        <v>182.89009381185991</v>
      </c>
      <c r="BZ239" s="168">
        <f t="shared" si="174"/>
        <v>264.38885499288182</v>
      </c>
      <c r="CA239" s="168"/>
      <c r="CB239" s="168">
        <f t="shared" si="174"/>
        <v>732.17755810986682</v>
      </c>
      <c r="CC239" s="168">
        <f t="shared" si="174"/>
        <v>85.750365155924996</v>
      </c>
      <c r="CD239" s="168">
        <f t="shared" si="174"/>
        <v>307.9981511033094</v>
      </c>
      <c r="CE239" s="168"/>
      <c r="CF239" s="168">
        <f t="shared" si="174"/>
        <v>53.972366148531947</v>
      </c>
      <c r="CG239" s="168">
        <f t="shared" si="174"/>
        <v>625.82345191040849</v>
      </c>
      <c r="CH239" s="168">
        <f t="shared" si="174"/>
        <v>100.96115014942251</v>
      </c>
      <c r="CI239" s="168"/>
      <c r="CJ239" s="168">
        <f t="shared" si="174"/>
        <v>292.53314985654174</v>
      </c>
      <c r="CK239" s="168">
        <f t="shared" si="174"/>
        <v>2257.8308399529787</v>
      </c>
      <c r="CL239" s="168">
        <f t="shared" si="174"/>
        <v>32.189112115231154</v>
      </c>
      <c r="CM239" s="168"/>
    </row>
    <row r="241" spans="1:25" x14ac:dyDescent="0.35">
      <c r="C241" t="s">
        <v>154</v>
      </c>
    </row>
    <row r="243" spans="1:25" x14ac:dyDescent="0.35">
      <c r="D243" s="93" t="s">
        <v>5</v>
      </c>
      <c r="E243" s="93" t="s">
        <v>5</v>
      </c>
      <c r="F243" s="94" t="s">
        <v>87</v>
      </c>
      <c r="G243" s="94" t="s">
        <v>87</v>
      </c>
      <c r="H243" s="95" t="s">
        <v>88</v>
      </c>
      <c r="I243" s="95" t="s">
        <v>88</v>
      </c>
      <c r="J243" s="96" t="s">
        <v>89</v>
      </c>
      <c r="K243" s="96" t="s">
        <v>89</v>
      </c>
      <c r="L243" s="97" t="s">
        <v>23</v>
      </c>
      <c r="M243" s="97" t="s">
        <v>23</v>
      </c>
      <c r="N243" s="98" t="s">
        <v>7</v>
      </c>
      <c r="O243" s="98" t="s">
        <v>7</v>
      </c>
      <c r="P243" s="99" t="s">
        <v>91</v>
      </c>
      <c r="Q243" s="99" t="s">
        <v>91</v>
      </c>
      <c r="R243" s="100" t="s">
        <v>114</v>
      </c>
      <c r="S243" s="100" t="s">
        <v>114</v>
      </c>
      <c r="T243" s="101" t="s">
        <v>21</v>
      </c>
      <c r="U243" s="101" t="s">
        <v>21</v>
      </c>
      <c r="V243" s="102" t="s">
        <v>19</v>
      </c>
      <c r="W243" s="102" t="s">
        <v>19</v>
      </c>
      <c r="X243" s="103" t="s">
        <v>93</v>
      </c>
      <c r="Y243" s="103" t="s">
        <v>93</v>
      </c>
    </row>
    <row r="244" spans="1:25" x14ac:dyDescent="0.35">
      <c r="D244" s="77" t="s">
        <v>55</v>
      </c>
      <c r="E244" s="77" t="s">
        <v>30</v>
      </c>
      <c r="F244" s="77" t="s">
        <v>55</v>
      </c>
      <c r="G244" s="77" t="s">
        <v>30</v>
      </c>
      <c r="H244" s="77" t="s">
        <v>55</v>
      </c>
      <c r="I244" s="77" t="s">
        <v>30</v>
      </c>
      <c r="J244" s="77" t="s">
        <v>55</v>
      </c>
      <c r="K244" s="77" t="s">
        <v>30</v>
      </c>
      <c r="L244" s="77" t="s">
        <v>55</v>
      </c>
      <c r="M244" s="77" t="s">
        <v>30</v>
      </c>
      <c r="N244" s="77" t="s">
        <v>55</v>
      </c>
      <c r="O244" s="77" t="s">
        <v>30</v>
      </c>
      <c r="P244" s="77" t="s">
        <v>55</v>
      </c>
      <c r="Q244" s="77" t="s">
        <v>30</v>
      </c>
      <c r="R244" s="77" t="s">
        <v>55</v>
      </c>
      <c r="S244" s="77" t="s">
        <v>30</v>
      </c>
      <c r="T244" s="77" t="s">
        <v>55</v>
      </c>
      <c r="U244" s="77" t="s">
        <v>30</v>
      </c>
      <c r="V244" s="77" t="s">
        <v>55</v>
      </c>
      <c r="W244" s="77" t="s">
        <v>30</v>
      </c>
      <c r="X244" s="77" t="s">
        <v>55</v>
      </c>
      <c r="Y244" s="77" t="s">
        <v>30</v>
      </c>
    </row>
    <row r="245" spans="1:25" x14ac:dyDescent="0.35">
      <c r="C245" s="90" t="s">
        <v>50</v>
      </c>
      <c r="D245" s="168">
        <f>AVERAGE(D236:G236)</f>
        <v>226.64969813623838</v>
      </c>
      <c r="E245" s="168"/>
      <c r="F245" s="168">
        <f>AVERAGE(L236:O236)</f>
        <v>79.497589544083795</v>
      </c>
      <c r="G245" s="168">
        <f>AVERAGE(P236:S236)</f>
        <v>206.77598209792112</v>
      </c>
      <c r="H245" s="168">
        <f>AVERAGE(T236:W236)</f>
        <v>130.77303729370931</v>
      </c>
      <c r="I245" s="168">
        <f>AVERAGE(X236:AA236)</f>
        <v>68.508807775692432</v>
      </c>
      <c r="J245" s="168">
        <f>AVERAGE(AB236:AE236)</f>
        <v>83.169057755305246</v>
      </c>
      <c r="K245" s="168">
        <f>AVERAGE(AF236:AI236)</f>
        <v>301.76452574187351</v>
      </c>
      <c r="L245" s="168">
        <f>AVERAGE(AJ236:AM236)</f>
        <v>220.50370408917263</v>
      </c>
      <c r="M245" s="168">
        <f>AVERAGE(AN236:AQ236)</f>
        <v>82.827068415019241</v>
      </c>
      <c r="N245" s="168">
        <f>AVERAGE(AR236:AU236)</f>
        <v>285.45520261045255</v>
      </c>
      <c r="O245" s="168">
        <f>AVERAGE(AV236:AY236)</f>
        <v>278.32831117728648</v>
      </c>
      <c r="P245" s="168">
        <f>AVERAGE(AZ236:BC236)</f>
        <v>75.960802398583823</v>
      </c>
      <c r="Q245" s="168">
        <f>AVERAGE(BD236:BG236)</f>
        <v>207.450148342712</v>
      </c>
      <c r="R245" s="168">
        <f>AVERAGE(BH236:BK236)</f>
        <v>139.16396955113703</v>
      </c>
      <c r="S245" s="168">
        <f>AVERAGE(BL236:BO236)</f>
        <v>345.79160819622092</v>
      </c>
      <c r="T245" s="168">
        <f>AVERAGE(BP236:BS236)</f>
        <v>339.9600225605156</v>
      </c>
      <c r="U245" s="168">
        <f>AVERAGE(BT236:BW236)</f>
        <v>427.21952536937278</v>
      </c>
      <c r="V245" s="168">
        <f>AVERAGE(BX236:CA236)</f>
        <v>134.3581372965875</v>
      </c>
      <c r="W245" s="168">
        <f>AVERAGE(CB236:CE236)</f>
        <v>197.34465997965461</v>
      </c>
      <c r="X245" s="168">
        <f>AVERAGE(CF236:CI236)</f>
        <v>65.458481185347154</v>
      </c>
      <c r="Y245" s="168">
        <f>AVERAGE(CJ236:CM236)</f>
        <v>272.46033667083026</v>
      </c>
    </row>
    <row r="246" spans="1:25" x14ac:dyDescent="0.35">
      <c r="C246" s="91" t="s">
        <v>52</v>
      </c>
      <c r="D246" s="168">
        <f>AVERAGE(D237:G237)</f>
        <v>374.58648010182532</v>
      </c>
      <c r="E246" s="168"/>
      <c r="F246" s="168">
        <f>AVERAGE(L237:O237)</f>
        <v>40.335592126492415</v>
      </c>
      <c r="G246" s="168">
        <f>AVERAGE(P237:S237)</f>
        <v>96.121284963438896</v>
      </c>
      <c r="H246" s="168">
        <f>AVERAGE(T237:W237)</f>
        <v>46.504243724751845</v>
      </c>
      <c r="I246" s="168">
        <f>AVERAGE(X237:AA237)</f>
        <v>48.796544981892268</v>
      </c>
      <c r="J246" s="168">
        <f>AVERAGE(AB237:AE237)</f>
        <v>58.874366124556559</v>
      </c>
      <c r="K246" s="168">
        <f>AVERAGE(AF237:AI237)</f>
        <v>26.208725760333881</v>
      </c>
      <c r="L246" s="168">
        <f>AVERAGE(AJ237:AM237)</f>
        <v>74.378108843008434</v>
      </c>
      <c r="M246" s="168">
        <f>AVERAGE(AN237:AQ237)</f>
        <v>134.65205801116474</v>
      </c>
      <c r="N246" s="168">
        <f>AVERAGE(AR237:AU237)</f>
        <v>154.04342443636796</v>
      </c>
      <c r="O246" s="168">
        <f>AVERAGE(AV237:AY237)</f>
        <v>38.660632603047993</v>
      </c>
      <c r="P246" s="168">
        <f>AVERAGE(AZ237:BC237)</f>
        <v>124.01452878252482</v>
      </c>
      <c r="Q246" s="168">
        <f>AVERAGE(BD237:BG237)</f>
        <v>32.592508222777113</v>
      </c>
      <c r="R246" s="168">
        <f>AVERAGE(BH237:BK237)</f>
        <v>123.11831890936203</v>
      </c>
      <c r="S246" s="168">
        <f>AVERAGE(BL237:BO237)</f>
        <v>409.08390300377596</v>
      </c>
      <c r="T246" s="168">
        <f>AVERAGE(BP237:BS237)</f>
        <v>402.124518723113</v>
      </c>
      <c r="U246" s="168">
        <f>AVERAGE(BT237:BW237)</f>
        <v>335.2365344319486</v>
      </c>
      <c r="V246" s="168">
        <f>AVERAGE(BX237:CA237)</f>
        <v>124.77426845763212</v>
      </c>
      <c r="W246" s="168">
        <f>AVERAGE(CB237:CE237)</f>
        <v>177.96403147671245</v>
      </c>
      <c r="X246" s="168">
        <f>AVERAGE(CF237:CI237)</f>
        <v>187.83031213589092</v>
      </c>
      <c r="Y246" s="168">
        <f>AVERAGE(CJ237:CM237)</f>
        <v>115.82145173253325</v>
      </c>
    </row>
    <row r="247" spans="1:25" x14ac:dyDescent="0.35">
      <c r="C247" s="89" t="s">
        <v>142</v>
      </c>
      <c r="D247" s="168">
        <f>AVERAGE(D238:G238)</f>
        <v>22.45576214856732</v>
      </c>
      <c r="E247" s="168"/>
      <c r="F247" s="168">
        <f>AVERAGE(L238:O238)</f>
        <v>5.0419490158115519</v>
      </c>
      <c r="G247" s="168">
        <f>AVERAGE(P238:S238)</f>
        <v>8.0375402770788344</v>
      </c>
      <c r="H247" s="168">
        <f>AVERAGE(T238:W238)</f>
        <v>2.4366471734892787</v>
      </c>
      <c r="I247" s="168">
        <f>AVERAGE(X238:AA238)</f>
        <v>22.517739547476474</v>
      </c>
      <c r="J247" s="168">
        <f>AVERAGE(AB238:AE238)</f>
        <v>5.3858997145473149</v>
      </c>
      <c r="K247" s="168">
        <f>AVERAGE(AF238:AI238)</f>
        <v>13.10436288016694</v>
      </c>
      <c r="L247" s="168">
        <f>AVERAGE(AJ238:AM238)</f>
        <v>7.6638923376404415</v>
      </c>
      <c r="M247" s="168">
        <f>AVERAGE(AN238:AQ238)</f>
        <v>18.325902289910193</v>
      </c>
      <c r="N247" s="168">
        <f>AVERAGE(AR238:AU238)</f>
        <v>2.5488876654228094</v>
      </c>
      <c r="O247" s="168">
        <f>AVERAGE(AV238:AY238)</f>
        <v>91.423517411148126</v>
      </c>
      <c r="P247" s="168">
        <f>AVERAGE(AZ238:BC238)</f>
        <v>0</v>
      </c>
      <c r="Q247" s="168">
        <f>AVERAGE(BD238:BG238)</f>
        <v>0</v>
      </c>
      <c r="R247" s="168">
        <f>AVERAGE(BH238:BK238)</f>
        <v>0</v>
      </c>
      <c r="S247" s="168">
        <f>AVERAGE(BL238:BO238)</f>
        <v>8.5816838307208627</v>
      </c>
      <c r="T247" s="168">
        <f>AVERAGE(BP238:BS238)</f>
        <v>34.474388907248589</v>
      </c>
      <c r="U247" s="168">
        <f>AVERAGE(BT238:BW238)</f>
        <v>37.105797695877015</v>
      </c>
      <c r="V247" s="168">
        <f>AVERAGE(BX238:CA238)</f>
        <v>0</v>
      </c>
      <c r="W247" s="168">
        <f>AVERAGE(CB238:CE238)</f>
        <v>0</v>
      </c>
      <c r="X247" s="168">
        <f>AVERAGE(CF238:CI238)</f>
        <v>6.9635294148828804</v>
      </c>
      <c r="Y247" s="168">
        <f>AVERAGE(CJ238:CM238)</f>
        <v>472.56924557155367</v>
      </c>
    </row>
    <row r="248" spans="1:25" x14ac:dyDescent="0.35">
      <c r="C248" t="s">
        <v>54</v>
      </c>
      <c r="D248" s="168">
        <f>AVERAGE(D239:G239)</f>
        <v>623.69194038663102</v>
      </c>
      <c r="E248" s="168"/>
      <c r="F248" s="168">
        <f>AVERAGE(L239:O239)</f>
        <v>124.87513068638776</v>
      </c>
      <c r="G248" s="168">
        <f>AVERAGE(P239:S239)</f>
        <v>310.93480733843887</v>
      </c>
      <c r="H248" s="168">
        <f>AVERAGE(T239:W239)</f>
        <v>179.71392819195046</v>
      </c>
      <c r="I248" s="168">
        <f>AVERAGE(X239:AA239)</f>
        <v>139.82309230506121</v>
      </c>
      <c r="J248" s="168">
        <f>AVERAGE(AB239:AE239)</f>
        <v>147.42932359440911</v>
      </c>
      <c r="K248" s="168">
        <f>AVERAGE(AF239:AI239)</f>
        <v>341.07761438237435</v>
      </c>
      <c r="L248" s="168">
        <f>AVERAGE(AJ239:AM239)</f>
        <v>302.5457052698215</v>
      </c>
      <c r="M248" s="168">
        <f>AVERAGE(AN239:AQ239)</f>
        <v>235.80502871609417</v>
      </c>
      <c r="N248" s="168">
        <f>AVERAGE(AR239:AU239)</f>
        <v>442.0475147122433</v>
      </c>
      <c r="O248" s="168">
        <f>AVERAGE(AV239:AY239)</f>
        <v>408.41246119148258</v>
      </c>
      <c r="P248" s="168">
        <f>AVERAGE(AZ239:BC239)</f>
        <v>199.97533118110863</v>
      </c>
      <c r="Q248" s="168">
        <f>AVERAGE(BD239:BG239)</f>
        <v>240.04265656548912</v>
      </c>
      <c r="R248" s="168">
        <f>AVERAGE(BH239:BK239)</f>
        <v>262.2822884604991</v>
      </c>
      <c r="S248" s="168">
        <f>AVERAGE(BL239:BO239)</f>
        <v>763.45719503071768</v>
      </c>
      <c r="T248" s="168">
        <f>AVERAGE(BP239:BS239)</f>
        <v>776.55893019087716</v>
      </c>
      <c r="U248" s="168">
        <f>AVERAGE(BT239:BW239)</f>
        <v>799.56185749719828</v>
      </c>
      <c r="V248" s="168">
        <f>AVERAGE(BX239:CA239)</f>
        <v>259.13240575421963</v>
      </c>
      <c r="W248" s="168">
        <f>AVERAGE(CB239:CE239)</f>
        <v>375.30869145636706</v>
      </c>
      <c r="X248" s="168">
        <f>AVERAGE(CF239:CI239)</f>
        <v>260.25232273612096</v>
      </c>
      <c r="Y248" s="168">
        <f>AVERAGE(CJ239:CM239)</f>
        <v>860.8510339749173</v>
      </c>
    </row>
    <row r="253" spans="1:25" x14ac:dyDescent="0.35">
      <c r="A253" t="s">
        <v>156</v>
      </c>
    </row>
  </sheetData>
  <mergeCells count="1">
    <mergeCell ref="D1:T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F4F6-FC84-4268-A70F-3647004D1F31}">
  <dimension ref="A1:GB210"/>
  <sheetViews>
    <sheetView tabSelected="1" zoomScale="60" workbookViewId="0">
      <selection activeCell="B17" sqref="B17"/>
    </sheetView>
  </sheetViews>
  <sheetFormatPr baseColWidth="10" defaultRowHeight="14.5" x14ac:dyDescent="0.35"/>
  <cols>
    <col min="1" max="1" width="25.26953125" bestFit="1" customWidth="1"/>
  </cols>
  <sheetData>
    <row r="1" spans="1:184" x14ac:dyDescent="0.35">
      <c r="A1" t="s">
        <v>181</v>
      </c>
    </row>
    <row r="3" spans="1:184" x14ac:dyDescent="0.35">
      <c r="A3" s="92" t="s">
        <v>86</v>
      </c>
      <c r="B3" s="107" t="s">
        <v>166</v>
      </c>
      <c r="C3" s="107" t="s">
        <v>166</v>
      </c>
      <c r="D3" s="107" t="s">
        <v>166</v>
      </c>
      <c r="E3" s="105" t="s">
        <v>167</v>
      </c>
      <c r="F3" s="105" t="s">
        <v>167</v>
      </c>
      <c r="G3" s="105" t="s">
        <v>167</v>
      </c>
      <c r="H3" s="105" t="s">
        <v>167</v>
      </c>
      <c r="I3" s="109" t="s">
        <v>168</v>
      </c>
      <c r="J3" s="109" t="s">
        <v>168</v>
      </c>
      <c r="K3" s="109" t="s">
        <v>168</v>
      </c>
      <c r="L3" s="109" t="s">
        <v>168</v>
      </c>
      <c r="M3" s="109" t="s">
        <v>168</v>
      </c>
      <c r="N3" s="109" t="s">
        <v>168</v>
      </c>
      <c r="O3" s="109" t="s">
        <v>168</v>
      </c>
      <c r="P3" s="109" t="s">
        <v>168</v>
      </c>
      <c r="Q3" s="110" t="s">
        <v>169</v>
      </c>
      <c r="R3" s="110" t="s">
        <v>169</v>
      </c>
      <c r="S3" s="110" t="s">
        <v>169</v>
      </c>
      <c r="T3" s="110" t="s">
        <v>169</v>
      </c>
      <c r="U3" s="110" t="s">
        <v>169</v>
      </c>
      <c r="V3" s="110" t="s">
        <v>169</v>
      </c>
      <c r="W3" s="114" t="s">
        <v>170</v>
      </c>
      <c r="X3" s="114" t="s">
        <v>170</v>
      </c>
      <c r="Y3" s="114" t="s">
        <v>170</v>
      </c>
      <c r="Z3" s="114" t="s">
        <v>170</v>
      </c>
      <c r="AA3" s="114" t="s">
        <v>170</v>
      </c>
      <c r="AB3" s="114" t="s">
        <v>170</v>
      </c>
      <c r="AC3" s="108" t="s">
        <v>171</v>
      </c>
      <c r="AD3" s="108" t="s">
        <v>171</v>
      </c>
      <c r="AE3" s="108" t="s">
        <v>171</v>
      </c>
      <c r="AF3" s="108" t="s">
        <v>171</v>
      </c>
      <c r="AG3" s="108" t="s">
        <v>171</v>
      </c>
      <c r="AH3" s="112" t="s">
        <v>172</v>
      </c>
      <c r="AI3" s="112" t="s">
        <v>172</v>
      </c>
      <c r="AJ3" s="112" t="s">
        <v>172</v>
      </c>
      <c r="AK3" s="112" t="s">
        <v>172</v>
      </c>
      <c r="AL3" s="111" t="s">
        <v>173</v>
      </c>
      <c r="AM3" s="111" t="s">
        <v>173</v>
      </c>
      <c r="AN3" s="111" t="s">
        <v>173</v>
      </c>
      <c r="AO3" s="111" t="s">
        <v>173</v>
      </c>
      <c r="AP3" s="111" t="s">
        <v>173</v>
      </c>
      <c r="AQ3" s="111" t="s">
        <v>173</v>
      </c>
      <c r="AR3" s="113" t="s">
        <v>174</v>
      </c>
      <c r="AS3" s="113" t="s">
        <v>174</v>
      </c>
      <c r="AT3" s="113" t="s">
        <v>174</v>
      </c>
      <c r="AU3" s="113" t="s">
        <v>174</v>
      </c>
      <c r="AV3" s="113" t="s">
        <v>174</v>
      </c>
      <c r="AW3" s="113" t="s">
        <v>174</v>
      </c>
      <c r="AX3" s="113" t="s">
        <v>174</v>
      </c>
      <c r="AY3" s="104" t="s">
        <v>175</v>
      </c>
      <c r="AZ3" s="104" t="s">
        <v>175</v>
      </c>
      <c r="BA3" s="104" t="s">
        <v>175</v>
      </c>
      <c r="BB3" s="104" t="s">
        <v>175</v>
      </c>
      <c r="BC3" s="104" t="s">
        <v>175</v>
      </c>
      <c r="BD3" s="104" t="s">
        <v>175</v>
      </c>
      <c r="BE3" s="106" t="s">
        <v>176</v>
      </c>
      <c r="BF3" s="106" t="s">
        <v>176</v>
      </c>
      <c r="BG3" s="106" t="s">
        <v>176</v>
      </c>
      <c r="BH3" s="106" t="s">
        <v>176</v>
      </c>
      <c r="BI3" s="106" t="s">
        <v>176</v>
      </c>
      <c r="BJ3" s="106" t="s">
        <v>176</v>
      </c>
      <c r="BK3" s="107" t="s">
        <v>166</v>
      </c>
      <c r="BL3" s="107" t="s">
        <v>166</v>
      </c>
      <c r="BM3" s="107" t="s">
        <v>166</v>
      </c>
      <c r="BN3" s="105" t="s">
        <v>167</v>
      </c>
      <c r="BO3" s="105" t="s">
        <v>167</v>
      </c>
      <c r="BP3" s="105" t="s">
        <v>167</v>
      </c>
      <c r="BQ3" s="105" t="s">
        <v>167</v>
      </c>
      <c r="BR3" s="109" t="s">
        <v>168</v>
      </c>
      <c r="BS3" s="109" t="s">
        <v>168</v>
      </c>
      <c r="BT3" s="109" t="s">
        <v>168</v>
      </c>
      <c r="BU3" s="109" t="s">
        <v>168</v>
      </c>
      <c r="BV3" s="109" t="s">
        <v>168</v>
      </c>
      <c r="BW3" s="109" t="s">
        <v>168</v>
      </c>
      <c r="BX3" s="109" t="s">
        <v>168</v>
      </c>
      <c r="BY3" s="109" t="s">
        <v>168</v>
      </c>
      <c r="BZ3" s="110" t="s">
        <v>169</v>
      </c>
      <c r="CA3" s="110" t="s">
        <v>169</v>
      </c>
      <c r="CB3" s="110" t="s">
        <v>169</v>
      </c>
      <c r="CC3" s="110" t="s">
        <v>169</v>
      </c>
      <c r="CD3" s="110" t="s">
        <v>169</v>
      </c>
      <c r="CE3" s="110" t="s">
        <v>169</v>
      </c>
      <c r="CF3" s="114" t="s">
        <v>170</v>
      </c>
      <c r="CG3" s="114" t="s">
        <v>170</v>
      </c>
      <c r="CH3" s="114" t="s">
        <v>170</v>
      </c>
      <c r="CI3" s="114" t="s">
        <v>170</v>
      </c>
      <c r="CJ3" s="114" t="s">
        <v>170</v>
      </c>
      <c r="CK3" s="114" t="s">
        <v>170</v>
      </c>
      <c r="CL3" s="108" t="s">
        <v>171</v>
      </c>
      <c r="CM3" s="108" t="s">
        <v>171</v>
      </c>
      <c r="CN3" s="108" t="s">
        <v>171</v>
      </c>
      <c r="CO3" s="108" t="s">
        <v>171</v>
      </c>
      <c r="CP3" s="108" t="s">
        <v>171</v>
      </c>
      <c r="CQ3" s="112" t="s">
        <v>172</v>
      </c>
      <c r="CR3" s="112" t="s">
        <v>172</v>
      </c>
      <c r="CS3" s="112" t="s">
        <v>172</v>
      </c>
      <c r="CT3" s="112" t="s">
        <v>172</v>
      </c>
      <c r="CU3" s="111" t="s">
        <v>173</v>
      </c>
      <c r="CV3" s="111" t="s">
        <v>173</v>
      </c>
      <c r="CW3" s="111" t="s">
        <v>173</v>
      </c>
      <c r="CX3" s="111" t="s">
        <v>173</v>
      </c>
      <c r="CY3" s="111" t="s">
        <v>173</v>
      </c>
      <c r="CZ3" s="111" t="s">
        <v>173</v>
      </c>
      <c r="DA3" s="113" t="s">
        <v>174</v>
      </c>
      <c r="DB3" s="113" t="s">
        <v>174</v>
      </c>
      <c r="DC3" s="113" t="s">
        <v>174</v>
      </c>
      <c r="DD3" s="113" t="s">
        <v>174</v>
      </c>
      <c r="DE3" s="113" t="s">
        <v>174</v>
      </c>
      <c r="DF3" s="113" t="s">
        <v>174</v>
      </c>
      <c r="DG3" s="113" t="s">
        <v>174</v>
      </c>
      <c r="DH3" s="104" t="s">
        <v>175</v>
      </c>
      <c r="DI3" s="104" t="s">
        <v>175</v>
      </c>
      <c r="DJ3" s="104" t="s">
        <v>175</v>
      </c>
      <c r="DK3" s="104" t="s">
        <v>175</v>
      </c>
      <c r="DL3" s="104" t="s">
        <v>175</v>
      </c>
      <c r="DM3" s="104" t="s">
        <v>175</v>
      </c>
      <c r="DN3" s="106" t="s">
        <v>176</v>
      </c>
      <c r="DO3" s="106" t="s">
        <v>176</v>
      </c>
      <c r="DP3" s="106" t="s">
        <v>176</v>
      </c>
      <c r="DQ3" s="106" t="s">
        <v>176</v>
      </c>
      <c r="DR3" s="106" t="s">
        <v>176</v>
      </c>
      <c r="DS3" s="106" t="s">
        <v>176</v>
      </c>
      <c r="DT3" s="107" t="s">
        <v>166</v>
      </c>
      <c r="DU3" s="107" t="s">
        <v>166</v>
      </c>
      <c r="DV3" s="107" t="s">
        <v>166</v>
      </c>
      <c r="DW3" s="105" t="s">
        <v>167</v>
      </c>
      <c r="DX3" s="105" t="s">
        <v>167</v>
      </c>
      <c r="DY3" s="105" t="s">
        <v>167</v>
      </c>
      <c r="DZ3" s="105" t="s">
        <v>167</v>
      </c>
      <c r="EA3" s="109" t="s">
        <v>168</v>
      </c>
      <c r="EB3" s="109" t="s">
        <v>168</v>
      </c>
      <c r="EC3" s="109" t="s">
        <v>168</v>
      </c>
      <c r="ED3" s="109" t="s">
        <v>168</v>
      </c>
      <c r="EE3" s="109" t="s">
        <v>168</v>
      </c>
      <c r="EF3" s="109" t="s">
        <v>168</v>
      </c>
      <c r="EG3" s="109" t="s">
        <v>168</v>
      </c>
      <c r="EH3" s="109" t="s">
        <v>168</v>
      </c>
      <c r="EI3" s="110" t="s">
        <v>169</v>
      </c>
      <c r="EJ3" s="110" t="s">
        <v>169</v>
      </c>
      <c r="EK3" s="110" t="s">
        <v>169</v>
      </c>
      <c r="EL3" s="110" t="s">
        <v>169</v>
      </c>
      <c r="EM3" s="110" t="s">
        <v>169</v>
      </c>
      <c r="EN3" s="110" t="s">
        <v>169</v>
      </c>
      <c r="EO3" s="114" t="s">
        <v>170</v>
      </c>
      <c r="EP3" s="114" t="s">
        <v>170</v>
      </c>
      <c r="EQ3" s="114" t="s">
        <v>170</v>
      </c>
      <c r="ER3" s="114" t="s">
        <v>170</v>
      </c>
      <c r="ES3" s="114" t="s">
        <v>170</v>
      </c>
      <c r="ET3" s="114" t="s">
        <v>170</v>
      </c>
      <c r="EU3" s="108" t="s">
        <v>171</v>
      </c>
      <c r="EV3" s="108" t="s">
        <v>171</v>
      </c>
      <c r="EW3" s="108" t="s">
        <v>171</v>
      </c>
      <c r="EX3" s="108" t="s">
        <v>171</v>
      </c>
      <c r="EY3" s="108" t="s">
        <v>171</v>
      </c>
      <c r="EZ3" s="112" t="s">
        <v>172</v>
      </c>
      <c r="FA3" s="112" t="s">
        <v>172</v>
      </c>
      <c r="FB3" s="112" t="s">
        <v>172</v>
      </c>
      <c r="FC3" s="112" t="s">
        <v>172</v>
      </c>
      <c r="FD3" s="111" t="s">
        <v>173</v>
      </c>
      <c r="FE3" s="111" t="s">
        <v>173</v>
      </c>
      <c r="FF3" s="111" t="s">
        <v>173</v>
      </c>
      <c r="FG3" s="111" t="s">
        <v>173</v>
      </c>
      <c r="FH3" s="111" t="s">
        <v>173</v>
      </c>
      <c r="FI3" s="111" t="s">
        <v>173</v>
      </c>
      <c r="FJ3" s="113" t="s">
        <v>174</v>
      </c>
      <c r="FK3" s="113" t="s">
        <v>174</v>
      </c>
      <c r="FL3" s="113" t="s">
        <v>174</v>
      </c>
      <c r="FM3" s="113" t="s">
        <v>174</v>
      </c>
      <c r="FN3" s="113" t="s">
        <v>174</v>
      </c>
      <c r="FO3" s="113" t="s">
        <v>174</v>
      </c>
      <c r="FP3" s="113" t="s">
        <v>174</v>
      </c>
      <c r="FQ3" s="104" t="s">
        <v>175</v>
      </c>
      <c r="FR3" s="104" t="s">
        <v>175</v>
      </c>
      <c r="FS3" s="104" t="s">
        <v>175</v>
      </c>
      <c r="FT3" s="104" t="s">
        <v>175</v>
      </c>
      <c r="FU3" s="104" t="s">
        <v>175</v>
      </c>
      <c r="FV3" s="104" t="s">
        <v>175</v>
      </c>
      <c r="FW3" s="106" t="s">
        <v>176</v>
      </c>
      <c r="FX3" s="106" t="s">
        <v>176</v>
      </c>
      <c r="FY3" s="106" t="s">
        <v>176</v>
      </c>
      <c r="FZ3" s="106" t="s">
        <v>176</v>
      </c>
      <c r="GA3" s="106" t="s">
        <v>176</v>
      </c>
      <c r="GB3" s="106" t="s">
        <v>176</v>
      </c>
    </row>
    <row r="4" spans="1:184" x14ac:dyDescent="0.35">
      <c r="A4" s="76" t="s">
        <v>179</v>
      </c>
      <c r="B4" s="46" t="s">
        <v>26</v>
      </c>
      <c r="C4" s="46" t="s">
        <v>28</v>
      </c>
      <c r="D4" s="46" t="s">
        <v>31</v>
      </c>
      <c r="E4" s="46" t="s">
        <v>26</v>
      </c>
      <c r="F4" s="46" t="s">
        <v>28</v>
      </c>
      <c r="G4" s="46" t="s">
        <v>27</v>
      </c>
      <c r="H4" s="46" t="s">
        <v>29</v>
      </c>
      <c r="I4" s="46" t="s">
        <v>26</v>
      </c>
      <c r="J4" s="46" t="s">
        <v>28</v>
      </c>
      <c r="K4" s="46" t="s">
        <v>31</v>
      </c>
      <c r="L4" s="46" t="s">
        <v>140</v>
      </c>
      <c r="M4" s="46" t="s">
        <v>27</v>
      </c>
      <c r="N4" s="46" t="s">
        <v>29</v>
      </c>
      <c r="O4" s="46" t="s">
        <v>32</v>
      </c>
      <c r="P4" s="46" t="s">
        <v>141</v>
      </c>
      <c r="Q4" s="46" t="s">
        <v>26</v>
      </c>
      <c r="R4" s="46" t="s">
        <v>28</v>
      </c>
      <c r="S4" s="46" t="s">
        <v>31</v>
      </c>
      <c r="T4" s="46" t="s">
        <v>27</v>
      </c>
      <c r="U4" s="46" t="s">
        <v>29</v>
      </c>
      <c r="V4" s="46" t="s">
        <v>32</v>
      </c>
      <c r="W4" s="46" t="s">
        <v>26</v>
      </c>
      <c r="X4" s="46" t="s">
        <v>28</v>
      </c>
      <c r="Y4" s="46" t="s">
        <v>31</v>
      </c>
      <c r="Z4" s="46" t="s">
        <v>27</v>
      </c>
      <c r="AA4" s="46" t="s">
        <v>29</v>
      </c>
      <c r="AB4" s="46" t="s">
        <v>32</v>
      </c>
      <c r="AC4" s="46" t="s">
        <v>26</v>
      </c>
      <c r="AD4" s="46" t="s">
        <v>28</v>
      </c>
      <c r="AE4" s="46" t="s">
        <v>31</v>
      </c>
      <c r="AF4" s="46" t="s">
        <v>27</v>
      </c>
      <c r="AG4" s="46" t="s">
        <v>29</v>
      </c>
      <c r="AH4" s="46" t="s">
        <v>26</v>
      </c>
      <c r="AI4" s="46" t="s">
        <v>28</v>
      </c>
      <c r="AJ4" s="46" t="s">
        <v>27</v>
      </c>
      <c r="AK4" s="46" t="s">
        <v>29</v>
      </c>
      <c r="AL4" s="46" t="s">
        <v>26</v>
      </c>
      <c r="AM4" s="46" t="s">
        <v>28</v>
      </c>
      <c r="AN4" s="46" t="s">
        <v>31</v>
      </c>
      <c r="AO4" s="46" t="s">
        <v>27</v>
      </c>
      <c r="AP4" s="46" t="s">
        <v>29</v>
      </c>
      <c r="AQ4" s="46" t="s">
        <v>32</v>
      </c>
      <c r="AR4" s="46" t="s">
        <v>26</v>
      </c>
      <c r="AS4" s="46" t="s">
        <v>28</v>
      </c>
      <c r="AT4" s="46" t="s">
        <v>31</v>
      </c>
      <c r="AU4" s="46" t="s">
        <v>27</v>
      </c>
      <c r="AV4" s="46" t="s">
        <v>29</v>
      </c>
      <c r="AW4" s="46" t="s">
        <v>32</v>
      </c>
      <c r="AX4" s="46" t="s">
        <v>141</v>
      </c>
      <c r="AY4" s="46" t="s">
        <v>26</v>
      </c>
      <c r="AZ4" s="46" t="s">
        <v>28</v>
      </c>
      <c r="BA4" s="46" t="s">
        <v>31</v>
      </c>
      <c r="BB4" s="46" t="s">
        <v>27</v>
      </c>
      <c r="BC4" s="46" t="s">
        <v>29</v>
      </c>
      <c r="BD4" s="46" t="s">
        <v>32</v>
      </c>
      <c r="BE4" s="46" t="s">
        <v>26</v>
      </c>
      <c r="BF4" s="46" t="s">
        <v>28</v>
      </c>
      <c r="BG4" s="46" t="s">
        <v>31</v>
      </c>
      <c r="BH4" s="46" t="s">
        <v>27</v>
      </c>
      <c r="BI4" s="46" t="s">
        <v>29</v>
      </c>
      <c r="BJ4" s="46" t="s">
        <v>32</v>
      </c>
      <c r="BK4" s="46" t="s">
        <v>26</v>
      </c>
      <c r="BL4" s="46" t="s">
        <v>28</v>
      </c>
      <c r="BM4" s="46" t="s">
        <v>31</v>
      </c>
      <c r="BN4" s="46" t="s">
        <v>26</v>
      </c>
      <c r="BO4" s="46" t="s">
        <v>28</v>
      </c>
      <c r="BP4" s="46" t="s">
        <v>27</v>
      </c>
      <c r="BQ4" s="46" t="s">
        <v>29</v>
      </c>
      <c r="BR4" s="46" t="s">
        <v>26</v>
      </c>
      <c r="BS4" s="46" t="s">
        <v>28</v>
      </c>
      <c r="BT4" s="46" t="s">
        <v>31</v>
      </c>
      <c r="BU4" s="46" t="s">
        <v>140</v>
      </c>
      <c r="BV4" s="46" t="s">
        <v>27</v>
      </c>
      <c r="BW4" s="46" t="s">
        <v>29</v>
      </c>
      <c r="BX4" s="46" t="s">
        <v>32</v>
      </c>
      <c r="BY4" s="46" t="s">
        <v>141</v>
      </c>
      <c r="BZ4" s="46" t="s">
        <v>26</v>
      </c>
      <c r="CA4" s="46" t="s">
        <v>28</v>
      </c>
      <c r="CB4" s="46" t="s">
        <v>31</v>
      </c>
      <c r="CC4" s="46" t="s">
        <v>27</v>
      </c>
      <c r="CD4" s="46" t="s">
        <v>29</v>
      </c>
      <c r="CE4" s="46" t="s">
        <v>32</v>
      </c>
      <c r="CF4" s="46" t="s">
        <v>26</v>
      </c>
      <c r="CG4" s="46" t="s">
        <v>28</v>
      </c>
      <c r="CH4" s="46" t="s">
        <v>31</v>
      </c>
      <c r="CI4" s="46" t="s">
        <v>27</v>
      </c>
      <c r="CJ4" s="46" t="s">
        <v>29</v>
      </c>
      <c r="CK4" s="46" t="s">
        <v>32</v>
      </c>
      <c r="CL4" s="46" t="s">
        <v>26</v>
      </c>
      <c r="CM4" s="46" t="s">
        <v>28</v>
      </c>
      <c r="CN4" s="46" t="s">
        <v>31</v>
      </c>
      <c r="CO4" s="46" t="s">
        <v>27</v>
      </c>
      <c r="CP4" s="46" t="s">
        <v>29</v>
      </c>
      <c r="CQ4" s="46" t="s">
        <v>26</v>
      </c>
      <c r="CR4" s="46" t="s">
        <v>28</v>
      </c>
      <c r="CS4" s="46" t="s">
        <v>27</v>
      </c>
      <c r="CT4" s="46" t="s">
        <v>29</v>
      </c>
      <c r="CU4" s="46" t="s">
        <v>26</v>
      </c>
      <c r="CV4" s="46" t="s">
        <v>28</v>
      </c>
      <c r="CW4" s="46" t="s">
        <v>31</v>
      </c>
      <c r="CX4" s="46" t="s">
        <v>27</v>
      </c>
      <c r="CY4" s="46" t="s">
        <v>29</v>
      </c>
      <c r="CZ4" s="46" t="s">
        <v>32</v>
      </c>
      <c r="DA4" s="46" t="s">
        <v>26</v>
      </c>
      <c r="DB4" s="46" t="s">
        <v>28</v>
      </c>
      <c r="DC4" s="46" t="s">
        <v>31</v>
      </c>
      <c r="DD4" s="46" t="s">
        <v>27</v>
      </c>
      <c r="DE4" s="46" t="s">
        <v>29</v>
      </c>
      <c r="DF4" s="46" t="s">
        <v>32</v>
      </c>
      <c r="DG4" s="46" t="s">
        <v>141</v>
      </c>
      <c r="DH4" s="46" t="s">
        <v>26</v>
      </c>
      <c r="DI4" s="46" t="s">
        <v>28</v>
      </c>
      <c r="DJ4" s="46" t="s">
        <v>31</v>
      </c>
      <c r="DK4" s="46" t="s">
        <v>27</v>
      </c>
      <c r="DL4" s="46" t="s">
        <v>29</v>
      </c>
      <c r="DM4" s="46" t="s">
        <v>32</v>
      </c>
      <c r="DN4" s="46" t="s">
        <v>26</v>
      </c>
      <c r="DO4" s="46" t="s">
        <v>28</v>
      </c>
      <c r="DP4" s="46" t="s">
        <v>31</v>
      </c>
      <c r="DQ4" s="46" t="s">
        <v>27</v>
      </c>
      <c r="DR4" s="46" t="s">
        <v>29</v>
      </c>
      <c r="DS4" s="46" t="s">
        <v>32</v>
      </c>
      <c r="DT4" s="46" t="s">
        <v>26</v>
      </c>
      <c r="DU4" s="46" t="s">
        <v>28</v>
      </c>
      <c r="DV4" s="46" t="s">
        <v>31</v>
      </c>
      <c r="DW4" s="46" t="s">
        <v>26</v>
      </c>
      <c r="DX4" s="46" t="s">
        <v>28</v>
      </c>
      <c r="DY4" s="46" t="s">
        <v>27</v>
      </c>
      <c r="DZ4" s="46" t="s">
        <v>29</v>
      </c>
      <c r="EA4" s="46" t="s">
        <v>26</v>
      </c>
      <c r="EB4" s="46" t="s">
        <v>28</v>
      </c>
      <c r="EC4" s="46" t="s">
        <v>31</v>
      </c>
      <c r="ED4" s="46" t="s">
        <v>140</v>
      </c>
      <c r="EE4" s="46" t="s">
        <v>27</v>
      </c>
      <c r="EF4" s="46" t="s">
        <v>29</v>
      </c>
      <c r="EG4" s="46" t="s">
        <v>32</v>
      </c>
      <c r="EH4" s="46" t="s">
        <v>141</v>
      </c>
      <c r="EI4" s="46" t="s">
        <v>26</v>
      </c>
      <c r="EJ4" s="46" t="s">
        <v>28</v>
      </c>
      <c r="EK4" s="46" t="s">
        <v>31</v>
      </c>
      <c r="EL4" s="46" t="s">
        <v>27</v>
      </c>
      <c r="EM4" s="46" t="s">
        <v>29</v>
      </c>
      <c r="EN4" s="46" t="s">
        <v>32</v>
      </c>
      <c r="EO4" s="46" t="s">
        <v>26</v>
      </c>
      <c r="EP4" s="46" t="s">
        <v>28</v>
      </c>
      <c r="EQ4" s="46" t="s">
        <v>31</v>
      </c>
      <c r="ER4" s="46" t="s">
        <v>27</v>
      </c>
      <c r="ES4" s="46" t="s">
        <v>29</v>
      </c>
      <c r="ET4" s="46" t="s">
        <v>32</v>
      </c>
      <c r="EU4" s="46" t="s">
        <v>26</v>
      </c>
      <c r="EV4" s="46" t="s">
        <v>28</v>
      </c>
      <c r="EW4" s="46" t="s">
        <v>31</v>
      </c>
      <c r="EX4" s="46" t="s">
        <v>27</v>
      </c>
      <c r="EY4" s="46" t="s">
        <v>29</v>
      </c>
      <c r="EZ4" s="46" t="s">
        <v>26</v>
      </c>
      <c r="FA4" s="46" t="s">
        <v>28</v>
      </c>
      <c r="FB4" s="46" t="s">
        <v>27</v>
      </c>
      <c r="FC4" s="46" t="s">
        <v>29</v>
      </c>
      <c r="FD4" s="46" t="s">
        <v>26</v>
      </c>
      <c r="FE4" s="46" t="s">
        <v>28</v>
      </c>
      <c r="FF4" s="46" t="s">
        <v>31</v>
      </c>
      <c r="FG4" s="46" t="s">
        <v>27</v>
      </c>
      <c r="FH4" s="46" t="s">
        <v>29</v>
      </c>
      <c r="FI4" s="46" t="s">
        <v>32</v>
      </c>
      <c r="FJ4" s="46" t="s">
        <v>26</v>
      </c>
      <c r="FK4" s="46" t="s">
        <v>28</v>
      </c>
      <c r="FL4" s="46" t="s">
        <v>31</v>
      </c>
      <c r="FM4" s="46" t="s">
        <v>27</v>
      </c>
      <c r="FN4" s="46" t="s">
        <v>29</v>
      </c>
      <c r="FO4" s="46" t="s">
        <v>32</v>
      </c>
      <c r="FP4" s="46" t="s">
        <v>141</v>
      </c>
      <c r="FQ4" s="46" t="s">
        <v>26</v>
      </c>
      <c r="FR4" s="46" t="s">
        <v>28</v>
      </c>
      <c r="FS4" s="46" t="s">
        <v>31</v>
      </c>
      <c r="FT4" s="46" t="s">
        <v>27</v>
      </c>
      <c r="FU4" s="46" t="s">
        <v>29</v>
      </c>
      <c r="FV4" s="46" t="s">
        <v>32</v>
      </c>
      <c r="FW4" s="46" t="s">
        <v>26</v>
      </c>
      <c r="FX4" s="46" t="s">
        <v>28</v>
      </c>
      <c r="FY4" s="46" t="s">
        <v>31</v>
      </c>
      <c r="FZ4" s="46" t="s">
        <v>27</v>
      </c>
      <c r="GA4" s="46" t="s">
        <v>29</v>
      </c>
      <c r="GB4" s="46" t="s">
        <v>32</v>
      </c>
    </row>
    <row r="5" spans="1:184" x14ac:dyDescent="0.35">
      <c r="A5" s="76" t="s">
        <v>178</v>
      </c>
      <c r="B5" s="46">
        <v>120096</v>
      </c>
      <c r="C5" s="46">
        <v>155520</v>
      </c>
      <c r="D5" s="46">
        <v>89064</v>
      </c>
      <c r="E5" s="46">
        <v>166416</v>
      </c>
      <c r="F5" s="46">
        <v>198336</v>
      </c>
      <c r="G5" s="46">
        <v>104393</v>
      </c>
      <c r="H5" s="46">
        <v>124416</v>
      </c>
      <c r="I5" s="46">
        <v>198888</v>
      </c>
      <c r="J5" s="46">
        <v>224640</v>
      </c>
      <c r="K5" s="46">
        <v>200208</v>
      </c>
      <c r="L5" s="192">
        <v>205200</v>
      </c>
      <c r="M5" s="46">
        <v>124762</v>
      </c>
      <c r="N5" s="46">
        <v>140917</v>
      </c>
      <c r="O5" s="46">
        <v>125590</v>
      </c>
      <c r="P5" s="46">
        <v>128722</v>
      </c>
      <c r="Q5" s="46">
        <v>234000</v>
      </c>
      <c r="R5" s="46">
        <v>247560</v>
      </c>
      <c r="S5" s="46">
        <v>235200</v>
      </c>
      <c r="T5" s="46">
        <v>146788</v>
      </c>
      <c r="U5" s="46">
        <v>155294.38800000001</v>
      </c>
      <c r="V5" s="46">
        <v>147541</v>
      </c>
      <c r="W5" s="46">
        <v>173976</v>
      </c>
      <c r="X5" s="46">
        <v>231936</v>
      </c>
      <c r="Y5" s="46">
        <v>215184</v>
      </c>
      <c r="Z5" s="46">
        <v>109135</v>
      </c>
      <c r="AA5" s="46">
        <v>145493</v>
      </c>
      <c r="AB5" s="46">
        <v>134985</v>
      </c>
      <c r="AC5" s="46">
        <v>261552</v>
      </c>
      <c r="AD5" s="46">
        <v>194736</v>
      </c>
      <c r="AE5" s="46">
        <v>240456</v>
      </c>
      <c r="AF5" s="46">
        <v>164072</v>
      </c>
      <c r="AG5" s="46">
        <v>122158</v>
      </c>
      <c r="AH5" s="46">
        <v>181104</v>
      </c>
      <c r="AI5" s="46">
        <v>134016</v>
      </c>
      <c r="AJ5" s="46">
        <v>113606.5392</v>
      </c>
      <c r="AK5" s="46">
        <v>84068</v>
      </c>
      <c r="AL5" s="193">
        <v>121488</v>
      </c>
      <c r="AM5" s="46">
        <v>148896</v>
      </c>
      <c r="AN5" s="46">
        <v>123840</v>
      </c>
      <c r="AO5" s="46">
        <v>76209</v>
      </c>
      <c r="AP5" s="46">
        <v>93402</v>
      </c>
      <c r="AQ5" s="46">
        <v>77684.831999999995</v>
      </c>
      <c r="AR5" s="46">
        <v>244008</v>
      </c>
      <c r="AS5" s="46">
        <v>155640</v>
      </c>
      <c r="AT5" s="46">
        <v>207936</v>
      </c>
      <c r="AU5" s="46">
        <v>99349</v>
      </c>
      <c r="AV5" s="46">
        <v>97633</v>
      </c>
      <c r="AW5" s="46">
        <v>130438</v>
      </c>
      <c r="AX5" s="46">
        <v>153066</v>
      </c>
      <c r="AY5" s="46">
        <v>139344</v>
      </c>
      <c r="AZ5" s="46">
        <v>185904</v>
      </c>
      <c r="BA5" s="46">
        <v>196680</v>
      </c>
      <c r="BB5" s="46">
        <v>87410</v>
      </c>
      <c r="BC5" s="46">
        <v>116618</v>
      </c>
      <c r="BD5" s="46">
        <v>123377</v>
      </c>
      <c r="BE5" s="46">
        <v>185280</v>
      </c>
      <c r="BF5" s="46">
        <v>60720</v>
      </c>
      <c r="BG5" s="46">
        <v>198096</v>
      </c>
      <c r="BH5" s="46">
        <v>116226</v>
      </c>
      <c r="BI5" s="46">
        <v>38090</v>
      </c>
      <c r="BJ5" s="46">
        <v>124266</v>
      </c>
      <c r="BK5" s="46">
        <v>120096</v>
      </c>
      <c r="BL5" s="46">
        <v>155520</v>
      </c>
      <c r="BM5" s="46">
        <v>89064</v>
      </c>
      <c r="BN5" s="46">
        <v>166416</v>
      </c>
      <c r="BO5" s="46">
        <v>198336</v>
      </c>
      <c r="BP5" s="46">
        <v>104393</v>
      </c>
      <c r="BQ5" s="46">
        <v>124416</v>
      </c>
      <c r="BR5" s="46">
        <v>198888</v>
      </c>
      <c r="BS5" s="46">
        <v>224640</v>
      </c>
      <c r="BT5" s="46">
        <v>200208</v>
      </c>
      <c r="BU5" s="192">
        <v>205200</v>
      </c>
      <c r="BV5" s="46">
        <v>124762</v>
      </c>
      <c r="BW5" s="46">
        <v>140917</v>
      </c>
      <c r="BX5" s="46">
        <v>125590</v>
      </c>
      <c r="BY5" s="46">
        <v>128722</v>
      </c>
      <c r="BZ5" s="46">
        <v>234000</v>
      </c>
      <c r="CA5" s="46">
        <v>247560</v>
      </c>
      <c r="CB5" s="46">
        <v>235200</v>
      </c>
      <c r="CC5" s="46">
        <v>146788</v>
      </c>
      <c r="CD5" s="46">
        <v>155294.38800000001</v>
      </c>
      <c r="CE5" s="46">
        <v>147541</v>
      </c>
      <c r="CF5" s="46">
        <v>173976</v>
      </c>
      <c r="CG5" s="46">
        <v>231936</v>
      </c>
      <c r="CH5" s="46">
        <v>215184</v>
      </c>
      <c r="CI5" s="46">
        <v>109135</v>
      </c>
      <c r="CJ5" s="46">
        <v>145493</v>
      </c>
      <c r="CK5" s="46">
        <v>134985</v>
      </c>
      <c r="CL5" s="46">
        <v>261552</v>
      </c>
      <c r="CM5" s="46">
        <v>194736</v>
      </c>
      <c r="CN5" s="46">
        <v>240456</v>
      </c>
      <c r="CO5" s="46">
        <v>164072</v>
      </c>
      <c r="CP5" s="46">
        <v>122158</v>
      </c>
      <c r="CQ5" s="46">
        <v>181104</v>
      </c>
      <c r="CR5" s="46">
        <v>134016</v>
      </c>
      <c r="CS5" s="46">
        <v>113606.5392</v>
      </c>
      <c r="CT5" s="46">
        <v>84068</v>
      </c>
      <c r="CU5" s="193">
        <v>121488</v>
      </c>
      <c r="CV5" s="46">
        <v>148896</v>
      </c>
      <c r="CW5" s="46">
        <v>123840</v>
      </c>
      <c r="CX5" s="46">
        <v>76209</v>
      </c>
      <c r="CY5" s="46">
        <v>93402</v>
      </c>
      <c r="CZ5" s="46">
        <v>77684.831999999995</v>
      </c>
      <c r="DA5" s="46">
        <v>244008</v>
      </c>
      <c r="DB5" s="46">
        <v>155640</v>
      </c>
      <c r="DC5" s="46">
        <v>207936</v>
      </c>
      <c r="DD5" s="46">
        <v>99349</v>
      </c>
      <c r="DE5" s="46">
        <v>97633</v>
      </c>
      <c r="DF5" s="46">
        <v>130438</v>
      </c>
      <c r="DG5" s="46">
        <v>153066</v>
      </c>
      <c r="DH5" s="46">
        <v>139344</v>
      </c>
      <c r="DI5" s="46">
        <v>185904</v>
      </c>
      <c r="DJ5" s="46">
        <v>196680</v>
      </c>
      <c r="DK5" s="46">
        <v>87410</v>
      </c>
      <c r="DL5" s="46">
        <v>116618</v>
      </c>
      <c r="DM5" s="46">
        <v>123377</v>
      </c>
      <c r="DN5" s="46">
        <v>185280</v>
      </c>
      <c r="DO5" s="46">
        <v>60720</v>
      </c>
      <c r="DP5" s="46">
        <v>198096</v>
      </c>
      <c r="DQ5" s="46">
        <v>116226</v>
      </c>
      <c r="DR5" s="46">
        <v>38090</v>
      </c>
      <c r="DS5" s="46">
        <v>124266</v>
      </c>
      <c r="DT5" s="46">
        <v>120096</v>
      </c>
      <c r="DU5" s="46">
        <v>155520</v>
      </c>
      <c r="DV5" s="46">
        <v>89064</v>
      </c>
      <c r="DW5" s="46">
        <v>166416</v>
      </c>
      <c r="DX5" s="46">
        <v>198336</v>
      </c>
      <c r="DY5" s="46">
        <v>104393</v>
      </c>
      <c r="DZ5" s="46">
        <v>124416</v>
      </c>
      <c r="EA5" s="46">
        <v>198888</v>
      </c>
      <c r="EB5" s="46">
        <v>224640</v>
      </c>
      <c r="EC5" s="46">
        <v>200208</v>
      </c>
      <c r="ED5" s="192">
        <v>205200</v>
      </c>
      <c r="EE5" s="46">
        <v>124762</v>
      </c>
      <c r="EF5" s="46">
        <v>140917</v>
      </c>
      <c r="EG5" s="46">
        <v>125590</v>
      </c>
      <c r="EH5" s="46">
        <v>128722</v>
      </c>
      <c r="EI5" s="46">
        <v>234000</v>
      </c>
      <c r="EJ5" s="46">
        <v>247560</v>
      </c>
      <c r="EK5" s="46">
        <v>235200</v>
      </c>
      <c r="EL5" s="46">
        <v>146788</v>
      </c>
      <c r="EM5" s="46">
        <v>155294.38800000001</v>
      </c>
      <c r="EN5" s="46">
        <v>147541</v>
      </c>
      <c r="EO5" s="46">
        <v>173976</v>
      </c>
      <c r="EP5" s="46">
        <v>231936</v>
      </c>
      <c r="EQ5" s="46">
        <v>215184</v>
      </c>
      <c r="ER5" s="46">
        <v>109135</v>
      </c>
      <c r="ES5" s="46">
        <v>145493</v>
      </c>
      <c r="ET5" s="46">
        <v>134985</v>
      </c>
      <c r="EU5" s="46">
        <v>261552</v>
      </c>
      <c r="EV5" s="46">
        <v>194736</v>
      </c>
      <c r="EW5" s="46">
        <v>240456</v>
      </c>
      <c r="EX5" s="46">
        <v>164072</v>
      </c>
      <c r="EY5" s="46">
        <v>122158</v>
      </c>
      <c r="EZ5" s="46">
        <v>181104</v>
      </c>
      <c r="FA5" s="46">
        <v>134016</v>
      </c>
      <c r="FB5" s="46">
        <v>113606.5392</v>
      </c>
      <c r="FC5" s="46">
        <v>84068</v>
      </c>
      <c r="FD5" s="193">
        <v>121488</v>
      </c>
      <c r="FE5" s="46">
        <v>148896</v>
      </c>
      <c r="FF5" s="46">
        <v>123840</v>
      </c>
      <c r="FG5" s="46">
        <v>76209</v>
      </c>
      <c r="FH5" s="46">
        <v>93402</v>
      </c>
      <c r="FI5" s="46">
        <v>77684.831999999995</v>
      </c>
      <c r="FJ5" s="46">
        <v>244008</v>
      </c>
      <c r="FK5" s="46">
        <v>155640</v>
      </c>
      <c r="FL5" s="46">
        <v>207936</v>
      </c>
      <c r="FM5" s="46">
        <v>99349</v>
      </c>
      <c r="FN5" s="46">
        <v>97633</v>
      </c>
      <c r="FO5" s="46">
        <v>130438</v>
      </c>
      <c r="FP5" s="46">
        <v>153066</v>
      </c>
      <c r="FQ5" s="46">
        <v>139344</v>
      </c>
      <c r="FR5" s="46">
        <v>185904</v>
      </c>
      <c r="FS5" s="46">
        <v>196680</v>
      </c>
      <c r="FT5" s="46">
        <v>87410</v>
      </c>
      <c r="FU5" s="46">
        <v>116618</v>
      </c>
      <c r="FV5" s="46">
        <v>123377</v>
      </c>
      <c r="FW5" s="46">
        <v>185280</v>
      </c>
      <c r="FX5" s="46">
        <v>60720</v>
      </c>
      <c r="FY5" s="46">
        <v>198096</v>
      </c>
      <c r="FZ5" s="46">
        <v>116226</v>
      </c>
      <c r="GA5" s="46">
        <v>38090</v>
      </c>
      <c r="GB5" s="46">
        <v>124266</v>
      </c>
    </row>
    <row r="6" spans="1:184" x14ac:dyDescent="0.35">
      <c r="A6" s="76" t="s">
        <v>177</v>
      </c>
      <c r="B6" s="89" t="s">
        <v>142</v>
      </c>
      <c r="C6" s="89" t="s">
        <v>142</v>
      </c>
      <c r="D6" s="89" t="s">
        <v>142</v>
      </c>
      <c r="E6" s="89" t="s">
        <v>142</v>
      </c>
      <c r="F6" s="89" t="s">
        <v>142</v>
      </c>
      <c r="G6" s="89" t="s">
        <v>142</v>
      </c>
      <c r="H6" s="89" t="s">
        <v>142</v>
      </c>
      <c r="I6" s="89" t="s">
        <v>142</v>
      </c>
      <c r="J6" s="89" t="s">
        <v>142</v>
      </c>
      <c r="K6" s="89" t="s">
        <v>142</v>
      </c>
      <c r="L6" s="89" t="s">
        <v>142</v>
      </c>
      <c r="M6" s="89" t="s">
        <v>142</v>
      </c>
      <c r="N6" s="89" t="s">
        <v>142</v>
      </c>
      <c r="O6" s="89" t="s">
        <v>142</v>
      </c>
      <c r="P6" s="89" t="s">
        <v>142</v>
      </c>
      <c r="Q6" s="89" t="s">
        <v>142</v>
      </c>
      <c r="R6" s="89" t="s">
        <v>142</v>
      </c>
      <c r="S6" s="89" t="s">
        <v>142</v>
      </c>
      <c r="T6" s="89" t="s">
        <v>142</v>
      </c>
      <c r="U6" s="89" t="s">
        <v>142</v>
      </c>
      <c r="V6" s="89" t="s">
        <v>142</v>
      </c>
      <c r="W6" s="89" t="s">
        <v>142</v>
      </c>
      <c r="X6" s="89" t="s">
        <v>142</v>
      </c>
      <c r="Y6" s="89" t="s">
        <v>142</v>
      </c>
      <c r="Z6" s="89" t="s">
        <v>142</v>
      </c>
      <c r="AA6" s="89" t="s">
        <v>142</v>
      </c>
      <c r="AB6" s="89" t="s">
        <v>142</v>
      </c>
      <c r="AC6" s="89" t="s">
        <v>142</v>
      </c>
      <c r="AD6" s="89" t="s">
        <v>142</v>
      </c>
      <c r="AE6" s="89" t="s">
        <v>142</v>
      </c>
      <c r="AF6" s="89" t="s">
        <v>142</v>
      </c>
      <c r="AG6" s="89" t="s">
        <v>142</v>
      </c>
      <c r="AH6" s="89" t="s">
        <v>142</v>
      </c>
      <c r="AI6" s="89" t="s">
        <v>142</v>
      </c>
      <c r="AJ6" s="89" t="s">
        <v>142</v>
      </c>
      <c r="AK6" s="89" t="s">
        <v>142</v>
      </c>
      <c r="AL6" s="89" t="s">
        <v>142</v>
      </c>
      <c r="AM6" s="89" t="s">
        <v>142</v>
      </c>
      <c r="AN6" s="89" t="s">
        <v>142</v>
      </c>
      <c r="AO6" s="89" t="s">
        <v>142</v>
      </c>
      <c r="AP6" s="89" t="s">
        <v>142</v>
      </c>
      <c r="AQ6" s="89" t="s">
        <v>142</v>
      </c>
      <c r="AR6" s="89" t="s">
        <v>142</v>
      </c>
      <c r="AS6" s="89" t="s">
        <v>142</v>
      </c>
      <c r="AT6" s="89" t="s">
        <v>142</v>
      </c>
      <c r="AU6" s="89" t="s">
        <v>142</v>
      </c>
      <c r="AV6" s="89" t="s">
        <v>142</v>
      </c>
      <c r="AW6" s="89" t="s">
        <v>142</v>
      </c>
      <c r="AX6" s="89" t="s">
        <v>142</v>
      </c>
      <c r="AY6" s="89" t="s">
        <v>142</v>
      </c>
      <c r="AZ6" s="89" t="s">
        <v>142</v>
      </c>
      <c r="BA6" s="89" t="s">
        <v>142</v>
      </c>
      <c r="BB6" s="89" t="s">
        <v>142</v>
      </c>
      <c r="BC6" s="89" t="s">
        <v>142</v>
      </c>
      <c r="BD6" s="89" t="s">
        <v>142</v>
      </c>
      <c r="BE6" s="89" t="s">
        <v>142</v>
      </c>
      <c r="BF6" s="89" t="s">
        <v>142</v>
      </c>
      <c r="BG6" s="89" t="s">
        <v>142</v>
      </c>
      <c r="BH6" s="89" t="s">
        <v>142</v>
      </c>
      <c r="BI6" s="89" t="s">
        <v>142</v>
      </c>
      <c r="BJ6" s="89" t="s">
        <v>142</v>
      </c>
      <c r="BK6" s="90" t="s">
        <v>50</v>
      </c>
      <c r="BL6" s="90" t="s">
        <v>50</v>
      </c>
      <c r="BM6" s="90" t="s">
        <v>50</v>
      </c>
      <c r="BN6" s="90" t="s">
        <v>50</v>
      </c>
      <c r="BO6" s="90" t="s">
        <v>50</v>
      </c>
      <c r="BP6" s="90" t="s">
        <v>50</v>
      </c>
      <c r="BQ6" s="90" t="s">
        <v>50</v>
      </c>
      <c r="BR6" s="90" t="s">
        <v>50</v>
      </c>
      <c r="BS6" s="90" t="s">
        <v>50</v>
      </c>
      <c r="BT6" s="90" t="s">
        <v>50</v>
      </c>
      <c r="BU6" s="90" t="s">
        <v>50</v>
      </c>
      <c r="BV6" s="90" t="s">
        <v>50</v>
      </c>
      <c r="BW6" s="90" t="s">
        <v>50</v>
      </c>
      <c r="BX6" s="90" t="s">
        <v>50</v>
      </c>
      <c r="BY6" s="90" t="s">
        <v>50</v>
      </c>
      <c r="BZ6" s="90" t="s">
        <v>50</v>
      </c>
      <c r="CA6" s="90" t="s">
        <v>50</v>
      </c>
      <c r="CB6" s="90" t="s">
        <v>50</v>
      </c>
      <c r="CC6" s="90" t="s">
        <v>50</v>
      </c>
      <c r="CD6" s="90" t="s">
        <v>50</v>
      </c>
      <c r="CE6" s="90" t="s">
        <v>50</v>
      </c>
      <c r="CF6" s="90" t="s">
        <v>50</v>
      </c>
      <c r="CG6" s="90" t="s">
        <v>50</v>
      </c>
      <c r="CH6" s="90" t="s">
        <v>50</v>
      </c>
      <c r="CI6" s="90" t="s">
        <v>50</v>
      </c>
      <c r="CJ6" s="90" t="s">
        <v>50</v>
      </c>
      <c r="CK6" s="90" t="s">
        <v>50</v>
      </c>
      <c r="CL6" s="90" t="s">
        <v>50</v>
      </c>
      <c r="CM6" s="90" t="s">
        <v>50</v>
      </c>
      <c r="CN6" s="90" t="s">
        <v>50</v>
      </c>
      <c r="CO6" s="90" t="s">
        <v>50</v>
      </c>
      <c r="CP6" s="90" t="s">
        <v>50</v>
      </c>
      <c r="CQ6" s="90" t="s">
        <v>50</v>
      </c>
      <c r="CR6" s="90" t="s">
        <v>50</v>
      </c>
      <c r="CS6" s="90" t="s">
        <v>50</v>
      </c>
      <c r="CT6" s="90" t="s">
        <v>50</v>
      </c>
      <c r="CU6" s="90" t="s">
        <v>50</v>
      </c>
      <c r="CV6" s="90" t="s">
        <v>50</v>
      </c>
      <c r="CW6" s="90" t="s">
        <v>50</v>
      </c>
      <c r="CX6" s="90" t="s">
        <v>50</v>
      </c>
      <c r="CY6" s="90" t="s">
        <v>50</v>
      </c>
      <c r="CZ6" s="90" t="s">
        <v>50</v>
      </c>
      <c r="DA6" s="90" t="s">
        <v>50</v>
      </c>
      <c r="DB6" s="90" t="s">
        <v>50</v>
      </c>
      <c r="DC6" s="90" t="s">
        <v>50</v>
      </c>
      <c r="DD6" s="90" t="s">
        <v>50</v>
      </c>
      <c r="DE6" s="90" t="s">
        <v>50</v>
      </c>
      <c r="DF6" s="90" t="s">
        <v>50</v>
      </c>
      <c r="DG6" s="90" t="s">
        <v>50</v>
      </c>
      <c r="DH6" s="90" t="s">
        <v>50</v>
      </c>
      <c r="DI6" s="90" t="s">
        <v>50</v>
      </c>
      <c r="DJ6" s="90" t="s">
        <v>50</v>
      </c>
      <c r="DK6" s="90" t="s">
        <v>50</v>
      </c>
      <c r="DL6" s="90" t="s">
        <v>50</v>
      </c>
      <c r="DM6" s="90" t="s">
        <v>50</v>
      </c>
      <c r="DN6" s="90" t="s">
        <v>50</v>
      </c>
      <c r="DO6" s="90" t="s">
        <v>50</v>
      </c>
      <c r="DP6" s="90" t="s">
        <v>50</v>
      </c>
      <c r="DQ6" s="90" t="s">
        <v>50</v>
      </c>
      <c r="DR6" s="90" t="s">
        <v>50</v>
      </c>
      <c r="DS6" s="90" t="s">
        <v>50</v>
      </c>
      <c r="DT6" s="91" t="s">
        <v>52</v>
      </c>
      <c r="DU6" s="91" t="s">
        <v>52</v>
      </c>
      <c r="DV6" s="91" t="s">
        <v>52</v>
      </c>
      <c r="DW6" s="91" t="s">
        <v>52</v>
      </c>
      <c r="DX6" s="91" t="s">
        <v>52</v>
      </c>
      <c r="DY6" s="91" t="s">
        <v>52</v>
      </c>
      <c r="DZ6" s="91" t="s">
        <v>52</v>
      </c>
      <c r="EA6" s="91" t="s">
        <v>52</v>
      </c>
      <c r="EB6" s="91" t="s">
        <v>52</v>
      </c>
      <c r="EC6" s="91" t="s">
        <v>52</v>
      </c>
      <c r="ED6" s="91" t="s">
        <v>52</v>
      </c>
      <c r="EE6" s="91" t="s">
        <v>52</v>
      </c>
      <c r="EF6" s="91" t="s">
        <v>52</v>
      </c>
      <c r="EG6" s="91" t="s">
        <v>52</v>
      </c>
      <c r="EH6" s="91" t="s">
        <v>52</v>
      </c>
      <c r="EI6" s="91" t="s">
        <v>52</v>
      </c>
      <c r="EJ6" s="91" t="s">
        <v>52</v>
      </c>
      <c r="EK6" s="91" t="s">
        <v>52</v>
      </c>
      <c r="EL6" s="91" t="s">
        <v>52</v>
      </c>
      <c r="EM6" s="91" t="s">
        <v>52</v>
      </c>
      <c r="EN6" s="91" t="s">
        <v>52</v>
      </c>
      <c r="EO6" s="91" t="s">
        <v>52</v>
      </c>
      <c r="EP6" s="91" t="s">
        <v>52</v>
      </c>
      <c r="EQ6" s="91" t="s">
        <v>52</v>
      </c>
      <c r="ER6" s="91" t="s">
        <v>52</v>
      </c>
      <c r="ES6" s="91" t="s">
        <v>52</v>
      </c>
      <c r="ET6" s="91" t="s">
        <v>52</v>
      </c>
      <c r="EU6" s="91" t="s">
        <v>52</v>
      </c>
      <c r="EV6" s="91" t="s">
        <v>52</v>
      </c>
      <c r="EW6" s="91" t="s">
        <v>52</v>
      </c>
      <c r="EX6" s="91" t="s">
        <v>52</v>
      </c>
      <c r="EY6" s="91" t="s">
        <v>52</v>
      </c>
      <c r="EZ6" s="91" t="s">
        <v>52</v>
      </c>
      <c r="FA6" s="91" t="s">
        <v>52</v>
      </c>
      <c r="FB6" s="91" t="s">
        <v>52</v>
      </c>
      <c r="FC6" s="91" t="s">
        <v>52</v>
      </c>
      <c r="FD6" s="91" t="s">
        <v>52</v>
      </c>
      <c r="FE6" s="91" t="s">
        <v>52</v>
      </c>
      <c r="FF6" s="91" t="s">
        <v>52</v>
      </c>
      <c r="FG6" s="91" t="s">
        <v>52</v>
      </c>
      <c r="FH6" s="91" t="s">
        <v>52</v>
      </c>
      <c r="FI6" s="91" t="s">
        <v>52</v>
      </c>
      <c r="FJ6" s="91" t="s">
        <v>52</v>
      </c>
      <c r="FK6" s="91" t="s">
        <v>52</v>
      </c>
      <c r="FL6" s="91" t="s">
        <v>52</v>
      </c>
      <c r="FM6" s="91" t="s">
        <v>52</v>
      </c>
      <c r="FN6" s="91" t="s">
        <v>52</v>
      </c>
      <c r="FO6" s="91" t="s">
        <v>52</v>
      </c>
      <c r="FP6" s="91" t="s">
        <v>52</v>
      </c>
      <c r="FQ6" s="91" t="s">
        <v>52</v>
      </c>
      <c r="FR6" s="91" t="s">
        <v>52</v>
      </c>
      <c r="FS6" s="91" t="s">
        <v>52</v>
      </c>
      <c r="FT6" s="91" t="s">
        <v>52</v>
      </c>
      <c r="FU6" s="91" t="s">
        <v>52</v>
      </c>
      <c r="FV6" s="91" t="s">
        <v>52</v>
      </c>
      <c r="FW6" s="91" t="s">
        <v>52</v>
      </c>
      <c r="FX6" s="91" t="s">
        <v>52</v>
      </c>
      <c r="FY6" s="91" t="s">
        <v>52</v>
      </c>
      <c r="FZ6" s="91" t="s">
        <v>52</v>
      </c>
      <c r="GA6" s="91" t="s">
        <v>52</v>
      </c>
      <c r="GB6" s="91" t="s">
        <v>52</v>
      </c>
    </row>
    <row r="7" spans="1:184" ht="18.5" x14ac:dyDescent="0.45">
      <c r="A7" s="88" t="s">
        <v>37</v>
      </c>
      <c r="B7" s="88"/>
      <c r="C7" s="88"/>
      <c r="D7" s="173">
        <v>2</v>
      </c>
      <c r="E7" s="88"/>
      <c r="F7" s="88">
        <v>1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>
        <v>1</v>
      </c>
      <c r="S7" s="88"/>
      <c r="T7" s="88"/>
      <c r="U7" s="88"/>
      <c r="V7" s="88"/>
      <c r="W7" s="88">
        <v>1</v>
      </c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>
        <v>1</v>
      </c>
      <c r="AW7" s="88"/>
      <c r="AX7" s="88"/>
      <c r="AY7" s="88"/>
      <c r="AZ7" s="88"/>
      <c r="BA7" s="88"/>
      <c r="BB7" s="88"/>
      <c r="BC7" s="88"/>
      <c r="BD7" s="88"/>
      <c r="BE7" s="88">
        <v>1</v>
      </c>
      <c r="BF7" s="88"/>
      <c r="BG7" s="88"/>
      <c r="BH7" s="88"/>
      <c r="BI7" s="88">
        <v>1</v>
      </c>
      <c r="BJ7" s="88"/>
      <c r="BK7" s="88"/>
      <c r="BL7" s="88"/>
      <c r="BM7" s="174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>
        <v>1</v>
      </c>
      <c r="CR7" s="88"/>
      <c r="CS7" s="88"/>
      <c r="CT7" s="88"/>
      <c r="CU7" s="88"/>
      <c r="CV7" s="88"/>
      <c r="CW7" s="88">
        <v>3</v>
      </c>
      <c r="CX7" s="88"/>
      <c r="CY7" s="88"/>
      <c r="CZ7" s="88"/>
      <c r="DA7" s="88">
        <v>1</v>
      </c>
      <c r="DB7" s="88">
        <v>1</v>
      </c>
      <c r="DC7" s="88">
        <v>1</v>
      </c>
      <c r="DD7" s="88"/>
      <c r="DE7" s="88">
        <v>1</v>
      </c>
      <c r="DF7" s="88">
        <v>2</v>
      </c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>
        <v>24</v>
      </c>
      <c r="DU7" s="88">
        <v>5</v>
      </c>
      <c r="DV7" s="174">
        <v>10</v>
      </c>
      <c r="DW7" s="88"/>
      <c r="DX7" s="88">
        <v>1</v>
      </c>
      <c r="DY7" s="88">
        <v>5</v>
      </c>
      <c r="DZ7" s="88">
        <v>6</v>
      </c>
      <c r="EA7" s="88">
        <v>2</v>
      </c>
      <c r="EB7" s="88">
        <v>2</v>
      </c>
      <c r="EC7" s="88">
        <v>3</v>
      </c>
      <c r="ED7" s="88">
        <v>5</v>
      </c>
      <c r="EE7" s="88"/>
      <c r="EF7" s="88">
        <v>5</v>
      </c>
      <c r="EG7" s="88">
        <v>2</v>
      </c>
      <c r="EH7" s="88">
        <v>3</v>
      </c>
      <c r="EI7" s="88">
        <v>1</v>
      </c>
      <c r="EJ7" s="88">
        <v>4</v>
      </c>
      <c r="EK7" s="88">
        <v>5</v>
      </c>
      <c r="EL7" s="88"/>
      <c r="EM7" s="88">
        <v>3</v>
      </c>
      <c r="EN7" s="88">
        <v>1</v>
      </c>
      <c r="EO7" s="88">
        <v>5</v>
      </c>
      <c r="EP7" s="88">
        <v>3</v>
      </c>
      <c r="EQ7" s="88">
        <v>4</v>
      </c>
      <c r="ER7" s="88">
        <v>7</v>
      </c>
      <c r="ES7" s="88">
        <v>3</v>
      </c>
      <c r="ET7" s="88">
        <v>1</v>
      </c>
      <c r="EU7" s="88">
        <v>8</v>
      </c>
      <c r="EV7" s="88">
        <v>3</v>
      </c>
      <c r="EW7" s="88">
        <v>18</v>
      </c>
      <c r="EX7" s="88"/>
      <c r="EY7" s="88">
        <v>1</v>
      </c>
      <c r="EZ7" s="88">
        <v>8</v>
      </c>
      <c r="FA7" s="88">
        <v>6</v>
      </c>
      <c r="FB7" s="88"/>
      <c r="FC7" s="88">
        <v>1</v>
      </c>
      <c r="FD7" s="88">
        <v>3</v>
      </c>
      <c r="FE7" s="88">
        <v>8</v>
      </c>
      <c r="FF7" s="88">
        <v>5</v>
      </c>
      <c r="FG7" s="88">
        <v>7</v>
      </c>
      <c r="FH7" s="88">
        <v>9</v>
      </c>
      <c r="FI7" s="88">
        <v>15</v>
      </c>
      <c r="FJ7" s="88">
        <v>17</v>
      </c>
      <c r="FK7" s="88">
        <v>40</v>
      </c>
      <c r="FL7" s="88">
        <v>19</v>
      </c>
      <c r="FM7" s="88">
        <v>7</v>
      </c>
      <c r="FN7" s="88">
        <v>20</v>
      </c>
      <c r="FO7" s="88">
        <v>17</v>
      </c>
      <c r="FP7" s="88">
        <v>1</v>
      </c>
      <c r="FQ7" s="88">
        <v>1</v>
      </c>
      <c r="FR7" s="88">
        <v>7</v>
      </c>
      <c r="FS7" s="88">
        <v>3</v>
      </c>
      <c r="FT7" s="88">
        <v>4</v>
      </c>
      <c r="FU7" s="88">
        <v>1</v>
      </c>
      <c r="FV7" s="88">
        <v>14</v>
      </c>
      <c r="FW7" s="88"/>
      <c r="FX7" s="88">
        <v>10</v>
      </c>
      <c r="FY7" s="88">
        <v>4</v>
      </c>
      <c r="FZ7" s="88">
        <v>2</v>
      </c>
      <c r="GA7" s="88">
        <v>5</v>
      </c>
      <c r="GB7" s="88">
        <v>1</v>
      </c>
    </row>
    <row r="8" spans="1:184" ht="18.5" x14ac:dyDescent="0.45">
      <c r="A8" s="88" t="s">
        <v>35</v>
      </c>
      <c r="B8" s="88"/>
      <c r="C8" s="88"/>
      <c r="D8" s="174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>
        <v>10</v>
      </c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>
        <v>10</v>
      </c>
      <c r="BL8" s="88">
        <v>3</v>
      </c>
      <c r="BM8" s="174">
        <v>8</v>
      </c>
      <c r="BN8" s="88">
        <v>3</v>
      </c>
      <c r="BO8" s="88">
        <v>9</v>
      </c>
      <c r="BP8" s="88">
        <v>8</v>
      </c>
      <c r="BQ8" s="88">
        <v>11</v>
      </c>
      <c r="BR8" s="88">
        <v>7</v>
      </c>
      <c r="BS8" s="88">
        <v>23</v>
      </c>
      <c r="BT8" s="88">
        <v>13</v>
      </c>
      <c r="BU8" s="88">
        <v>3</v>
      </c>
      <c r="BV8" s="88"/>
      <c r="BW8" s="88">
        <v>6</v>
      </c>
      <c r="BX8" s="88">
        <v>4</v>
      </c>
      <c r="BY8" s="88">
        <v>1</v>
      </c>
      <c r="BZ8" s="88">
        <v>6</v>
      </c>
      <c r="CA8" s="88">
        <v>11</v>
      </c>
      <c r="CB8" s="88">
        <v>6</v>
      </c>
      <c r="CC8" s="88">
        <v>15</v>
      </c>
      <c r="CD8" s="88">
        <v>25</v>
      </c>
      <c r="CE8" s="88">
        <v>22</v>
      </c>
      <c r="CF8" s="88">
        <v>7</v>
      </c>
      <c r="CG8" s="88">
        <v>6</v>
      </c>
      <c r="CH8" s="88">
        <v>5</v>
      </c>
      <c r="CI8" s="88">
        <v>6</v>
      </c>
      <c r="CJ8" s="88">
        <v>3</v>
      </c>
      <c r="CK8" s="88"/>
      <c r="CL8" s="88">
        <v>12</v>
      </c>
      <c r="CM8" s="88">
        <v>33</v>
      </c>
      <c r="CN8" s="88">
        <v>22</v>
      </c>
      <c r="CO8" s="88"/>
      <c r="CP8" s="88">
        <v>33</v>
      </c>
      <c r="CQ8" s="88">
        <v>1</v>
      </c>
      <c r="CR8" s="88">
        <v>4</v>
      </c>
      <c r="CS8" s="88">
        <v>6</v>
      </c>
      <c r="CT8" s="88">
        <v>9</v>
      </c>
      <c r="CU8" s="88">
        <v>1</v>
      </c>
      <c r="CV8" s="88">
        <v>12</v>
      </c>
      <c r="CW8" s="88">
        <v>5</v>
      </c>
      <c r="CX8" s="88">
        <v>3</v>
      </c>
      <c r="CY8" s="88">
        <v>10</v>
      </c>
      <c r="CZ8" s="88">
        <v>12</v>
      </c>
      <c r="DA8" s="88">
        <v>28</v>
      </c>
      <c r="DB8" s="88">
        <v>27</v>
      </c>
      <c r="DC8" s="88">
        <v>3</v>
      </c>
      <c r="DD8" s="88">
        <v>16</v>
      </c>
      <c r="DE8" s="88">
        <v>16</v>
      </c>
      <c r="DF8" s="88">
        <v>13</v>
      </c>
      <c r="DG8" s="88">
        <v>11</v>
      </c>
      <c r="DH8" s="88">
        <v>17</v>
      </c>
      <c r="DI8" s="88">
        <v>3</v>
      </c>
      <c r="DJ8" s="88">
        <v>9</v>
      </c>
      <c r="DK8" s="88">
        <v>2</v>
      </c>
      <c r="DL8" s="88">
        <v>1</v>
      </c>
      <c r="DM8" s="88">
        <v>2</v>
      </c>
      <c r="DN8" s="88">
        <v>2</v>
      </c>
      <c r="DO8" s="88">
        <v>4</v>
      </c>
      <c r="DP8" s="88">
        <v>1</v>
      </c>
      <c r="DQ8" s="88">
        <v>13</v>
      </c>
      <c r="DR8" s="88">
        <v>5</v>
      </c>
      <c r="DS8" s="88">
        <v>1</v>
      </c>
      <c r="DT8" s="88"/>
      <c r="DU8" s="88"/>
      <c r="DV8" s="174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>
        <v>1</v>
      </c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</row>
    <row r="9" spans="1:184" ht="18.5" x14ac:dyDescent="0.45">
      <c r="A9" s="88" t="s">
        <v>38</v>
      </c>
      <c r="B9" s="88"/>
      <c r="C9" s="88"/>
      <c r="D9" s="174">
        <v>1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>
        <v>3</v>
      </c>
      <c r="AA9" s="88"/>
      <c r="AB9" s="88"/>
      <c r="AC9" s="88"/>
      <c r="AD9" s="88"/>
      <c r="AE9" s="88"/>
      <c r="AF9" s="88">
        <v>2</v>
      </c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>
        <v>26</v>
      </c>
      <c r="BJ9" s="88"/>
      <c r="BK9" s="88"/>
      <c r="BL9" s="88">
        <v>1</v>
      </c>
      <c r="BM9" s="174">
        <v>2</v>
      </c>
      <c r="BN9" s="88"/>
      <c r="BO9" s="88">
        <v>2</v>
      </c>
      <c r="BP9" s="88"/>
      <c r="BQ9" s="88">
        <v>3</v>
      </c>
      <c r="BR9" s="88">
        <v>1</v>
      </c>
      <c r="BS9" s="88"/>
      <c r="BT9" s="88">
        <v>2</v>
      </c>
      <c r="BU9" s="88">
        <v>5</v>
      </c>
      <c r="BV9" s="88">
        <v>1</v>
      </c>
      <c r="BW9" s="88"/>
      <c r="BX9" s="88">
        <v>1</v>
      </c>
      <c r="BY9" s="88">
        <v>5</v>
      </c>
      <c r="BZ9" s="88">
        <v>1</v>
      </c>
      <c r="CA9" s="88">
        <v>2</v>
      </c>
      <c r="CB9" s="88"/>
      <c r="CC9" s="88"/>
      <c r="CD9" s="88">
        <v>1</v>
      </c>
      <c r="CE9" s="88">
        <v>2</v>
      </c>
      <c r="CF9" s="88">
        <v>2</v>
      </c>
      <c r="CG9" s="88"/>
      <c r="CH9" s="88"/>
      <c r="CI9" s="88"/>
      <c r="CJ9" s="88">
        <v>2</v>
      </c>
      <c r="CK9" s="88">
        <v>1</v>
      </c>
      <c r="CL9" s="88">
        <v>3</v>
      </c>
      <c r="CM9" s="88">
        <v>6</v>
      </c>
      <c r="CN9" s="88">
        <v>7</v>
      </c>
      <c r="CO9" s="88"/>
      <c r="CP9" s="88"/>
      <c r="CQ9" s="88">
        <v>5</v>
      </c>
      <c r="CR9" s="88">
        <v>1</v>
      </c>
      <c r="CS9" s="88"/>
      <c r="CT9" s="88">
        <v>1</v>
      </c>
      <c r="CU9" s="88">
        <v>1</v>
      </c>
      <c r="CV9" s="88">
        <v>1</v>
      </c>
      <c r="CW9" s="88">
        <v>5</v>
      </c>
      <c r="CX9" s="88">
        <v>4</v>
      </c>
      <c r="CY9" s="88">
        <v>5</v>
      </c>
      <c r="CZ9" s="88">
        <v>5</v>
      </c>
      <c r="DA9" s="88">
        <v>7</v>
      </c>
      <c r="DB9" s="88">
        <v>10</v>
      </c>
      <c r="DC9" s="88"/>
      <c r="DD9" s="88">
        <v>10</v>
      </c>
      <c r="DE9" s="88">
        <v>8</v>
      </c>
      <c r="DF9" s="88">
        <v>11</v>
      </c>
      <c r="DG9" s="88">
        <v>3</v>
      </c>
      <c r="DH9" s="88"/>
      <c r="DI9" s="88"/>
      <c r="DJ9" s="88">
        <v>1</v>
      </c>
      <c r="DK9" s="88">
        <v>20</v>
      </c>
      <c r="DL9" s="88"/>
      <c r="DM9" s="88">
        <v>1</v>
      </c>
      <c r="DN9" s="88"/>
      <c r="DO9" s="88">
        <v>1</v>
      </c>
      <c r="DP9" s="88"/>
      <c r="DQ9" s="88"/>
      <c r="DR9" s="88">
        <v>4</v>
      </c>
      <c r="DS9" s="88"/>
      <c r="DT9" s="88">
        <v>11</v>
      </c>
      <c r="DU9" s="88">
        <v>2</v>
      </c>
      <c r="DV9" s="174">
        <v>3</v>
      </c>
      <c r="DW9" s="88"/>
      <c r="DX9" s="88">
        <v>6</v>
      </c>
      <c r="DY9" s="88"/>
      <c r="DZ9" s="88"/>
      <c r="EA9" s="88">
        <v>1</v>
      </c>
      <c r="EB9" s="88"/>
      <c r="EC9" s="88">
        <v>1</v>
      </c>
      <c r="ED9" s="88">
        <v>3</v>
      </c>
      <c r="EE9" s="88">
        <v>1</v>
      </c>
      <c r="EF9" s="88">
        <v>1</v>
      </c>
      <c r="EG9" s="88"/>
      <c r="EH9" s="88">
        <v>1</v>
      </c>
      <c r="EI9" s="88">
        <v>3</v>
      </c>
      <c r="EJ9" s="88">
        <v>1</v>
      </c>
      <c r="EK9" s="88">
        <v>5</v>
      </c>
      <c r="EL9" s="88"/>
      <c r="EM9" s="88"/>
      <c r="EN9" s="88">
        <v>1</v>
      </c>
      <c r="EO9" s="88">
        <v>4</v>
      </c>
      <c r="EP9" s="88">
        <v>1</v>
      </c>
      <c r="EQ9" s="88">
        <v>3</v>
      </c>
      <c r="ER9" s="88">
        <v>7</v>
      </c>
      <c r="ES9" s="88">
        <v>1</v>
      </c>
      <c r="ET9" s="88">
        <v>4</v>
      </c>
      <c r="EU9" s="88">
        <v>1</v>
      </c>
      <c r="EV9" s="88">
        <v>5</v>
      </c>
      <c r="EW9" s="88">
        <v>12</v>
      </c>
      <c r="EX9" s="88">
        <v>1</v>
      </c>
      <c r="EY9" s="88"/>
      <c r="EZ9" s="88">
        <v>4</v>
      </c>
      <c r="FA9" s="88"/>
      <c r="FB9" s="88">
        <v>1</v>
      </c>
      <c r="FC9" s="88">
        <v>1</v>
      </c>
      <c r="FD9" s="88"/>
      <c r="FE9" s="88">
        <v>5</v>
      </c>
      <c r="FF9" s="88">
        <v>4</v>
      </c>
      <c r="FG9" s="88">
        <v>3</v>
      </c>
      <c r="FH9" s="88">
        <v>6</v>
      </c>
      <c r="FI9" s="88">
        <v>9</v>
      </c>
      <c r="FJ9" s="88">
        <v>5</v>
      </c>
      <c r="FK9" s="88">
        <v>17</v>
      </c>
      <c r="FL9" s="88">
        <v>8</v>
      </c>
      <c r="FM9" s="88">
        <v>9</v>
      </c>
      <c r="FN9" s="88">
        <v>9</v>
      </c>
      <c r="FO9" s="88">
        <v>8</v>
      </c>
      <c r="FP9" s="88">
        <v>1</v>
      </c>
      <c r="FQ9" s="88">
        <v>4</v>
      </c>
      <c r="FR9" s="88"/>
      <c r="FS9" s="88">
        <v>9</v>
      </c>
      <c r="FT9" s="88">
        <v>5</v>
      </c>
      <c r="FU9" s="88">
        <v>2</v>
      </c>
      <c r="FV9" s="88">
        <v>2</v>
      </c>
      <c r="FW9" s="88"/>
      <c r="FX9" s="88">
        <v>2</v>
      </c>
      <c r="FY9" s="88">
        <v>4</v>
      </c>
      <c r="FZ9" s="88">
        <v>1</v>
      </c>
      <c r="GA9" s="88"/>
      <c r="GB9" s="88"/>
    </row>
    <row r="10" spans="1:184" ht="18.5" x14ac:dyDescent="0.45">
      <c r="A10" s="88" t="s">
        <v>36</v>
      </c>
      <c r="B10" s="88"/>
      <c r="C10" s="88"/>
      <c r="D10" s="174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>
        <v>1</v>
      </c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>
        <v>1</v>
      </c>
      <c r="BM10" s="174">
        <v>10</v>
      </c>
      <c r="BN10" s="88">
        <v>1</v>
      </c>
      <c r="BO10" s="88"/>
      <c r="BP10" s="88">
        <v>1</v>
      </c>
      <c r="BQ10" s="88">
        <v>1</v>
      </c>
      <c r="BR10" s="88">
        <v>1</v>
      </c>
      <c r="BS10" s="88"/>
      <c r="BT10" s="88"/>
      <c r="BU10" s="88"/>
      <c r="BV10" s="88"/>
      <c r="BW10" s="88"/>
      <c r="BX10" s="88"/>
      <c r="BY10" s="88"/>
      <c r="BZ10" s="88">
        <v>1</v>
      </c>
      <c r="CA10" s="88">
        <v>1</v>
      </c>
      <c r="CB10" s="88">
        <v>2</v>
      </c>
      <c r="CC10" s="88">
        <v>1</v>
      </c>
      <c r="CD10" s="88"/>
      <c r="CE10" s="88">
        <v>2</v>
      </c>
      <c r="CF10" s="88">
        <v>37</v>
      </c>
      <c r="CG10" s="88">
        <v>4</v>
      </c>
      <c r="CH10" s="88"/>
      <c r="CI10" s="88">
        <v>3</v>
      </c>
      <c r="CJ10" s="88"/>
      <c r="CK10" s="88"/>
      <c r="CL10" s="88">
        <v>2</v>
      </c>
      <c r="CM10" s="88">
        <v>4</v>
      </c>
      <c r="CN10" s="88">
        <v>3</v>
      </c>
      <c r="CO10" s="88"/>
      <c r="CP10" s="88">
        <v>1</v>
      </c>
      <c r="CQ10" s="88"/>
      <c r="CR10" s="88"/>
      <c r="CS10" s="88"/>
      <c r="CT10" s="88">
        <v>3</v>
      </c>
      <c r="CU10" s="88"/>
      <c r="CV10" s="88"/>
      <c r="CW10" s="88"/>
      <c r="CX10" s="88">
        <v>1</v>
      </c>
      <c r="CY10" s="88">
        <v>2</v>
      </c>
      <c r="CZ10" s="88">
        <v>1</v>
      </c>
      <c r="DA10" s="88">
        <v>2</v>
      </c>
      <c r="DB10" s="88">
        <v>12</v>
      </c>
      <c r="DC10" s="88">
        <v>2</v>
      </c>
      <c r="DD10" s="88">
        <v>1</v>
      </c>
      <c r="DE10" s="88">
        <v>2</v>
      </c>
      <c r="DF10" s="88">
        <v>1</v>
      </c>
      <c r="DG10" s="88"/>
      <c r="DH10" s="88">
        <v>1</v>
      </c>
      <c r="DI10" s="88">
        <v>1</v>
      </c>
      <c r="DJ10" s="88"/>
      <c r="DK10" s="88">
        <v>1</v>
      </c>
      <c r="DL10" s="88"/>
      <c r="DM10" s="88"/>
      <c r="DN10" s="88"/>
      <c r="DO10" s="88"/>
      <c r="DP10" s="88"/>
      <c r="DQ10" s="88"/>
      <c r="DR10" s="88">
        <v>1</v>
      </c>
      <c r="DS10" s="88"/>
      <c r="DT10" s="88"/>
      <c r="DU10" s="88"/>
      <c r="DV10" s="174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>
        <v>1</v>
      </c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>
        <v>1</v>
      </c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</row>
    <row r="11" spans="1:184" ht="18.5" x14ac:dyDescent="0.45">
      <c r="A11" s="88" t="s">
        <v>44</v>
      </c>
      <c r="B11" s="88"/>
      <c r="C11" s="88"/>
      <c r="D11" s="174"/>
      <c r="E11" s="88"/>
      <c r="F11" s="88"/>
      <c r="G11" s="88"/>
      <c r="H11" s="88">
        <v>1</v>
      </c>
      <c r="I11" s="88"/>
      <c r="J11" s="88"/>
      <c r="K11" s="88"/>
      <c r="L11" s="88">
        <v>1</v>
      </c>
      <c r="M11" s="88">
        <v>1</v>
      </c>
      <c r="N11" s="88">
        <v>3</v>
      </c>
      <c r="O11" s="88">
        <v>1</v>
      </c>
      <c r="P11" s="88">
        <v>1</v>
      </c>
      <c r="Q11" s="88"/>
      <c r="R11" s="88">
        <v>1</v>
      </c>
      <c r="S11" s="88"/>
      <c r="T11" s="88"/>
      <c r="U11" s="88">
        <v>2</v>
      </c>
      <c r="V11" s="88">
        <v>1</v>
      </c>
      <c r="W11" s="88">
        <v>1</v>
      </c>
      <c r="X11" s="88"/>
      <c r="Y11" s="88"/>
      <c r="Z11" s="88"/>
      <c r="AA11" s="88"/>
      <c r="AB11" s="88"/>
      <c r="AC11" s="88">
        <v>1</v>
      </c>
      <c r="AD11" s="88"/>
      <c r="AE11" s="88"/>
      <c r="AF11" s="88">
        <v>2</v>
      </c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>
        <v>1</v>
      </c>
      <c r="AR11" s="88">
        <v>4</v>
      </c>
      <c r="AS11" s="88">
        <v>4</v>
      </c>
      <c r="AT11" s="88">
        <v>2</v>
      </c>
      <c r="AU11" s="88"/>
      <c r="AV11" s="88">
        <v>4</v>
      </c>
      <c r="AW11" s="88">
        <v>3</v>
      </c>
      <c r="AX11" s="88"/>
      <c r="AY11" s="88"/>
      <c r="AZ11" s="88"/>
      <c r="BA11" s="88"/>
      <c r="BB11" s="88"/>
      <c r="BC11" s="88"/>
      <c r="BD11" s="88"/>
      <c r="BE11" s="88"/>
      <c r="BF11" s="88"/>
      <c r="BG11" s="88">
        <v>1</v>
      </c>
      <c r="BH11" s="88"/>
      <c r="BI11" s="88"/>
      <c r="BJ11" s="88"/>
      <c r="BK11" s="88"/>
      <c r="BL11" s="88"/>
      <c r="BM11" s="174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>
        <v>1</v>
      </c>
      <c r="DV11" s="174"/>
      <c r="DW11" s="88"/>
      <c r="DX11" s="88">
        <v>1</v>
      </c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>
        <v>1</v>
      </c>
      <c r="EL11" s="88"/>
      <c r="EM11" s="88"/>
      <c r="EN11" s="88"/>
      <c r="EO11" s="88">
        <v>1</v>
      </c>
      <c r="EP11" s="88">
        <v>1</v>
      </c>
      <c r="EQ11" s="88"/>
      <c r="ER11" s="88">
        <v>1</v>
      </c>
      <c r="ES11" s="88"/>
      <c r="ET11" s="88"/>
      <c r="EU11" s="88"/>
      <c r="EV11" s="88">
        <v>2</v>
      </c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>
        <v>1</v>
      </c>
      <c r="FL11" s="88"/>
      <c r="FM11" s="88"/>
      <c r="FN11" s="88"/>
      <c r="FO11" s="88"/>
      <c r="FP11" s="88"/>
      <c r="FQ11" s="88"/>
      <c r="FR11" s="88">
        <v>1</v>
      </c>
      <c r="FS11" s="88">
        <v>3</v>
      </c>
      <c r="FT11" s="88"/>
      <c r="FU11" s="88"/>
      <c r="FV11" s="88"/>
      <c r="FW11" s="88"/>
      <c r="FX11" s="88"/>
      <c r="FY11" s="88"/>
      <c r="FZ11" s="88"/>
      <c r="GA11" s="88"/>
      <c r="GB11" s="88"/>
    </row>
    <row r="12" spans="1:184" ht="18.5" x14ac:dyDescent="0.45">
      <c r="A12" s="88" t="s">
        <v>39</v>
      </c>
      <c r="B12" s="88"/>
      <c r="C12" s="88"/>
      <c r="D12" s="174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174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>
        <v>5</v>
      </c>
      <c r="DU12" s="88"/>
      <c r="DV12" s="174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>
        <v>1</v>
      </c>
      <c r="EW12" s="88"/>
      <c r="EX12" s="88">
        <v>1</v>
      </c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</row>
    <row r="13" spans="1:184" ht="18.5" x14ac:dyDescent="0.45">
      <c r="A13" s="88" t="s">
        <v>41</v>
      </c>
      <c r="B13" s="88"/>
      <c r="C13" s="88"/>
      <c r="D13" s="174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174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174"/>
      <c r="DW13" s="88"/>
      <c r="DX13" s="88"/>
      <c r="DY13" s="88"/>
      <c r="DZ13" s="88"/>
      <c r="EA13" s="88">
        <v>2</v>
      </c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>
        <v>1</v>
      </c>
      <c r="FX13" s="88">
        <v>2</v>
      </c>
      <c r="FY13" s="88"/>
      <c r="FZ13" s="88"/>
      <c r="GA13" s="88"/>
      <c r="GB13" s="88"/>
    </row>
    <row r="14" spans="1:184" ht="18.5" x14ac:dyDescent="0.45">
      <c r="A14" s="88" t="s">
        <v>42</v>
      </c>
      <c r="B14" s="88"/>
      <c r="C14" s="88"/>
      <c r="D14" s="174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174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>
        <v>3</v>
      </c>
      <c r="DU14" s="88"/>
      <c r="DV14" s="174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</row>
    <row r="15" spans="1:184" ht="18.5" x14ac:dyDescent="0.45">
      <c r="A15" s="88" t="s">
        <v>47</v>
      </c>
      <c r="B15" s="88"/>
      <c r="C15" s="88"/>
      <c r="D15" s="174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174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174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>
        <v>1</v>
      </c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>
        <v>1</v>
      </c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</row>
    <row r="16" spans="1:184" ht="18.5" x14ac:dyDescent="0.45">
      <c r="A16" s="88" t="s">
        <v>40</v>
      </c>
      <c r="B16" s="88"/>
      <c r="C16" s="88"/>
      <c r="D16" s="174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174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>
        <v>1</v>
      </c>
      <c r="CN16" s="88">
        <v>1</v>
      </c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>
        <v>1</v>
      </c>
      <c r="DB16" s="88"/>
      <c r="DC16" s="88"/>
      <c r="DD16" s="88"/>
      <c r="DE16" s="88"/>
      <c r="DF16" s="88">
        <v>1</v>
      </c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>
        <v>1</v>
      </c>
      <c r="DS16" s="88"/>
      <c r="DT16" s="88"/>
      <c r="DU16" s="88"/>
      <c r="DV16" s="174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88"/>
      <c r="ER16" s="88"/>
      <c r="ES16" s="88"/>
      <c r="ET16" s="88"/>
      <c r="EU16" s="88"/>
      <c r="EV16" s="88"/>
      <c r="EW16" s="88"/>
      <c r="EX16" s="88"/>
      <c r="EY16" s="88"/>
      <c r="EZ16" s="88"/>
      <c r="FA16" s="88"/>
      <c r="FB16" s="88"/>
      <c r="FC16" s="88"/>
      <c r="FD16" s="88"/>
      <c r="FE16" s="88"/>
      <c r="FF16" s="88"/>
      <c r="FG16" s="88"/>
      <c r="FH16" s="88"/>
      <c r="FI16" s="88"/>
      <c r="FJ16" s="88"/>
      <c r="FK16" s="88"/>
      <c r="FL16" s="88"/>
      <c r="FM16" s="88"/>
      <c r="FN16" s="88"/>
      <c r="FO16" s="88"/>
      <c r="FP16" s="88"/>
      <c r="FQ16" s="88"/>
      <c r="FR16" s="88">
        <v>2</v>
      </c>
      <c r="FS16" s="88"/>
      <c r="FT16" s="88"/>
      <c r="FU16" s="88"/>
      <c r="FV16" s="88"/>
      <c r="FW16" s="88"/>
      <c r="FX16" s="88"/>
      <c r="FY16" s="88"/>
      <c r="FZ16" s="88"/>
      <c r="GA16" s="88"/>
      <c r="GB16" s="88"/>
    </row>
    <row r="17" spans="1:184" ht="18.5" x14ac:dyDescent="0.45">
      <c r="A17" s="88" t="s">
        <v>48</v>
      </c>
      <c r="B17" s="88"/>
      <c r="C17" s="88"/>
      <c r="D17" s="174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174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174"/>
      <c r="DW17" s="88"/>
      <c r="DX17" s="88"/>
      <c r="DY17" s="88"/>
      <c r="DZ17" s="88"/>
      <c r="EA17" s="88"/>
      <c r="EB17" s="88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88"/>
      <c r="EQ17" s="88"/>
      <c r="ER17" s="88"/>
      <c r="ES17" s="88"/>
      <c r="ET17" s="88"/>
      <c r="EU17" s="88"/>
      <c r="EV17" s="88"/>
      <c r="EW17" s="88"/>
      <c r="EX17" s="88"/>
      <c r="EY17" s="88"/>
      <c r="EZ17" s="88"/>
      <c r="FA17" s="88"/>
      <c r="FB17" s="88"/>
      <c r="FC17" s="88"/>
      <c r="FD17" s="88"/>
      <c r="FE17" s="88"/>
      <c r="FF17" s="88"/>
      <c r="FG17" s="88"/>
      <c r="FH17" s="88"/>
      <c r="FI17" s="88">
        <v>1</v>
      </c>
      <c r="FJ17" s="88"/>
      <c r="FK17" s="88"/>
      <c r="FL17" s="88"/>
      <c r="FM17" s="88"/>
      <c r="FN17" s="88"/>
      <c r="FO17" s="88"/>
      <c r="FP17" s="88"/>
      <c r="FQ17" s="88"/>
      <c r="FR17" s="88"/>
      <c r="FS17" s="88"/>
      <c r="FT17" s="88"/>
      <c r="FU17" s="88"/>
      <c r="FV17" s="88"/>
      <c r="FW17" s="88"/>
      <c r="FX17" s="88"/>
      <c r="FY17" s="88"/>
      <c r="FZ17" s="88"/>
      <c r="GA17" s="88"/>
      <c r="GB17" s="88"/>
    </row>
    <row r="18" spans="1:184" ht="18.5" x14ac:dyDescent="0.45">
      <c r="A18" s="88" t="s">
        <v>49</v>
      </c>
      <c r="B18" s="88"/>
      <c r="C18" s="88"/>
      <c r="D18" s="174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174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  <c r="DT18" s="88"/>
      <c r="DU18" s="88">
        <v>1</v>
      </c>
      <c r="DV18" s="174"/>
      <c r="DW18" s="88"/>
      <c r="DX18" s="88"/>
      <c r="DY18" s="88"/>
      <c r="DZ18" s="88"/>
      <c r="EA18" s="88"/>
      <c r="EB18" s="88"/>
      <c r="EC18" s="88"/>
      <c r="ED18" s="88"/>
      <c r="EE18" s="88"/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88"/>
      <c r="ES18" s="88"/>
      <c r="ET18" s="88"/>
      <c r="EU18" s="88"/>
      <c r="EV18" s="88"/>
      <c r="EW18" s="88"/>
      <c r="EX18" s="88">
        <v>1</v>
      </c>
      <c r="EY18" s="88"/>
      <c r="EZ18" s="88"/>
      <c r="FA18" s="88"/>
      <c r="FB18" s="88"/>
      <c r="FC18" s="88"/>
      <c r="FD18" s="88"/>
      <c r="FE18" s="88"/>
      <c r="FF18" s="88"/>
      <c r="FG18" s="88"/>
      <c r="FH18" s="88"/>
      <c r="FI18" s="88"/>
      <c r="FJ18" s="88"/>
      <c r="FK18" s="88"/>
      <c r="FL18" s="88"/>
      <c r="FM18" s="88"/>
      <c r="FN18" s="88"/>
      <c r="FO18" s="88"/>
      <c r="FP18" s="88"/>
      <c r="FQ18" s="88"/>
      <c r="FR18" s="88"/>
      <c r="FS18" s="88">
        <v>1</v>
      </c>
      <c r="FT18" s="88"/>
      <c r="FU18" s="88">
        <v>1</v>
      </c>
      <c r="FV18" s="88"/>
      <c r="FW18" s="88"/>
      <c r="FX18" s="88"/>
      <c r="FY18" s="88"/>
      <c r="FZ18" s="88"/>
      <c r="GA18" s="88"/>
      <c r="GB18" s="88"/>
    </row>
    <row r="19" spans="1:184" ht="18.5" x14ac:dyDescent="0.45">
      <c r="A19" s="88" t="s">
        <v>43</v>
      </c>
      <c r="B19" s="88"/>
      <c r="C19" s="88"/>
      <c r="D19" s="174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174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174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88"/>
      <c r="EH19" s="88"/>
      <c r="EI19" s="88"/>
      <c r="EJ19" s="88"/>
      <c r="EK19" s="88">
        <v>1</v>
      </c>
      <c r="EL19" s="88"/>
      <c r="EM19" s="88"/>
      <c r="EN19" s="88"/>
      <c r="EO19" s="88"/>
      <c r="EP19" s="88"/>
      <c r="EQ19" s="88"/>
      <c r="ER19" s="88"/>
      <c r="ES19" s="88"/>
      <c r="ET19" s="88"/>
      <c r="EU19" s="88"/>
      <c r="EV19" s="88"/>
      <c r="EW19" s="88"/>
      <c r="EX19" s="88">
        <v>1</v>
      </c>
      <c r="EY19" s="88"/>
      <c r="EZ19" s="88"/>
      <c r="FA19" s="88"/>
      <c r="FB19" s="88"/>
      <c r="FC19" s="88"/>
      <c r="FD19" s="88"/>
      <c r="FE19" s="88"/>
      <c r="FF19" s="88"/>
      <c r="FG19" s="88"/>
      <c r="FH19" s="88"/>
      <c r="FI19" s="88"/>
      <c r="FJ19" s="88"/>
      <c r="FK19" s="88"/>
      <c r="FL19" s="88"/>
      <c r="FM19" s="88"/>
      <c r="FN19" s="88"/>
      <c r="FO19" s="88"/>
      <c r="FP19" s="88"/>
      <c r="FQ19" s="88"/>
      <c r="FR19" s="88">
        <v>2</v>
      </c>
      <c r="FS19" s="88"/>
      <c r="FT19" s="88"/>
      <c r="FU19" s="88"/>
      <c r="FV19" s="88"/>
      <c r="FW19" s="88">
        <v>1</v>
      </c>
      <c r="FX19" s="88"/>
      <c r="FY19" s="88"/>
      <c r="FZ19" s="88">
        <v>1</v>
      </c>
      <c r="GA19" s="88"/>
      <c r="GB19" s="88"/>
    </row>
    <row r="20" spans="1:184" ht="18.5" x14ac:dyDescent="0.45">
      <c r="A20" s="88" t="s">
        <v>46</v>
      </c>
      <c r="B20" s="88"/>
      <c r="C20" s="88"/>
      <c r="D20" s="174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174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  <c r="DT20" s="88"/>
      <c r="DU20" s="88"/>
      <c r="DV20" s="174"/>
      <c r="DW20" s="88"/>
      <c r="DX20" s="88"/>
      <c r="DY20" s="88"/>
      <c r="DZ20" s="88"/>
      <c r="EA20" s="88"/>
      <c r="EB20" s="88"/>
      <c r="EC20" s="88"/>
      <c r="ED20" s="88"/>
      <c r="EE20" s="88"/>
      <c r="EF20" s="88"/>
      <c r="EG20" s="88"/>
      <c r="EH20" s="88"/>
      <c r="EI20" s="88"/>
      <c r="EJ20" s="88"/>
      <c r="EK20" s="88"/>
      <c r="EL20" s="88"/>
      <c r="EM20" s="88"/>
      <c r="EN20" s="88"/>
      <c r="EO20" s="88"/>
      <c r="EP20" s="88"/>
      <c r="EQ20" s="88"/>
      <c r="ER20" s="88"/>
      <c r="ES20" s="88"/>
      <c r="ET20" s="88"/>
      <c r="EU20" s="88"/>
      <c r="EV20" s="88"/>
      <c r="EW20" s="88"/>
      <c r="EX20" s="88">
        <v>1</v>
      </c>
      <c r="EY20" s="88"/>
      <c r="EZ20" s="88"/>
      <c r="FA20" s="88"/>
      <c r="FB20" s="88"/>
      <c r="FC20" s="88"/>
      <c r="FD20" s="88"/>
      <c r="FE20" s="88"/>
      <c r="FF20" s="88"/>
      <c r="FG20" s="88"/>
      <c r="FH20" s="88"/>
      <c r="FI20" s="88"/>
      <c r="FJ20" s="88"/>
      <c r="FK20" s="88"/>
      <c r="FL20" s="88"/>
      <c r="FM20" s="88"/>
      <c r="FN20" s="88"/>
      <c r="FO20" s="88"/>
      <c r="FP20" s="88"/>
      <c r="FQ20" s="88"/>
      <c r="FR20" s="88"/>
      <c r="FS20" s="88"/>
      <c r="FT20" s="88"/>
      <c r="FU20" s="88"/>
      <c r="FV20" s="88"/>
      <c r="FW20" s="88"/>
      <c r="FX20" s="88"/>
      <c r="FY20" s="88"/>
      <c r="FZ20" s="88"/>
      <c r="GA20" s="88"/>
      <c r="GB20" s="88"/>
    </row>
    <row r="21" spans="1:184" ht="18.5" x14ac:dyDescent="0.45">
      <c r="A21" s="88" t="s">
        <v>45</v>
      </c>
      <c r="B21" s="88"/>
      <c r="C21" s="88"/>
      <c r="D21" s="174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174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174"/>
      <c r="DW21" s="88"/>
      <c r="DX21" s="88"/>
      <c r="DY21" s="88"/>
      <c r="DZ21" s="88"/>
      <c r="EA21" s="88"/>
      <c r="EB21" s="88"/>
      <c r="EC21" s="88"/>
      <c r="ED21" s="88"/>
      <c r="EE21" s="88"/>
      <c r="EF21" s="88"/>
      <c r="EG21" s="88"/>
      <c r="EH21" s="88"/>
      <c r="EI21" s="88"/>
      <c r="EJ21" s="88"/>
      <c r="EK21" s="88"/>
      <c r="EL21" s="88"/>
      <c r="EM21" s="88"/>
      <c r="EN21" s="88"/>
      <c r="EO21" s="88"/>
      <c r="EP21" s="88"/>
      <c r="EQ21" s="88"/>
      <c r="ER21" s="88"/>
      <c r="ES21" s="88"/>
      <c r="ET21" s="88"/>
      <c r="EU21" s="88"/>
      <c r="EV21" s="88">
        <v>2</v>
      </c>
      <c r="EW21" s="88"/>
      <c r="EX21" s="88"/>
      <c r="EY21" s="88"/>
      <c r="EZ21" s="88"/>
      <c r="FA21" s="88"/>
      <c r="FB21" s="88"/>
      <c r="FC21" s="88"/>
      <c r="FD21" s="88"/>
      <c r="FE21" s="88"/>
      <c r="FF21" s="88"/>
      <c r="FG21" s="88"/>
      <c r="FH21" s="88"/>
      <c r="FI21" s="88"/>
      <c r="FJ21" s="88"/>
      <c r="FK21" s="88"/>
      <c r="FL21" s="88"/>
      <c r="FM21" s="88"/>
      <c r="FN21" s="88"/>
      <c r="FO21" s="88"/>
      <c r="FP21" s="88"/>
      <c r="FQ21" s="88"/>
      <c r="FR21" s="88">
        <v>1</v>
      </c>
      <c r="FS21" s="88"/>
      <c r="FT21" s="88"/>
      <c r="FU21" s="88"/>
      <c r="FV21" s="88"/>
      <c r="FW21" s="88"/>
      <c r="FX21" s="88"/>
      <c r="FY21" s="88"/>
      <c r="FZ21" s="88"/>
      <c r="GA21" s="88"/>
      <c r="GB21" s="88"/>
    </row>
    <row r="22" spans="1:184" ht="18.5" x14ac:dyDescent="0.45">
      <c r="A22" s="76" t="s">
        <v>144</v>
      </c>
      <c r="B22" s="88"/>
      <c r="C22" s="88"/>
      <c r="D22" s="174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174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  <c r="DT22" s="46"/>
      <c r="DU22" s="88"/>
      <c r="DV22" s="174"/>
      <c r="DW22" s="46"/>
      <c r="DX22" s="88"/>
      <c r="DY22" s="46"/>
      <c r="DZ22" s="88"/>
      <c r="EA22" s="88"/>
      <c r="EB22" s="46"/>
      <c r="EC22" s="46"/>
      <c r="ED22" s="88"/>
      <c r="EE22" s="88"/>
      <c r="EF22" s="88"/>
      <c r="EG22" s="46"/>
      <c r="EH22" s="88"/>
      <c r="EI22" s="88"/>
      <c r="EJ22" s="46"/>
      <c r="EK22" s="88"/>
      <c r="EL22" s="88"/>
      <c r="EM22" s="46"/>
      <c r="EN22" s="88"/>
      <c r="EO22" s="46"/>
      <c r="EP22" s="88"/>
      <c r="EQ22" s="88"/>
      <c r="ER22" s="46"/>
      <c r="ES22" s="88"/>
      <c r="ET22" s="88"/>
      <c r="EU22" s="88"/>
      <c r="EV22" s="46"/>
      <c r="EW22" s="88"/>
      <c r="EX22" s="46"/>
      <c r="EY22" s="88"/>
      <c r="EZ22" s="46"/>
      <c r="FA22" s="88"/>
      <c r="FB22" s="46"/>
      <c r="FC22" s="88"/>
      <c r="FD22" s="88"/>
      <c r="FE22" s="88"/>
      <c r="FF22" s="46"/>
      <c r="FG22" s="88"/>
      <c r="FH22" s="88"/>
      <c r="FI22" s="46"/>
      <c r="FJ22" s="88">
        <v>1</v>
      </c>
      <c r="FK22" s="46"/>
      <c r="FL22" s="88"/>
      <c r="FM22" s="88"/>
      <c r="FN22" s="46"/>
      <c r="FO22" s="88"/>
      <c r="FP22" s="88"/>
      <c r="FQ22" s="46"/>
      <c r="FR22" s="88"/>
      <c r="FS22" s="88"/>
      <c r="FT22" s="46"/>
      <c r="FU22" s="88"/>
      <c r="FV22" s="88"/>
      <c r="FW22" s="88"/>
      <c r="FX22" s="46"/>
      <c r="FY22" s="88"/>
      <c r="FZ22" s="88"/>
      <c r="GA22" s="46"/>
      <c r="GB22" s="88"/>
    </row>
    <row r="23" spans="1:184" ht="18.5" x14ac:dyDescent="0.45">
      <c r="A23" s="76" t="s">
        <v>145</v>
      </c>
      <c r="B23" s="88"/>
      <c r="C23" s="88"/>
      <c r="D23" s="174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174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46"/>
      <c r="DU23" s="46"/>
      <c r="DV23" s="175"/>
      <c r="DW23" s="46"/>
      <c r="DX23" s="88"/>
      <c r="DY23" s="46"/>
      <c r="DZ23" s="46"/>
      <c r="EA23" s="46"/>
      <c r="EB23" s="46"/>
      <c r="EC23" s="46"/>
      <c r="ED23" s="46"/>
      <c r="EE23" s="46"/>
      <c r="EF23" s="88"/>
      <c r="EG23" s="46"/>
      <c r="EH23" s="46"/>
      <c r="EI23" s="46"/>
      <c r="EJ23" s="46"/>
      <c r="EK23" s="88"/>
      <c r="EL23" s="88"/>
      <c r="EM23" s="46"/>
      <c r="EN23" s="88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88"/>
      <c r="FB23" s="46"/>
      <c r="FC23" s="88"/>
      <c r="FD23" s="88"/>
      <c r="FE23" s="88"/>
      <c r="FF23" s="46"/>
      <c r="FG23" s="88"/>
      <c r="FH23" s="88"/>
      <c r="FI23" s="46"/>
      <c r="FJ23" s="88"/>
      <c r="FK23" s="46"/>
      <c r="FL23" s="46"/>
      <c r="FM23" s="46"/>
      <c r="FN23" s="46"/>
      <c r="FO23" s="88">
        <v>1</v>
      </c>
      <c r="FP23" s="46"/>
      <c r="FQ23" s="46"/>
      <c r="FR23" s="46"/>
      <c r="FS23" s="88"/>
      <c r="FT23" s="46"/>
      <c r="FU23" s="46"/>
      <c r="FV23" s="88"/>
      <c r="FW23" s="46"/>
      <c r="FX23" s="46"/>
      <c r="FY23" s="46"/>
      <c r="FZ23" s="46"/>
      <c r="GA23" s="46"/>
      <c r="GB23" s="46"/>
    </row>
    <row r="25" spans="1:184" x14ac:dyDescent="0.35">
      <c r="A25" t="s">
        <v>190</v>
      </c>
    </row>
    <row r="27" spans="1:184" x14ac:dyDescent="0.35">
      <c r="A27" s="92" t="s">
        <v>86</v>
      </c>
      <c r="B27" s="76" t="s">
        <v>179</v>
      </c>
      <c r="C27" s="76" t="s">
        <v>178</v>
      </c>
      <c r="D27" s="76" t="s">
        <v>177</v>
      </c>
      <c r="E27" s="88" t="s">
        <v>37</v>
      </c>
      <c r="F27" s="88" t="s">
        <v>35</v>
      </c>
      <c r="G27" s="88" t="s">
        <v>38</v>
      </c>
      <c r="H27" s="88" t="s">
        <v>36</v>
      </c>
      <c r="I27" s="88" t="s">
        <v>44</v>
      </c>
      <c r="J27" s="88" t="s">
        <v>39</v>
      </c>
      <c r="K27" s="88" t="s">
        <v>41</v>
      </c>
      <c r="L27" s="88" t="s">
        <v>42</v>
      </c>
      <c r="M27" s="88" t="s">
        <v>47</v>
      </c>
      <c r="N27" s="88" t="s">
        <v>40</v>
      </c>
      <c r="O27" s="88" t="s">
        <v>48</v>
      </c>
      <c r="P27" s="88" t="s">
        <v>49</v>
      </c>
      <c r="Q27" s="88" t="s">
        <v>43</v>
      </c>
      <c r="R27" s="88" t="s">
        <v>46</v>
      </c>
      <c r="S27" s="88" t="s">
        <v>45</v>
      </c>
      <c r="T27" s="76" t="s">
        <v>144</v>
      </c>
      <c r="U27" s="76" t="s">
        <v>145</v>
      </c>
    </row>
    <row r="28" spans="1:184" x14ac:dyDescent="0.35">
      <c r="A28" s="107" t="s">
        <v>166</v>
      </c>
      <c r="B28" s="46" t="s">
        <v>26</v>
      </c>
      <c r="C28" s="46">
        <v>120096</v>
      </c>
      <c r="D28" s="89" t="s">
        <v>142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</row>
    <row r="29" spans="1:184" x14ac:dyDescent="0.35">
      <c r="A29" s="107" t="s">
        <v>166</v>
      </c>
      <c r="B29" s="46" t="s">
        <v>28</v>
      </c>
      <c r="C29" s="46">
        <v>155520</v>
      </c>
      <c r="D29" s="89" t="s">
        <v>142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</row>
    <row r="30" spans="1:184" ht="18.5" x14ac:dyDescent="0.45">
      <c r="A30" s="107" t="s">
        <v>166</v>
      </c>
      <c r="B30" s="46" t="s">
        <v>31</v>
      </c>
      <c r="C30" s="46">
        <v>89064</v>
      </c>
      <c r="D30" s="89" t="s">
        <v>142</v>
      </c>
      <c r="E30" s="173">
        <v>2</v>
      </c>
      <c r="F30" s="174"/>
      <c r="G30" s="174">
        <v>1</v>
      </c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</row>
    <row r="31" spans="1:184" x14ac:dyDescent="0.35">
      <c r="A31" s="105" t="s">
        <v>167</v>
      </c>
      <c r="B31" s="46" t="s">
        <v>26</v>
      </c>
      <c r="C31" s="46">
        <v>166416</v>
      </c>
      <c r="D31" s="89" t="s">
        <v>142</v>
      </c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</row>
    <row r="32" spans="1:184" x14ac:dyDescent="0.35">
      <c r="A32" s="105" t="s">
        <v>167</v>
      </c>
      <c r="B32" s="46" t="s">
        <v>28</v>
      </c>
      <c r="C32" s="46">
        <v>198336</v>
      </c>
      <c r="D32" s="89" t="s">
        <v>142</v>
      </c>
      <c r="E32" s="88">
        <v>1</v>
      </c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</row>
    <row r="33" spans="1:21" x14ac:dyDescent="0.35">
      <c r="A33" s="105" t="s">
        <v>167</v>
      </c>
      <c r="B33" s="46" t="s">
        <v>27</v>
      </c>
      <c r="C33" s="46">
        <v>104393</v>
      </c>
      <c r="D33" s="89" t="s">
        <v>142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</row>
    <row r="34" spans="1:21" x14ac:dyDescent="0.35">
      <c r="A34" s="105" t="s">
        <v>167</v>
      </c>
      <c r="B34" s="46" t="s">
        <v>29</v>
      </c>
      <c r="C34" s="46">
        <v>124416</v>
      </c>
      <c r="D34" s="89" t="s">
        <v>142</v>
      </c>
      <c r="E34" s="88"/>
      <c r="F34" s="88"/>
      <c r="G34" s="88"/>
      <c r="H34" s="88"/>
      <c r="I34" s="88">
        <v>1</v>
      </c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</row>
    <row r="35" spans="1:21" x14ac:dyDescent="0.35">
      <c r="A35" s="109" t="s">
        <v>168</v>
      </c>
      <c r="B35" s="46" t="s">
        <v>26</v>
      </c>
      <c r="C35" s="46">
        <v>198888</v>
      </c>
      <c r="D35" s="89" t="s">
        <v>142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</row>
    <row r="36" spans="1:21" x14ac:dyDescent="0.35">
      <c r="A36" s="109" t="s">
        <v>168</v>
      </c>
      <c r="B36" s="46" t="s">
        <v>28</v>
      </c>
      <c r="C36" s="46">
        <v>224640</v>
      </c>
      <c r="D36" s="89" t="s">
        <v>142</v>
      </c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</row>
    <row r="37" spans="1:21" x14ac:dyDescent="0.35">
      <c r="A37" s="109" t="s">
        <v>168</v>
      </c>
      <c r="B37" s="46" t="s">
        <v>31</v>
      </c>
      <c r="C37" s="46">
        <v>200208</v>
      </c>
      <c r="D37" s="89" t="s">
        <v>142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</row>
    <row r="38" spans="1:21" x14ac:dyDescent="0.35">
      <c r="A38" s="109" t="s">
        <v>168</v>
      </c>
      <c r="B38" s="46" t="s">
        <v>140</v>
      </c>
      <c r="C38" s="192">
        <v>205200</v>
      </c>
      <c r="D38" s="89" t="s">
        <v>142</v>
      </c>
      <c r="E38" s="88"/>
      <c r="F38" s="88"/>
      <c r="G38" s="88"/>
      <c r="H38" s="88"/>
      <c r="I38" s="88">
        <v>1</v>
      </c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</row>
    <row r="39" spans="1:21" x14ac:dyDescent="0.35">
      <c r="A39" s="109" t="s">
        <v>168</v>
      </c>
      <c r="B39" s="46" t="s">
        <v>27</v>
      </c>
      <c r="C39" s="46">
        <v>124762</v>
      </c>
      <c r="D39" s="89" t="s">
        <v>142</v>
      </c>
      <c r="E39" s="88"/>
      <c r="F39" s="88"/>
      <c r="G39" s="88"/>
      <c r="H39" s="88"/>
      <c r="I39" s="88">
        <v>1</v>
      </c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</row>
    <row r="40" spans="1:21" x14ac:dyDescent="0.35">
      <c r="A40" s="109" t="s">
        <v>168</v>
      </c>
      <c r="B40" s="46" t="s">
        <v>29</v>
      </c>
      <c r="C40" s="46">
        <v>140917</v>
      </c>
      <c r="D40" s="89" t="s">
        <v>142</v>
      </c>
      <c r="E40" s="88"/>
      <c r="F40" s="88"/>
      <c r="G40" s="88"/>
      <c r="H40" s="88"/>
      <c r="I40" s="88">
        <v>3</v>
      </c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</row>
    <row r="41" spans="1:21" x14ac:dyDescent="0.35">
      <c r="A41" s="109" t="s">
        <v>168</v>
      </c>
      <c r="B41" s="46" t="s">
        <v>32</v>
      </c>
      <c r="C41" s="46">
        <v>125590</v>
      </c>
      <c r="D41" s="89" t="s">
        <v>142</v>
      </c>
      <c r="E41" s="88"/>
      <c r="F41" s="88"/>
      <c r="G41" s="88"/>
      <c r="H41" s="88"/>
      <c r="I41" s="88">
        <v>1</v>
      </c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</row>
    <row r="42" spans="1:21" x14ac:dyDescent="0.35">
      <c r="A42" s="109" t="s">
        <v>168</v>
      </c>
      <c r="B42" s="46" t="s">
        <v>141</v>
      </c>
      <c r="C42" s="46">
        <v>128722</v>
      </c>
      <c r="D42" s="89" t="s">
        <v>142</v>
      </c>
      <c r="E42" s="88"/>
      <c r="F42" s="88"/>
      <c r="G42" s="88"/>
      <c r="H42" s="88"/>
      <c r="I42" s="88">
        <v>1</v>
      </c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</row>
    <row r="43" spans="1:21" x14ac:dyDescent="0.35">
      <c r="A43" s="110" t="s">
        <v>169</v>
      </c>
      <c r="B43" s="46" t="s">
        <v>26</v>
      </c>
      <c r="C43" s="46">
        <v>234000</v>
      </c>
      <c r="D43" s="89" t="s">
        <v>142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</row>
    <row r="44" spans="1:21" x14ac:dyDescent="0.35">
      <c r="A44" s="110" t="s">
        <v>169</v>
      </c>
      <c r="B44" s="46" t="s">
        <v>28</v>
      </c>
      <c r="C44" s="46">
        <v>247560</v>
      </c>
      <c r="D44" s="89" t="s">
        <v>142</v>
      </c>
      <c r="E44" s="88">
        <v>1</v>
      </c>
      <c r="F44" s="88"/>
      <c r="G44" s="88"/>
      <c r="H44" s="88"/>
      <c r="I44" s="88">
        <v>1</v>
      </c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</row>
    <row r="45" spans="1:21" x14ac:dyDescent="0.35">
      <c r="A45" s="110" t="s">
        <v>169</v>
      </c>
      <c r="B45" s="46" t="s">
        <v>31</v>
      </c>
      <c r="C45" s="46">
        <v>235200</v>
      </c>
      <c r="D45" s="89" t="s">
        <v>142</v>
      </c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</row>
    <row r="46" spans="1:21" x14ac:dyDescent="0.35">
      <c r="A46" s="110" t="s">
        <v>169</v>
      </c>
      <c r="B46" s="46" t="s">
        <v>27</v>
      </c>
      <c r="C46" s="46">
        <v>146788</v>
      </c>
      <c r="D46" s="89" t="s">
        <v>142</v>
      </c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</row>
    <row r="47" spans="1:21" x14ac:dyDescent="0.35">
      <c r="A47" s="110" t="s">
        <v>169</v>
      </c>
      <c r="B47" s="46" t="s">
        <v>29</v>
      </c>
      <c r="C47" s="46">
        <v>155294.38800000001</v>
      </c>
      <c r="D47" s="89" t="s">
        <v>142</v>
      </c>
      <c r="E47" s="88"/>
      <c r="F47" s="88"/>
      <c r="G47" s="88"/>
      <c r="H47" s="88"/>
      <c r="I47" s="88">
        <v>2</v>
      </c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</row>
    <row r="48" spans="1:21" x14ac:dyDescent="0.35">
      <c r="A48" s="110" t="s">
        <v>169</v>
      </c>
      <c r="B48" s="46" t="s">
        <v>32</v>
      </c>
      <c r="C48" s="46">
        <v>147541</v>
      </c>
      <c r="D48" s="89" t="s">
        <v>142</v>
      </c>
      <c r="E48" s="88"/>
      <c r="F48" s="88"/>
      <c r="G48" s="88"/>
      <c r="H48" s="88"/>
      <c r="I48" s="88">
        <v>1</v>
      </c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</row>
    <row r="49" spans="1:21" x14ac:dyDescent="0.35">
      <c r="A49" s="114" t="s">
        <v>170</v>
      </c>
      <c r="B49" s="46" t="s">
        <v>26</v>
      </c>
      <c r="C49" s="46">
        <v>173976</v>
      </c>
      <c r="D49" s="89" t="s">
        <v>142</v>
      </c>
      <c r="E49" s="88">
        <v>1</v>
      </c>
      <c r="F49" s="88"/>
      <c r="G49" s="88"/>
      <c r="H49" s="88"/>
      <c r="I49" s="88">
        <v>1</v>
      </c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</row>
    <row r="50" spans="1:21" x14ac:dyDescent="0.35">
      <c r="A50" s="114" t="s">
        <v>170</v>
      </c>
      <c r="B50" s="46" t="s">
        <v>28</v>
      </c>
      <c r="C50" s="46">
        <v>231936</v>
      </c>
      <c r="D50" s="89" t="s">
        <v>142</v>
      </c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</row>
    <row r="51" spans="1:21" x14ac:dyDescent="0.35">
      <c r="A51" s="114" t="s">
        <v>170</v>
      </c>
      <c r="B51" s="46" t="s">
        <v>31</v>
      </c>
      <c r="C51" s="46">
        <v>215184</v>
      </c>
      <c r="D51" s="89" t="s">
        <v>142</v>
      </c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</row>
    <row r="52" spans="1:21" x14ac:dyDescent="0.35">
      <c r="A52" s="114" t="s">
        <v>170</v>
      </c>
      <c r="B52" s="46" t="s">
        <v>27</v>
      </c>
      <c r="C52" s="46">
        <v>109135</v>
      </c>
      <c r="D52" s="89" t="s">
        <v>142</v>
      </c>
      <c r="E52" s="88"/>
      <c r="F52" s="88"/>
      <c r="G52" s="88">
        <v>3</v>
      </c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</row>
    <row r="53" spans="1:21" x14ac:dyDescent="0.35">
      <c r="A53" s="114" t="s">
        <v>170</v>
      </c>
      <c r="B53" s="46" t="s">
        <v>29</v>
      </c>
      <c r="C53" s="46">
        <v>145493</v>
      </c>
      <c r="D53" s="89" t="s">
        <v>142</v>
      </c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</row>
    <row r="54" spans="1:21" x14ac:dyDescent="0.35">
      <c r="A54" s="114" t="s">
        <v>170</v>
      </c>
      <c r="B54" s="46" t="s">
        <v>32</v>
      </c>
      <c r="C54" s="46">
        <v>134985</v>
      </c>
      <c r="D54" s="89" t="s">
        <v>142</v>
      </c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</row>
    <row r="55" spans="1:21" x14ac:dyDescent="0.35">
      <c r="A55" s="108" t="s">
        <v>171</v>
      </c>
      <c r="B55" s="46" t="s">
        <v>26</v>
      </c>
      <c r="C55" s="46">
        <v>261552</v>
      </c>
      <c r="D55" s="89" t="s">
        <v>142</v>
      </c>
      <c r="E55" s="88"/>
      <c r="F55" s="88"/>
      <c r="G55" s="88"/>
      <c r="H55" s="88"/>
      <c r="I55" s="88">
        <v>1</v>
      </c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</row>
    <row r="56" spans="1:21" x14ac:dyDescent="0.35">
      <c r="A56" s="108" t="s">
        <v>171</v>
      </c>
      <c r="B56" s="46" t="s">
        <v>28</v>
      </c>
      <c r="C56" s="46">
        <v>194736</v>
      </c>
      <c r="D56" s="89" t="s">
        <v>142</v>
      </c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</row>
    <row r="57" spans="1:21" x14ac:dyDescent="0.35">
      <c r="A57" s="108" t="s">
        <v>171</v>
      </c>
      <c r="B57" s="46" t="s">
        <v>31</v>
      </c>
      <c r="C57" s="46">
        <v>240456</v>
      </c>
      <c r="D57" s="89" t="s">
        <v>142</v>
      </c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</row>
    <row r="58" spans="1:21" x14ac:dyDescent="0.35">
      <c r="A58" s="108" t="s">
        <v>171</v>
      </c>
      <c r="B58" s="46" t="s">
        <v>27</v>
      </c>
      <c r="C58" s="46">
        <v>164072</v>
      </c>
      <c r="D58" s="89" t="s">
        <v>142</v>
      </c>
      <c r="E58" s="88"/>
      <c r="F58" s="88">
        <v>10</v>
      </c>
      <c r="G58" s="88">
        <v>2</v>
      </c>
      <c r="H58" s="88">
        <v>1</v>
      </c>
      <c r="I58" s="88">
        <v>2</v>
      </c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</row>
    <row r="59" spans="1:21" x14ac:dyDescent="0.35">
      <c r="A59" s="108" t="s">
        <v>171</v>
      </c>
      <c r="B59" s="46" t="s">
        <v>29</v>
      </c>
      <c r="C59" s="46">
        <v>122158</v>
      </c>
      <c r="D59" s="89" t="s">
        <v>142</v>
      </c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</row>
    <row r="60" spans="1:21" x14ac:dyDescent="0.35">
      <c r="A60" s="112" t="s">
        <v>172</v>
      </c>
      <c r="B60" s="46" t="s">
        <v>26</v>
      </c>
      <c r="C60" s="46">
        <v>181104</v>
      </c>
      <c r="D60" s="89" t="s">
        <v>142</v>
      </c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</row>
    <row r="61" spans="1:21" x14ac:dyDescent="0.35">
      <c r="A61" s="112" t="s">
        <v>172</v>
      </c>
      <c r="B61" s="46" t="s">
        <v>28</v>
      </c>
      <c r="C61" s="46">
        <v>134016</v>
      </c>
      <c r="D61" s="89" t="s">
        <v>142</v>
      </c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</row>
    <row r="62" spans="1:21" x14ac:dyDescent="0.35">
      <c r="A62" s="112" t="s">
        <v>172</v>
      </c>
      <c r="B62" s="46" t="s">
        <v>27</v>
      </c>
      <c r="C62" s="46">
        <v>113606.5392</v>
      </c>
      <c r="D62" s="89" t="s">
        <v>142</v>
      </c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</row>
    <row r="63" spans="1:21" x14ac:dyDescent="0.35">
      <c r="A63" s="112" t="s">
        <v>172</v>
      </c>
      <c r="B63" s="46" t="s">
        <v>29</v>
      </c>
      <c r="C63" s="46">
        <v>84068</v>
      </c>
      <c r="D63" s="89" t="s">
        <v>142</v>
      </c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</row>
    <row r="64" spans="1:21" x14ac:dyDescent="0.35">
      <c r="A64" s="111" t="s">
        <v>173</v>
      </c>
      <c r="B64" s="46" t="s">
        <v>26</v>
      </c>
      <c r="C64" s="192">
        <v>121488</v>
      </c>
      <c r="D64" s="89" t="s">
        <v>142</v>
      </c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</row>
    <row r="65" spans="1:21" x14ac:dyDescent="0.35">
      <c r="A65" s="111" t="s">
        <v>173</v>
      </c>
      <c r="B65" s="46" t="s">
        <v>28</v>
      </c>
      <c r="C65" s="46">
        <v>148896</v>
      </c>
      <c r="D65" s="89" t="s">
        <v>142</v>
      </c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</row>
    <row r="66" spans="1:21" x14ac:dyDescent="0.35">
      <c r="A66" s="111" t="s">
        <v>173</v>
      </c>
      <c r="B66" s="46" t="s">
        <v>31</v>
      </c>
      <c r="C66" s="46">
        <v>123840</v>
      </c>
      <c r="D66" s="89" t="s">
        <v>142</v>
      </c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</row>
    <row r="67" spans="1:21" x14ac:dyDescent="0.35">
      <c r="A67" s="111" t="s">
        <v>173</v>
      </c>
      <c r="B67" s="46" t="s">
        <v>27</v>
      </c>
      <c r="C67" s="46">
        <v>76209</v>
      </c>
      <c r="D67" s="89" t="s">
        <v>142</v>
      </c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</row>
    <row r="68" spans="1:21" x14ac:dyDescent="0.35">
      <c r="A68" s="111" t="s">
        <v>173</v>
      </c>
      <c r="B68" s="46" t="s">
        <v>29</v>
      </c>
      <c r="C68" s="46">
        <v>93402</v>
      </c>
      <c r="D68" s="89" t="s">
        <v>142</v>
      </c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</row>
    <row r="69" spans="1:21" x14ac:dyDescent="0.35">
      <c r="A69" s="111" t="s">
        <v>173</v>
      </c>
      <c r="B69" s="46" t="s">
        <v>32</v>
      </c>
      <c r="C69" s="46">
        <v>77684.831999999995</v>
      </c>
      <c r="D69" s="89" t="s">
        <v>142</v>
      </c>
      <c r="E69" s="88"/>
      <c r="F69" s="88"/>
      <c r="G69" s="88"/>
      <c r="H69" s="88"/>
      <c r="I69" s="88">
        <v>1</v>
      </c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</row>
    <row r="70" spans="1:21" x14ac:dyDescent="0.35">
      <c r="A70" s="113" t="s">
        <v>174</v>
      </c>
      <c r="B70" s="46" t="s">
        <v>26</v>
      </c>
      <c r="C70" s="46">
        <v>244008</v>
      </c>
      <c r="D70" s="89" t="s">
        <v>142</v>
      </c>
      <c r="E70" s="88"/>
      <c r="F70" s="88"/>
      <c r="G70" s="88"/>
      <c r="H70" s="88"/>
      <c r="I70" s="88">
        <v>4</v>
      </c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</row>
    <row r="71" spans="1:21" x14ac:dyDescent="0.35">
      <c r="A71" s="113" t="s">
        <v>174</v>
      </c>
      <c r="B71" s="46" t="s">
        <v>28</v>
      </c>
      <c r="C71" s="46">
        <v>155640</v>
      </c>
      <c r="D71" s="89" t="s">
        <v>142</v>
      </c>
      <c r="E71" s="88"/>
      <c r="F71" s="88"/>
      <c r="G71" s="88"/>
      <c r="H71" s="88"/>
      <c r="I71" s="88">
        <v>4</v>
      </c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</row>
    <row r="72" spans="1:21" x14ac:dyDescent="0.35">
      <c r="A72" s="113" t="s">
        <v>174</v>
      </c>
      <c r="B72" s="46" t="s">
        <v>31</v>
      </c>
      <c r="C72" s="46">
        <v>207936</v>
      </c>
      <c r="D72" s="89" t="s">
        <v>142</v>
      </c>
      <c r="E72" s="88"/>
      <c r="F72" s="88"/>
      <c r="G72" s="88"/>
      <c r="H72" s="88"/>
      <c r="I72" s="88">
        <v>2</v>
      </c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</row>
    <row r="73" spans="1:21" x14ac:dyDescent="0.35">
      <c r="A73" s="113" t="s">
        <v>174</v>
      </c>
      <c r="B73" s="46" t="s">
        <v>27</v>
      </c>
      <c r="C73" s="46">
        <v>99349</v>
      </c>
      <c r="D73" s="89" t="s">
        <v>142</v>
      </c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</row>
    <row r="74" spans="1:21" x14ac:dyDescent="0.35">
      <c r="A74" s="113" t="s">
        <v>174</v>
      </c>
      <c r="B74" s="46" t="s">
        <v>29</v>
      </c>
      <c r="C74" s="46">
        <v>97633</v>
      </c>
      <c r="D74" s="89" t="s">
        <v>142</v>
      </c>
      <c r="E74" s="88">
        <v>1</v>
      </c>
      <c r="F74" s="88"/>
      <c r="G74" s="88"/>
      <c r="H74" s="88"/>
      <c r="I74" s="88">
        <v>4</v>
      </c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</row>
    <row r="75" spans="1:21" x14ac:dyDescent="0.35">
      <c r="A75" s="113" t="s">
        <v>174</v>
      </c>
      <c r="B75" s="46" t="s">
        <v>32</v>
      </c>
      <c r="C75" s="46">
        <v>130438</v>
      </c>
      <c r="D75" s="89" t="s">
        <v>142</v>
      </c>
      <c r="E75" s="88"/>
      <c r="F75" s="88"/>
      <c r="G75" s="88"/>
      <c r="H75" s="88"/>
      <c r="I75" s="88">
        <v>3</v>
      </c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</row>
    <row r="76" spans="1:21" x14ac:dyDescent="0.35">
      <c r="A76" s="113" t="s">
        <v>174</v>
      </c>
      <c r="B76" s="46" t="s">
        <v>141</v>
      </c>
      <c r="C76" s="46">
        <v>153066</v>
      </c>
      <c r="D76" s="89" t="s">
        <v>142</v>
      </c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</row>
    <row r="77" spans="1:21" x14ac:dyDescent="0.35">
      <c r="A77" s="104" t="s">
        <v>175</v>
      </c>
      <c r="B77" s="46" t="s">
        <v>26</v>
      </c>
      <c r="C77" s="46">
        <v>139344</v>
      </c>
      <c r="D77" s="89" t="s">
        <v>142</v>
      </c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</row>
    <row r="78" spans="1:21" x14ac:dyDescent="0.35">
      <c r="A78" s="104" t="s">
        <v>175</v>
      </c>
      <c r="B78" s="46" t="s">
        <v>28</v>
      </c>
      <c r="C78" s="46">
        <v>185904</v>
      </c>
      <c r="D78" s="89" t="s">
        <v>142</v>
      </c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</row>
    <row r="79" spans="1:21" x14ac:dyDescent="0.35">
      <c r="A79" s="104" t="s">
        <v>175</v>
      </c>
      <c r="B79" s="46" t="s">
        <v>31</v>
      </c>
      <c r="C79" s="46">
        <v>196680</v>
      </c>
      <c r="D79" s="89" t="s">
        <v>142</v>
      </c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</row>
    <row r="80" spans="1:21" x14ac:dyDescent="0.35">
      <c r="A80" s="104" t="s">
        <v>175</v>
      </c>
      <c r="B80" s="46" t="s">
        <v>27</v>
      </c>
      <c r="C80" s="46">
        <v>87410</v>
      </c>
      <c r="D80" s="89" t="s">
        <v>142</v>
      </c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</row>
    <row r="81" spans="1:21" x14ac:dyDescent="0.35">
      <c r="A81" s="104" t="s">
        <v>175</v>
      </c>
      <c r="B81" s="46" t="s">
        <v>29</v>
      </c>
      <c r="C81" s="46">
        <v>116618</v>
      </c>
      <c r="D81" s="89" t="s">
        <v>142</v>
      </c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</row>
    <row r="82" spans="1:21" x14ac:dyDescent="0.35">
      <c r="A82" s="104" t="s">
        <v>175</v>
      </c>
      <c r="B82" s="46" t="s">
        <v>32</v>
      </c>
      <c r="C82" s="46">
        <v>123377</v>
      </c>
      <c r="D82" s="89" t="s">
        <v>142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</row>
    <row r="83" spans="1:21" x14ac:dyDescent="0.35">
      <c r="A83" s="106" t="s">
        <v>176</v>
      </c>
      <c r="B83" s="46" t="s">
        <v>26</v>
      </c>
      <c r="C83" s="46">
        <v>185280</v>
      </c>
      <c r="D83" s="89" t="s">
        <v>142</v>
      </c>
      <c r="E83" s="88">
        <v>1</v>
      </c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</row>
    <row r="84" spans="1:21" x14ac:dyDescent="0.35">
      <c r="A84" s="106" t="s">
        <v>176</v>
      </c>
      <c r="B84" s="46" t="s">
        <v>28</v>
      </c>
      <c r="C84" s="46">
        <v>60720</v>
      </c>
      <c r="D84" s="89" t="s">
        <v>142</v>
      </c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</row>
    <row r="85" spans="1:21" x14ac:dyDescent="0.35">
      <c r="A85" s="106" t="s">
        <v>176</v>
      </c>
      <c r="B85" s="46" t="s">
        <v>31</v>
      </c>
      <c r="C85" s="46">
        <v>198096</v>
      </c>
      <c r="D85" s="89" t="s">
        <v>142</v>
      </c>
      <c r="E85" s="88"/>
      <c r="F85" s="88"/>
      <c r="G85" s="88"/>
      <c r="H85" s="88"/>
      <c r="I85" s="88">
        <v>1</v>
      </c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</row>
    <row r="86" spans="1:21" x14ac:dyDescent="0.35">
      <c r="A86" s="106" t="s">
        <v>176</v>
      </c>
      <c r="B86" s="46" t="s">
        <v>27</v>
      </c>
      <c r="C86" s="46">
        <v>116226</v>
      </c>
      <c r="D86" s="89" t="s">
        <v>142</v>
      </c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</row>
    <row r="87" spans="1:21" x14ac:dyDescent="0.35">
      <c r="A87" s="106" t="s">
        <v>176</v>
      </c>
      <c r="B87" s="46" t="s">
        <v>29</v>
      </c>
      <c r="C87" s="46">
        <v>38090</v>
      </c>
      <c r="D87" s="89" t="s">
        <v>142</v>
      </c>
      <c r="E87" s="88">
        <v>1</v>
      </c>
      <c r="F87" s="88"/>
      <c r="G87" s="88">
        <v>26</v>
      </c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</row>
    <row r="88" spans="1:21" x14ac:dyDescent="0.35">
      <c r="A88" s="106" t="s">
        <v>176</v>
      </c>
      <c r="B88" s="46" t="s">
        <v>32</v>
      </c>
      <c r="C88" s="46">
        <v>124266</v>
      </c>
      <c r="D88" s="89" t="s">
        <v>142</v>
      </c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</row>
    <row r="89" spans="1:21" x14ac:dyDescent="0.35">
      <c r="A89" s="107" t="s">
        <v>166</v>
      </c>
      <c r="B89" s="46" t="s">
        <v>26</v>
      </c>
      <c r="C89" s="46">
        <v>120096</v>
      </c>
      <c r="D89" s="90" t="s">
        <v>50</v>
      </c>
      <c r="E89" s="88"/>
      <c r="F89" s="88">
        <v>10</v>
      </c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</row>
    <row r="90" spans="1:21" x14ac:dyDescent="0.35">
      <c r="A90" s="107" t="s">
        <v>166</v>
      </c>
      <c r="B90" s="46" t="s">
        <v>28</v>
      </c>
      <c r="C90" s="46">
        <v>155520</v>
      </c>
      <c r="D90" s="90" t="s">
        <v>50</v>
      </c>
      <c r="E90" s="88"/>
      <c r="F90" s="88">
        <v>3</v>
      </c>
      <c r="G90" s="88">
        <v>1</v>
      </c>
      <c r="H90" s="88">
        <v>1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</row>
    <row r="91" spans="1:21" ht="18.5" x14ac:dyDescent="0.45">
      <c r="A91" s="107" t="s">
        <v>166</v>
      </c>
      <c r="B91" s="46" t="s">
        <v>31</v>
      </c>
      <c r="C91" s="46">
        <v>89064</v>
      </c>
      <c r="D91" s="90" t="s">
        <v>50</v>
      </c>
      <c r="E91" s="174"/>
      <c r="F91" s="174">
        <v>8</v>
      </c>
      <c r="G91" s="174">
        <v>2</v>
      </c>
      <c r="H91" s="174">
        <v>10</v>
      </c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</row>
    <row r="92" spans="1:21" x14ac:dyDescent="0.35">
      <c r="A92" s="105" t="s">
        <v>167</v>
      </c>
      <c r="B92" s="46" t="s">
        <v>26</v>
      </c>
      <c r="C92" s="46">
        <v>166416</v>
      </c>
      <c r="D92" s="90" t="s">
        <v>50</v>
      </c>
      <c r="E92" s="88"/>
      <c r="F92" s="88">
        <v>3</v>
      </c>
      <c r="G92" s="88"/>
      <c r="H92" s="88">
        <v>1</v>
      </c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</row>
    <row r="93" spans="1:21" x14ac:dyDescent="0.35">
      <c r="A93" s="105" t="s">
        <v>167</v>
      </c>
      <c r="B93" s="46" t="s">
        <v>28</v>
      </c>
      <c r="C93" s="46">
        <v>198336</v>
      </c>
      <c r="D93" s="90" t="s">
        <v>50</v>
      </c>
      <c r="E93" s="88"/>
      <c r="F93" s="88">
        <v>9</v>
      </c>
      <c r="G93" s="88">
        <v>2</v>
      </c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</row>
    <row r="94" spans="1:21" x14ac:dyDescent="0.35">
      <c r="A94" s="105" t="s">
        <v>167</v>
      </c>
      <c r="B94" s="46" t="s">
        <v>27</v>
      </c>
      <c r="C94" s="46">
        <v>104393</v>
      </c>
      <c r="D94" s="90" t="s">
        <v>50</v>
      </c>
      <c r="E94" s="88"/>
      <c r="F94" s="88">
        <v>8</v>
      </c>
      <c r="G94" s="88"/>
      <c r="H94" s="88">
        <v>1</v>
      </c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</row>
    <row r="95" spans="1:21" x14ac:dyDescent="0.35">
      <c r="A95" s="105" t="s">
        <v>167</v>
      </c>
      <c r="B95" s="46" t="s">
        <v>29</v>
      </c>
      <c r="C95" s="46">
        <v>124416</v>
      </c>
      <c r="D95" s="90" t="s">
        <v>50</v>
      </c>
      <c r="E95" s="88"/>
      <c r="F95" s="88">
        <v>11</v>
      </c>
      <c r="G95" s="88">
        <v>3</v>
      </c>
      <c r="H95" s="88">
        <v>1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</row>
    <row r="96" spans="1:21" x14ac:dyDescent="0.35">
      <c r="A96" s="109" t="s">
        <v>168</v>
      </c>
      <c r="B96" s="46" t="s">
        <v>26</v>
      </c>
      <c r="C96" s="46">
        <v>198888</v>
      </c>
      <c r="D96" s="90" t="s">
        <v>50</v>
      </c>
      <c r="E96" s="88"/>
      <c r="F96" s="88">
        <v>7</v>
      </c>
      <c r="G96" s="88">
        <v>1</v>
      </c>
      <c r="H96" s="88">
        <v>1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</row>
    <row r="97" spans="1:21" x14ac:dyDescent="0.35">
      <c r="A97" s="109" t="s">
        <v>168</v>
      </c>
      <c r="B97" s="46" t="s">
        <v>28</v>
      </c>
      <c r="C97" s="46">
        <v>224640</v>
      </c>
      <c r="D97" s="90" t="s">
        <v>50</v>
      </c>
      <c r="E97" s="88"/>
      <c r="F97" s="88">
        <v>23</v>
      </c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</row>
    <row r="98" spans="1:21" x14ac:dyDescent="0.35">
      <c r="A98" s="109" t="s">
        <v>168</v>
      </c>
      <c r="B98" s="46" t="s">
        <v>31</v>
      </c>
      <c r="C98" s="46">
        <v>200208</v>
      </c>
      <c r="D98" s="90" t="s">
        <v>50</v>
      </c>
      <c r="E98" s="88"/>
      <c r="F98" s="88">
        <v>13</v>
      </c>
      <c r="G98" s="88">
        <v>2</v>
      </c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</row>
    <row r="99" spans="1:21" x14ac:dyDescent="0.35">
      <c r="A99" s="109" t="s">
        <v>168</v>
      </c>
      <c r="B99" s="46" t="s">
        <v>140</v>
      </c>
      <c r="C99" s="192">
        <v>205200</v>
      </c>
      <c r="D99" s="90" t="s">
        <v>50</v>
      </c>
      <c r="E99" s="88"/>
      <c r="F99" s="88">
        <v>3</v>
      </c>
      <c r="G99" s="88">
        <v>5</v>
      </c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</row>
    <row r="100" spans="1:21" x14ac:dyDescent="0.35">
      <c r="A100" s="109" t="s">
        <v>168</v>
      </c>
      <c r="B100" s="46" t="s">
        <v>27</v>
      </c>
      <c r="C100" s="46">
        <v>124762</v>
      </c>
      <c r="D100" s="90" t="s">
        <v>50</v>
      </c>
      <c r="E100" s="88"/>
      <c r="F100" s="88"/>
      <c r="G100" s="88">
        <v>1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</row>
    <row r="101" spans="1:21" x14ac:dyDescent="0.35">
      <c r="A101" s="109" t="s">
        <v>168</v>
      </c>
      <c r="B101" s="46" t="s">
        <v>29</v>
      </c>
      <c r="C101" s="46">
        <v>140917</v>
      </c>
      <c r="D101" s="90" t="s">
        <v>50</v>
      </c>
      <c r="E101" s="88"/>
      <c r="F101" s="88">
        <v>6</v>
      </c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</row>
    <row r="102" spans="1:21" x14ac:dyDescent="0.35">
      <c r="A102" s="109" t="s">
        <v>168</v>
      </c>
      <c r="B102" s="46" t="s">
        <v>32</v>
      </c>
      <c r="C102" s="46">
        <v>125590</v>
      </c>
      <c r="D102" s="90" t="s">
        <v>50</v>
      </c>
      <c r="E102" s="88"/>
      <c r="F102" s="88">
        <v>4</v>
      </c>
      <c r="G102" s="88">
        <v>1</v>
      </c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</row>
    <row r="103" spans="1:21" x14ac:dyDescent="0.35">
      <c r="A103" s="109" t="s">
        <v>168</v>
      </c>
      <c r="B103" s="46" t="s">
        <v>141</v>
      </c>
      <c r="C103" s="46">
        <v>128722</v>
      </c>
      <c r="D103" s="90" t="s">
        <v>50</v>
      </c>
      <c r="E103" s="88"/>
      <c r="F103" s="88">
        <v>1</v>
      </c>
      <c r="G103" s="88">
        <v>5</v>
      </c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</row>
    <row r="104" spans="1:21" x14ac:dyDescent="0.35">
      <c r="A104" s="110" t="s">
        <v>169</v>
      </c>
      <c r="B104" s="46" t="s">
        <v>26</v>
      </c>
      <c r="C104" s="46">
        <v>234000</v>
      </c>
      <c r="D104" s="90" t="s">
        <v>50</v>
      </c>
      <c r="E104" s="88"/>
      <c r="F104" s="88">
        <v>6</v>
      </c>
      <c r="G104" s="88">
        <v>1</v>
      </c>
      <c r="H104" s="88">
        <v>1</v>
      </c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</row>
    <row r="105" spans="1:21" x14ac:dyDescent="0.35">
      <c r="A105" s="110" t="s">
        <v>169</v>
      </c>
      <c r="B105" s="46" t="s">
        <v>28</v>
      </c>
      <c r="C105" s="46">
        <v>247560</v>
      </c>
      <c r="D105" s="90" t="s">
        <v>50</v>
      </c>
      <c r="E105" s="88"/>
      <c r="F105" s="88">
        <v>11</v>
      </c>
      <c r="G105" s="88">
        <v>2</v>
      </c>
      <c r="H105" s="88">
        <v>1</v>
      </c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</row>
    <row r="106" spans="1:21" x14ac:dyDescent="0.35">
      <c r="A106" s="110" t="s">
        <v>169</v>
      </c>
      <c r="B106" s="46" t="s">
        <v>31</v>
      </c>
      <c r="C106" s="46">
        <v>235200</v>
      </c>
      <c r="D106" s="90" t="s">
        <v>50</v>
      </c>
      <c r="E106" s="88"/>
      <c r="F106" s="88">
        <v>6</v>
      </c>
      <c r="G106" s="88"/>
      <c r="H106" s="88">
        <v>2</v>
      </c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</row>
    <row r="107" spans="1:21" x14ac:dyDescent="0.35">
      <c r="A107" s="110" t="s">
        <v>169</v>
      </c>
      <c r="B107" s="46" t="s">
        <v>27</v>
      </c>
      <c r="C107" s="46">
        <v>146788</v>
      </c>
      <c r="D107" s="90" t="s">
        <v>50</v>
      </c>
      <c r="E107" s="88"/>
      <c r="F107" s="88">
        <v>15</v>
      </c>
      <c r="G107" s="88"/>
      <c r="H107" s="88">
        <v>1</v>
      </c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</row>
    <row r="108" spans="1:21" x14ac:dyDescent="0.35">
      <c r="A108" s="110" t="s">
        <v>169</v>
      </c>
      <c r="B108" s="46" t="s">
        <v>29</v>
      </c>
      <c r="C108" s="46">
        <v>155294.38800000001</v>
      </c>
      <c r="D108" s="90" t="s">
        <v>50</v>
      </c>
      <c r="E108" s="88"/>
      <c r="F108" s="88">
        <v>25</v>
      </c>
      <c r="G108" s="88">
        <v>1</v>
      </c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</row>
    <row r="109" spans="1:21" x14ac:dyDescent="0.35">
      <c r="A109" s="110" t="s">
        <v>169</v>
      </c>
      <c r="B109" s="46" t="s">
        <v>32</v>
      </c>
      <c r="C109" s="46">
        <v>147541</v>
      </c>
      <c r="D109" s="90" t="s">
        <v>50</v>
      </c>
      <c r="E109" s="88"/>
      <c r="F109" s="88">
        <v>22</v>
      </c>
      <c r="G109" s="88">
        <v>2</v>
      </c>
      <c r="H109" s="88">
        <v>2</v>
      </c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</row>
    <row r="110" spans="1:21" x14ac:dyDescent="0.35">
      <c r="A110" s="114" t="s">
        <v>170</v>
      </c>
      <c r="B110" s="46" t="s">
        <v>26</v>
      </c>
      <c r="C110" s="46">
        <v>173976</v>
      </c>
      <c r="D110" s="90" t="s">
        <v>50</v>
      </c>
      <c r="E110" s="88"/>
      <c r="F110" s="88">
        <v>7</v>
      </c>
      <c r="G110" s="88">
        <v>2</v>
      </c>
      <c r="H110" s="88">
        <v>37</v>
      </c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</row>
    <row r="111" spans="1:21" x14ac:dyDescent="0.35">
      <c r="A111" s="114" t="s">
        <v>170</v>
      </c>
      <c r="B111" s="46" t="s">
        <v>28</v>
      </c>
      <c r="C111" s="46">
        <v>231936</v>
      </c>
      <c r="D111" s="90" t="s">
        <v>50</v>
      </c>
      <c r="E111" s="88"/>
      <c r="F111" s="88">
        <v>6</v>
      </c>
      <c r="G111" s="88"/>
      <c r="H111" s="88">
        <v>4</v>
      </c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</row>
    <row r="112" spans="1:21" x14ac:dyDescent="0.35">
      <c r="A112" s="114" t="s">
        <v>170</v>
      </c>
      <c r="B112" s="46" t="s">
        <v>31</v>
      </c>
      <c r="C112" s="46">
        <v>215184</v>
      </c>
      <c r="D112" s="90" t="s">
        <v>50</v>
      </c>
      <c r="E112" s="88"/>
      <c r="F112" s="88">
        <v>5</v>
      </c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</row>
    <row r="113" spans="1:21" x14ac:dyDescent="0.35">
      <c r="A113" s="114" t="s">
        <v>170</v>
      </c>
      <c r="B113" s="46" t="s">
        <v>27</v>
      </c>
      <c r="C113" s="46">
        <v>109135</v>
      </c>
      <c r="D113" s="90" t="s">
        <v>50</v>
      </c>
      <c r="E113" s="88"/>
      <c r="F113" s="88">
        <v>6</v>
      </c>
      <c r="G113" s="88"/>
      <c r="H113" s="88">
        <v>3</v>
      </c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</row>
    <row r="114" spans="1:21" x14ac:dyDescent="0.35">
      <c r="A114" s="114" t="s">
        <v>170</v>
      </c>
      <c r="B114" s="46" t="s">
        <v>29</v>
      </c>
      <c r="C114" s="46">
        <v>145493</v>
      </c>
      <c r="D114" s="90" t="s">
        <v>50</v>
      </c>
      <c r="E114" s="88"/>
      <c r="F114" s="88">
        <v>3</v>
      </c>
      <c r="G114" s="88">
        <v>2</v>
      </c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</row>
    <row r="115" spans="1:21" x14ac:dyDescent="0.35">
      <c r="A115" s="114" t="s">
        <v>170</v>
      </c>
      <c r="B115" s="46" t="s">
        <v>32</v>
      </c>
      <c r="C115" s="46">
        <v>134985</v>
      </c>
      <c r="D115" s="90" t="s">
        <v>50</v>
      </c>
      <c r="E115" s="88"/>
      <c r="F115" s="88"/>
      <c r="G115" s="88">
        <v>1</v>
      </c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</row>
    <row r="116" spans="1:21" x14ac:dyDescent="0.35">
      <c r="A116" s="108" t="s">
        <v>171</v>
      </c>
      <c r="B116" s="46" t="s">
        <v>26</v>
      </c>
      <c r="C116" s="46">
        <v>261552</v>
      </c>
      <c r="D116" s="90" t="s">
        <v>50</v>
      </c>
      <c r="E116" s="88"/>
      <c r="F116" s="88">
        <v>12</v>
      </c>
      <c r="G116" s="88">
        <v>3</v>
      </c>
      <c r="H116" s="88">
        <v>2</v>
      </c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</row>
    <row r="117" spans="1:21" x14ac:dyDescent="0.35">
      <c r="A117" s="108" t="s">
        <v>171</v>
      </c>
      <c r="B117" s="46" t="s">
        <v>28</v>
      </c>
      <c r="C117" s="46">
        <v>194736</v>
      </c>
      <c r="D117" s="90" t="s">
        <v>50</v>
      </c>
      <c r="E117" s="88"/>
      <c r="F117" s="88">
        <v>33</v>
      </c>
      <c r="G117" s="88">
        <v>6</v>
      </c>
      <c r="H117" s="88">
        <v>4</v>
      </c>
      <c r="I117" s="88"/>
      <c r="J117" s="88"/>
      <c r="K117" s="88"/>
      <c r="L117" s="88"/>
      <c r="M117" s="88"/>
      <c r="N117" s="88">
        <v>1</v>
      </c>
      <c r="O117" s="88"/>
      <c r="P117" s="88"/>
      <c r="Q117" s="88"/>
      <c r="R117" s="88"/>
      <c r="S117" s="88"/>
      <c r="T117" s="88"/>
      <c r="U117" s="88"/>
    </row>
    <row r="118" spans="1:21" x14ac:dyDescent="0.35">
      <c r="A118" s="108" t="s">
        <v>171</v>
      </c>
      <c r="B118" s="46" t="s">
        <v>31</v>
      </c>
      <c r="C118" s="46">
        <v>240456</v>
      </c>
      <c r="D118" s="90" t="s">
        <v>50</v>
      </c>
      <c r="E118" s="88"/>
      <c r="F118" s="88">
        <v>22</v>
      </c>
      <c r="G118" s="88">
        <v>7</v>
      </c>
      <c r="H118" s="88">
        <v>3</v>
      </c>
      <c r="I118" s="88"/>
      <c r="J118" s="88"/>
      <c r="K118" s="88"/>
      <c r="L118" s="88"/>
      <c r="M118" s="88"/>
      <c r="N118" s="88">
        <v>1</v>
      </c>
      <c r="O118" s="88"/>
      <c r="P118" s="88"/>
      <c r="Q118" s="88"/>
      <c r="R118" s="88"/>
      <c r="S118" s="88"/>
      <c r="T118" s="88"/>
      <c r="U118" s="88"/>
    </row>
    <row r="119" spans="1:21" x14ac:dyDescent="0.35">
      <c r="A119" s="108" t="s">
        <v>171</v>
      </c>
      <c r="B119" s="46" t="s">
        <v>27</v>
      </c>
      <c r="C119" s="46">
        <v>164072</v>
      </c>
      <c r="D119" s="90" t="s">
        <v>50</v>
      </c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</row>
    <row r="120" spans="1:21" x14ac:dyDescent="0.35">
      <c r="A120" s="108" t="s">
        <v>171</v>
      </c>
      <c r="B120" s="46" t="s">
        <v>29</v>
      </c>
      <c r="C120" s="46">
        <v>122158</v>
      </c>
      <c r="D120" s="90" t="s">
        <v>50</v>
      </c>
      <c r="E120" s="88"/>
      <c r="F120" s="88">
        <v>33</v>
      </c>
      <c r="G120" s="88"/>
      <c r="H120" s="88">
        <v>1</v>
      </c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</row>
    <row r="121" spans="1:21" x14ac:dyDescent="0.35">
      <c r="A121" s="112" t="s">
        <v>172</v>
      </c>
      <c r="B121" s="46" t="s">
        <v>26</v>
      </c>
      <c r="C121" s="46">
        <v>181104</v>
      </c>
      <c r="D121" s="90" t="s">
        <v>50</v>
      </c>
      <c r="E121" s="88">
        <v>1</v>
      </c>
      <c r="F121" s="88">
        <v>1</v>
      </c>
      <c r="G121" s="88">
        <v>5</v>
      </c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</row>
    <row r="122" spans="1:21" x14ac:dyDescent="0.35">
      <c r="A122" s="112" t="s">
        <v>172</v>
      </c>
      <c r="B122" s="46" t="s">
        <v>28</v>
      </c>
      <c r="C122" s="46">
        <v>134016</v>
      </c>
      <c r="D122" s="90" t="s">
        <v>50</v>
      </c>
      <c r="E122" s="88"/>
      <c r="F122" s="88">
        <v>4</v>
      </c>
      <c r="G122" s="88">
        <v>1</v>
      </c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</row>
    <row r="123" spans="1:21" x14ac:dyDescent="0.35">
      <c r="A123" s="112" t="s">
        <v>172</v>
      </c>
      <c r="B123" s="46" t="s">
        <v>27</v>
      </c>
      <c r="C123" s="46">
        <v>113606.5392</v>
      </c>
      <c r="D123" s="90" t="s">
        <v>50</v>
      </c>
      <c r="E123" s="88"/>
      <c r="F123" s="88">
        <v>6</v>
      </c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</row>
    <row r="124" spans="1:21" x14ac:dyDescent="0.35">
      <c r="A124" s="112" t="s">
        <v>172</v>
      </c>
      <c r="B124" s="46" t="s">
        <v>29</v>
      </c>
      <c r="C124" s="46">
        <v>84068</v>
      </c>
      <c r="D124" s="90" t="s">
        <v>50</v>
      </c>
      <c r="E124" s="88"/>
      <c r="F124" s="88">
        <v>9</v>
      </c>
      <c r="G124" s="88">
        <v>1</v>
      </c>
      <c r="H124" s="88">
        <v>3</v>
      </c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</row>
    <row r="125" spans="1:21" x14ac:dyDescent="0.35">
      <c r="A125" s="111" t="s">
        <v>173</v>
      </c>
      <c r="B125" s="46" t="s">
        <v>26</v>
      </c>
      <c r="C125" s="192">
        <v>121488</v>
      </c>
      <c r="D125" s="90" t="s">
        <v>50</v>
      </c>
      <c r="E125" s="88"/>
      <c r="F125" s="88">
        <v>1</v>
      </c>
      <c r="G125" s="88">
        <v>1</v>
      </c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</row>
    <row r="126" spans="1:21" x14ac:dyDescent="0.35">
      <c r="A126" s="111" t="s">
        <v>173</v>
      </c>
      <c r="B126" s="46" t="s">
        <v>28</v>
      </c>
      <c r="C126" s="46">
        <v>148896</v>
      </c>
      <c r="D126" s="90" t="s">
        <v>50</v>
      </c>
      <c r="E126" s="88"/>
      <c r="F126" s="88">
        <v>12</v>
      </c>
      <c r="G126" s="88">
        <v>1</v>
      </c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</row>
    <row r="127" spans="1:21" x14ac:dyDescent="0.35">
      <c r="A127" s="111" t="s">
        <v>173</v>
      </c>
      <c r="B127" s="46" t="s">
        <v>31</v>
      </c>
      <c r="C127" s="46">
        <v>123840</v>
      </c>
      <c r="D127" s="90" t="s">
        <v>50</v>
      </c>
      <c r="E127" s="88">
        <v>3</v>
      </c>
      <c r="F127" s="88">
        <v>5</v>
      </c>
      <c r="G127" s="88">
        <v>5</v>
      </c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</row>
    <row r="128" spans="1:21" x14ac:dyDescent="0.35">
      <c r="A128" s="111" t="s">
        <v>173</v>
      </c>
      <c r="B128" s="46" t="s">
        <v>27</v>
      </c>
      <c r="C128" s="46">
        <v>76209</v>
      </c>
      <c r="D128" s="90" t="s">
        <v>50</v>
      </c>
      <c r="E128" s="88"/>
      <c r="F128" s="88">
        <v>3</v>
      </c>
      <c r="G128" s="88">
        <v>4</v>
      </c>
      <c r="H128" s="88">
        <v>1</v>
      </c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</row>
    <row r="129" spans="1:21" x14ac:dyDescent="0.35">
      <c r="A129" s="111" t="s">
        <v>173</v>
      </c>
      <c r="B129" s="46" t="s">
        <v>29</v>
      </c>
      <c r="C129" s="46">
        <v>93402</v>
      </c>
      <c r="D129" s="90" t="s">
        <v>50</v>
      </c>
      <c r="E129" s="88"/>
      <c r="F129" s="88">
        <v>10</v>
      </c>
      <c r="G129" s="88">
        <v>5</v>
      </c>
      <c r="H129" s="88">
        <v>2</v>
      </c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</row>
    <row r="130" spans="1:21" x14ac:dyDescent="0.35">
      <c r="A130" s="111" t="s">
        <v>173</v>
      </c>
      <c r="B130" s="46" t="s">
        <v>32</v>
      </c>
      <c r="C130" s="46">
        <v>77684.831999999995</v>
      </c>
      <c r="D130" s="90" t="s">
        <v>50</v>
      </c>
      <c r="E130" s="88"/>
      <c r="F130" s="88">
        <v>12</v>
      </c>
      <c r="G130" s="88">
        <v>5</v>
      </c>
      <c r="H130" s="88">
        <v>1</v>
      </c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</row>
    <row r="131" spans="1:21" x14ac:dyDescent="0.35">
      <c r="A131" s="113" t="s">
        <v>174</v>
      </c>
      <c r="B131" s="46" t="s">
        <v>26</v>
      </c>
      <c r="C131" s="46">
        <v>244008</v>
      </c>
      <c r="D131" s="90" t="s">
        <v>50</v>
      </c>
      <c r="E131" s="88">
        <v>1</v>
      </c>
      <c r="F131" s="88">
        <v>28</v>
      </c>
      <c r="G131" s="88">
        <v>7</v>
      </c>
      <c r="H131" s="88">
        <v>2</v>
      </c>
      <c r="I131" s="88"/>
      <c r="J131" s="88"/>
      <c r="K131" s="88"/>
      <c r="L131" s="88"/>
      <c r="M131" s="88"/>
      <c r="N131" s="88">
        <v>1</v>
      </c>
      <c r="O131" s="88"/>
      <c r="P131" s="88"/>
      <c r="Q131" s="88"/>
      <c r="R131" s="88"/>
      <c r="S131" s="88"/>
      <c r="T131" s="88"/>
      <c r="U131" s="88"/>
    </row>
    <row r="132" spans="1:21" x14ac:dyDescent="0.35">
      <c r="A132" s="113" t="s">
        <v>174</v>
      </c>
      <c r="B132" s="46" t="s">
        <v>28</v>
      </c>
      <c r="C132" s="46">
        <v>155640</v>
      </c>
      <c r="D132" s="90" t="s">
        <v>50</v>
      </c>
      <c r="E132" s="88">
        <v>1</v>
      </c>
      <c r="F132" s="88">
        <v>27</v>
      </c>
      <c r="G132" s="88">
        <v>10</v>
      </c>
      <c r="H132" s="88">
        <v>12</v>
      </c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</row>
    <row r="133" spans="1:21" x14ac:dyDescent="0.35">
      <c r="A133" s="113" t="s">
        <v>174</v>
      </c>
      <c r="B133" s="46" t="s">
        <v>31</v>
      </c>
      <c r="C133" s="46">
        <v>207936</v>
      </c>
      <c r="D133" s="90" t="s">
        <v>50</v>
      </c>
      <c r="E133" s="88">
        <v>1</v>
      </c>
      <c r="F133" s="88">
        <v>3</v>
      </c>
      <c r="G133" s="88"/>
      <c r="H133" s="88">
        <v>2</v>
      </c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</row>
    <row r="134" spans="1:21" x14ac:dyDescent="0.35">
      <c r="A134" s="113" t="s">
        <v>174</v>
      </c>
      <c r="B134" s="46" t="s">
        <v>27</v>
      </c>
      <c r="C134" s="46">
        <v>99349</v>
      </c>
      <c r="D134" s="90" t="s">
        <v>50</v>
      </c>
      <c r="E134" s="88"/>
      <c r="F134" s="88">
        <v>16</v>
      </c>
      <c r="G134" s="88">
        <v>10</v>
      </c>
      <c r="H134" s="88">
        <v>1</v>
      </c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</row>
    <row r="135" spans="1:21" x14ac:dyDescent="0.35">
      <c r="A135" s="113" t="s">
        <v>174</v>
      </c>
      <c r="B135" s="46" t="s">
        <v>29</v>
      </c>
      <c r="C135" s="46">
        <v>97633</v>
      </c>
      <c r="D135" s="90" t="s">
        <v>50</v>
      </c>
      <c r="E135" s="88">
        <v>1</v>
      </c>
      <c r="F135" s="88">
        <v>16</v>
      </c>
      <c r="G135" s="88">
        <v>8</v>
      </c>
      <c r="H135" s="88">
        <v>2</v>
      </c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</row>
    <row r="136" spans="1:21" x14ac:dyDescent="0.35">
      <c r="A136" s="113" t="s">
        <v>174</v>
      </c>
      <c r="B136" s="46" t="s">
        <v>32</v>
      </c>
      <c r="C136" s="46">
        <v>130438</v>
      </c>
      <c r="D136" s="90" t="s">
        <v>50</v>
      </c>
      <c r="E136" s="88">
        <v>2</v>
      </c>
      <c r="F136" s="88">
        <v>13</v>
      </c>
      <c r="G136" s="88">
        <v>11</v>
      </c>
      <c r="H136" s="88">
        <v>1</v>
      </c>
      <c r="I136" s="88"/>
      <c r="J136" s="88"/>
      <c r="K136" s="88"/>
      <c r="L136" s="88"/>
      <c r="M136" s="88"/>
      <c r="N136" s="88">
        <v>1</v>
      </c>
      <c r="O136" s="88"/>
      <c r="P136" s="88"/>
      <c r="Q136" s="88"/>
      <c r="R136" s="88"/>
      <c r="S136" s="88"/>
      <c r="T136" s="88"/>
      <c r="U136" s="88"/>
    </row>
    <row r="137" spans="1:21" x14ac:dyDescent="0.35">
      <c r="A137" s="113" t="s">
        <v>174</v>
      </c>
      <c r="B137" s="46" t="s">
        <v>141</v>
      </c>
      <c r="C137" s="46">
        <v>153066</v>
      </c>
      <c r="D137" s="90" t="s">
        <v>50</v>
      </c>
      <c r="E137" s="88"/>
      <c r="F137" s="88">
        <v>11</v>
      </c>
      <c r="G137" s="88">
        <v>3</v>
      </c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</row>
    <row r="138" spans="1:21" x14ac:dyDescent="0.35">
      <c r="A138" s="104" t="s">
        <v>175</v>
      </c>
      <c r="B138" s="46" t="s">
        <v>26</v>
      </c>
      <c r="C138" s="46">
        <v>139344</v>
      </c>
      <c r="D138" s="90" t="s">
        <v>50</v>
      </c>
      <c r="E138" s="88"/>
      <c r="F138" s="88">
        <v>17</v>
      </c>
      <c r="G138" s="88"/>
      <c r="H138" s="88">
        <v>1</v>
      </c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</row>
    <row r="139" spans="1:21" x14ac:dyDescent="0.35">
      <c r="A139" s="104" t="s">
        <v>175</v>
      </c>
      <c r="B139" s="46" t="s">
        <v>28</v>
      </c>
      <c r="C139" s="46">
        <v>185904</v>
      </c>
      <c r="D139" s="90" t="s">
        <v>50</v>
      </c>
      <c r="E139" s="88"/>
      <c r="F139" s="88">
        <v>3</v>
      </c>
      <c r="G139" s="88"/>
      <c r="H139" s="88">
        <v>1</v>
      </c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</row>
    <row r="140" spans="1:21" x14ac:dyDescent="0.35">
      <c r="A140" s="104" t="s">
        <v>175</v>
      </c>
      <c r="B140" s="46" t="s">
        <v>31</v>
      </c>
      <c r="C140" s="46">
        <v>196680</v>
      </c>
      <c r="D140" s="90" t="s">
        <v>50</v>
      </c>
      <c r="E140" s="88"/>
      <c r="F140" s="88">
        <v>9</v>
      </c>
      <c r="G140" s="88">
        <v>1</v>
      </c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</row>
    <row r="141" spans="1:21" x14ac:dyDescent="0.35">
      <c r="A141" s="104" t="s">
        <v>175</v>
      </c>
      <c r="B141" s="46" t="s">
        <v>27</v>
      </c>
      <c r="C141" s="46">
        <v>87410</v>
      </c>
      <c r="D141" s="90" t="s">
        <v>50</v>
      </c>
      <c r="E141" s="88"/>
      <c r="F141" s="88">
        <v>2</v>
      </c>
      <c r="G141" s="88">
        <v>20</v>
      </c>
      <c r="H141" s="88">
        <v>1</v>
      </c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</row>
    <row r="142" spans="1:21" x14ac:dyDescent="0.35">
      <c r="A142" s="104" t="s">
        <v>175</v>
      </c>
      <c r="B142" s="46" t="s">
        <v>29</v>
      </c>
      <c r="C142" s="46">
        <v>116618</v>
      </c>
      <c r="D142" s="90" t="s">
        <v>50</v>
      </c>
      <c r="E142" s="88"/>
      <c r="F142" s="88">
        <v>1</v>
      </c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</row>
    <row r="143" spans="1:21" x14ac:dyDescent="0.35">
      <c r="A143" s="104" t="s">
        <v>175</v>
      </c>
      <c r="B143" s="46" t="s">
        <v>32</v>
      </c>
      <c r="C143" s="46">
        <v>123377</v>
      </c>
      <c r="D143" s="90" t="s">
        <v>50</v>
      </c>
      <c r="E143" s="88"/>
      <c r="F143" s="88">
        <v>2</v>
      </c>
      <c r="G143" s="88">
        <v>1</v>
      </c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</row>
    <row r="144" spans="1:21" x14ac:dyDescent="0.35">
      <c r="A144" s="106" t="s">
        <v>176</v>
      </c>
      <c r="B144" s="46" t="s">
        <v>26</v>
      </c>
      <c r="C144" s="46">
        <v>185280</v>
      </c>
      <c r="D144" s="90" t="s">
        <v>50</v>
      </c>
      <c r="E144" s="88"/>
      <c r="F144" s="88">
        <v>2</v>
      </c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</row>
    <row r="145" spans="1:21" x14ac:dyDescent="0.35">
      <c r="A145" s="106" t="s">
        <v>176</v>
      </c>
      <c r="B145" s="46" t="s">
        <v>28</v>
      </c>
      <c r="C145" s="46">
        <v>60720</v>
      </c>
      <c r="D145" s="90" t="s">
        <v>50</v>
      </c>
      <c r="E145" s="88"/>
      <c r="F145" s="88">
        <v>4</v>
      </c>
      <c r="G145" s="88">
        <v>1</v>
      </c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</row>
    <row r="146" spans="1:21" x14ac:dyDescent="0.35">
      <c r="A146" s="106" t="s">
        <v>176</v>
      </c>
      <c r="B146" s="46" t="s">
        <v>31</v>
      </c>
      <c r="C146" s="46">
        <v>198096</v>
      </c>
      <c r="D146" s="90" t="s">
        <v>50</v>
      </c>
      <c r="E146" s="88"/>
      <c r="F146" s="88">
        <v>1</v>
      </c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</row>
    <row r="147" spans="1:21" x14ac:dyDescent="0.35">
      <c r="A147" s="106" t="s">
        <v>176</v>
      </c>
      <c r="B147" s="46" t="s">
        <v>27</v>
      </c>
      <c r="C147" s="46">
        <v>116226</v>
      </c>
      <c r="D147" s="90" t="s">
        <v>50</v>
      </c>
      <c r="E147" s="88"/>
      <c r="F147" s="88">
        <v>13</v>
      </c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</row>
    <row r="148" spans="1:21" x14ac:dyDescent="0.35">
      <c r="A148" s="106" t="s">
        <v>176</v>
      </c>
      <c r="B148" s="46" t="s">
        <v>29</v>
      </c>
      <c r="C148" s="46">
        <v>38090</v>
      </c>
      <c r="D148" s="90" t="s">
        <v>50</v>
      </c>
      <c r="E148" s="88"/>
      <c r="F148" s="88">
        <v>5</v>
      </c>
      <c r="G148" s="88">
        <v>4</v>
      </c>
      <c r="H148" s="88">
        <v>1</v>
      </c>
      <c r="I148" s="88"/>
      <c r="J148" s="88"/>
      <c r="K148" s="88"/>
      <c r="L148" s="88"/>
      <c r="M148" s="88"/>
      <c r="N148" s="88">
        <v>1</v>
      </c>
      <c r="O148" s="88"/>
      <c r="P148" s="88"/>
      <c r="Q148" s="88"/>
      <c r="R148" s="88"/>
      <c r="S148" s="88"/>
      <c r="T148" s="88"/>
      <c r="U148" s="88"/>
    </row>
    <row r="149" spans="1:21" x14ac:dyDescent="0.35">
      <c r="A149" s="106" t="s">
        <v>176</v>
      </c>
      <c r="B149" s="46" t="s">
        <v>32</v>
      </c>
      <c r="C149" s="46">
        <v>124266</v>
      </c>
      <c r="D149" s="90" t="s">
        <v>50</v>
      </c>
      <c r="E149" s="88"/>
      <c r="F149" s="88">
        <v>1</v>
      </c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</row>
    <row r="150" spans="1:21" x14ac:dyDescent="0.35">
      <c r="A150" s="107" t="s">
        <v>166</v>
      </c>
      <c r="B150" s="46" t="s">
        <v>26</v>
      </c>
      <c r="C150" s="46">
        <v>120096</v>
      </c>
      <c r="D150" s="91" t="s">
        <v>52</v>
      </c>
      <c r="E150" s="88">
        <v>24</v>
      </c>
      <c r="F150" s="88"/>
      <c r="G150" s="88">
        <v>11</v>
      </c>
      <c r="H150" s="88"/>
      <c r="I150" s="88"/>
      <c r="J150" s="88">
        <v>5</v>
      </c>
      <c r="K150" s="88"/>
      <c r="L150" s="88">
        <v>3</v>
      </c>
      <c r="M150" s="88"/>
      <c r="N150" s="88"/>
      <c r="O150" s="88"/>
      <c r="P150" s="88"/>
      <c r="Q150" s="88"/>
      <c r="R150" s="88"/>
      <c r="S150" s="88"/>
      <c r="T150" s="46"/>
      <c r="U150" s="46"/>
    </row>
    <row r="151" spans="1:21" x14ac:dyDescent="0.35">
      <c r="A151" s="107" t="s">
        <v>166</v>
      </c>
      <c r="B151" s="46" t="s">
        <v>28</v>
      </c>
      <c r="C151" s="46">
        <v>155520</v>
      </c>
      <c r="D151" s="91" t="s">
        <v>52</v>
      </c>
      <c r="E151" s="88">
        <v>5</v>
      </c>
      <c r="F151" s="88"/>
      <c r="G151" s="88">
        <v>2</v>
      </c>
      <c r="H151" s="88"/>
      <c r="I151" s="88">
        <v>1</v>
      </c>
      <c r="J151" s="88"/>
      <c r="K151" s="88"/>
      <c r="L151" s="88"/>
      <c r="M151" s="88"/>
      <c r="N151" s="88"/>
      <c r="O151" s="88"/>
      <c r="P151" s="88">
        <v>1</v>
      </c>
      <c r="Q151" s="88"/>
      <c r="R151" s="88"/>
      <c r="S151" s="88"/>
      <c r="T151" s="88"/>
      <c r="U151" s="46"/>
    </row>
    <row r="152" spans="1:21" ht="18.5" x14ac:dyDescent="0.45">
      <c r="A152" s="107" t="s">
        <v>166</v>
      </c>
      <c r="B152" s="46" t="s">
        <v>31</v>
      </c>
      <c r="C152" s="46">
        <v>89064</v>
      </c>
      <c r="D152" s="91" t="s">
        <v>52</v>
      </c>
      <c r="E152" s="174">
        <v>10</v>
      </c>
      <c r="F152" s="174"/>
      <c r="G152" s="174">
        <v>3</v>
      </c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5"/>
    </row>
    <row r="153" spans="1:21" x14ac:dyDescent="0.35">
      <c r="A153" s="105" t="s">
        <v>167</v>
      </c>
      <c r="B153" s="46" t="s">
        <v>26</v>
      </c>
      <c r="C153" s="46">
        <v>166416</v>
      </c>
      <c r="D153" s="91" t="s">
        <v>52</v>
      </c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46"/>
      <c r="U153" s="46"/>
    </row>
    <row r="154" spans="1:21" x14ac:dyDescent="0.35">
      <c r="A154" s="105" t="s">
        <v>167</v>
      </c>
      <c r="B154" s="46" t="s">
        <v>28</v>
      </c>
      <c r="C154" s="46">
        <v>198336</v>
      </c>
      <c r="D154" s="91" t="s">
        <v>52</v>
      </c>
      <c r="E154" s="88">
        <v>1</v>
      </c>
      <c r="F154" s="88"/>
      <c r="G154" s="88">
        <v>6</v>
      </c>
      <c r="H154" s="88"/>
      <c r="I154" s="88">
        <v>1</v>
      </c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</row>
    <row r="155" spans="1:21" x14ac:dyDescent="0.35">
      <c r="A155" s="105" t="s">
        <v>167</v>
      </c>
      <c r="B155" s="46" t="s">
        <v>27</v>
      </c>
      <c r="C155" s="46">
        <v>104393</v>
      </c>
      <c r="D155" s="91" t="s">
        <v>52</v>
      </c>
      <c r="E155" s="88">
        <v>5</v>
      </c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46"/>
      <c r="U155" s="46"/>
    </row>
    <row r="156" spans="1:21" x14ac:dyDescent="0.35">
      <c r="A156" s="105" t="s">
        <v>167</v>
      </c>
      <c r="B156" s="46" t="s">
        <v>29</v>
      </c>
      <c r="C156" s="46">
        <v>124416</v>
      </c>
      <c r="D156" s="91" t="s">
        <v>52</v>
      </c>
      <c r="E156" s="88">
        <v>6</v>
      </c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46"/>
    </row>
    <row r="157" spans="1:21" x14ac:dyDescent="0.35">
      <c r="A157" s="109" t="s">
        <v>168</v>
      </c>
      <c r="B157" s="46" t="s">
        <v>26</v>
      </c>
      <c r="C157" s="46">
        <v>198888</v>
      </c>
      <c r="D157" s="91" t="s">
        <v>52</v>
      </c>
      <c r="E157" s="88">
        <v>2</v>
      </c>
      <c r="F157" s="88"/>
      <c r="G157" s="88">
        <v>1</v>
      </c>
      <c r="H157" s="88"/>
      <c r="I157" s="88"/>
      <c r="J157" s="88"/>
      <c r="K157" s="88">
        <v>2</v>
      </c>
      <c r="L157" s="88"/>
      <c r="M157" s="88"/>
      <c r="N157" s="88"/>
      <c r="O157" s="88"/>
      <c r="P157" s="88"/>
      <c r="Q157" s="88"/>
      <c r="R157" s="88"/>
      <c r="S157" s="88"/>
      <c r="T157" s="88"/>
      <c r="U157" s="46"/>
    </row>
    <row r="158" spans="1:21" x14ac:dyDescent="0.35">
      <c r="A158" s="109" t="s">
        <v>168</v>
      </c>
      <c r="B158" s="46" t="s">
        <v>28</v>
      </c>
      <c r="C158" s="46">
        <v>224640</v>
      </c>
      <c r="D158" s="91" t="s">
        <v>52</v>
      </c>
      <c r="E158" s="88">
        <v>2</v>
      </c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46"/>
      <c r="U158" s="46"/>
    </row>
    <row r="159" spans="1:21" x14ac:dyDescent="0.35">
      <c r="A159" s="109" t="s">
        <v>168</v>
      </c>
      <c r="B159" s="46" t="s">
        <v>31</v>
      </c>
      <c r="C159" s="46">
        <v>200208</v>
      </c>
      <c r="D159" s="91" t="s">
        <v>52</v>
      </c>
      <c r="E159" s="88">
        <v>3</v>
      </c>
      <c r="F159" s="88"/>
      <c r="G159" s="88">
        <v>1</v>
      </c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46"/>
      <c r="U159" s="46"/>
    </row>
    <row r="160" spans="1:21" x14ac:dyDescent="0.35">
      <c r="A160" s="109" t="s">
        <v>168</v>
      </c>
      <c r="B160" s="46" t="s">
        <v>140</v>
      </c>
      <c r="C160" s="192">
        <v>205200</v>
      </c>
      <c r="D160" s="91" t="s">
        <v>52</v>
      </c>
      <c r="E160" s="88">
        <v>5</v>
      </c>
      <c r="F160" s="88"/>
      <c r="G160" s="88">
        <v>3</v>
      </c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46"/>
    </row>
    <row r="161" spans="1:21" x14ac:dyDescent="0.35">
      <c r="A161" s="109" t="s">
        <v>168</v>
      </c>
      <c r="B161" s="46" t="s">
        <v>27</v>
      </c>
      <c r="C161" s="46">
        <v>124762</v>
      </c>
      <c r="D161" s="91" t="s">
        <v>52</v>
      </c>
      <c r="E161" s="88"/>
      <c r="F161" s="88"/>
      <c r="G161" s="88">
        <v>1</v>
      </c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46"/>
    </row>
    <row r="162" spans="1:21" x14ac:dyDescent="0.35">
      <c r="A162" s="109" t="s">
        <v>168</v>
      </c>
      <c r="B162" s="46" t="s">
        <v>29</v>
      </c>
      <c r="C162" s="46">
        <v>140917</v>
      </c>
      <c r="D162" s="91" t="s">
        <v>52</v>
      </c>
      <c r="E162" s="88">
        <v>5</v>
      </c>
      <c r="F162" s="88"/>
      <c r="G162" s="88">
        <v>1</v>
      </c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</row>
    <row r="163" spans="1:21" x14ac:dyDescent="0.35">
      <c r="A163" s="109" t="s">
        <v>168</v>
      </c>
      <c r="B163" s="46" t="s">
        <v>32</v>
      </c>
      <c r="C163" s="46">
        <v>125590</v>
      </c>
      <c r="D163" s="91" t="s">
        <v>52</v>
      </c>
      <c r="E163" s="88">
        <v>2</v>
      </c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46"/>
      <c r="U163" s="46"/>
    </row>
    <row r="164" spans="1:21" x14ac:dyDescent="0.35">
      <c r="A164" s="109" t="s">
        <v>168</v>
      </c>
      <c r="B164" s="46" t="s">
        <v>141</v>
      </c>
      <c r="C164" s="46">
        <v>128722</v>
      </c>
      <c r="D164" s="91" t="s">
        <v>52</v>
      </c>
      <c r="E164" s="88">
        <v>3</v>
      </c>
      <c r="F164" s="88"/>
      <c r="G164" s="88">
        <v>1</v>
      </c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46"/>
    </row>
    <row r="165" spans="1:21" x14ac:dyDescent="0.35">
      <c r="A165" s="110" t="s">
        <v>169</v>
      </c>
      <c r="B165" s="46" t="s">
        <v>26</v>
      </c>
      <c r="C165" s="46">
        <v>234000</v>
      </c>
      <c r="D165" s="91" t="s">
        <v>52</v>
      </c>
      <c r="E165" s="88">
        <v>1</v>
      </c>
      <c r="F165" s="88"/>
      <c r="G165" s="88">
        <v>3</v>
      </c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46"/>
    </row>
    <row r="166" spans="1:21" x14ac:dyDescent="0.35">
      <c r="A166" s="110" t="s">
        <v>169</v>
      </c>
      <c r="B166" s="46" t="s">
        <v>28</v>
      </c>
      <c r="C166" s="46">
        <v>247560</v>
      </c>
      <c r="D166" s="91" t="s">
        <v>52</v>
      </c>
      <c r="E166" s="88">
        <v>4</v>
      </c>
      <c r="F166" s="88"/>
      <c r="G166" s="88">
        <v>1</v>
      </c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46"/>
      <c r="U166" s="46"/>
    </row>
    <row r="167" spans="1:21" x14ac:dyDescent="0.35">
      <c r="A167" s="110" t="s">
        <v>169</v>
      </c>
      <c r="B167" s="46" t="s">
        <v>31</v>
      </c>
      <c r="C167" s="46">
        <v>235200</v>
      </c>
      <c r="D167" s="91" t="s">
        <v>52</v>
      </c>
      <c r="E167" s="88">
        <v>5</v>
      </c>
      <c r="F167" s="88"/>
      <c r="G167" s="88">
        <v>5</v>
      </c>
      <c r="H167" s="88"/>
      <c r="I167" s="88">
        <v>1</v>
      </c>
      <c r="J167" s="88"/>
      <c r="K167" s="88"/>
      <c r="L167" s="88"/>
      <c r="M167" s="88"/>
      <c r="N167" s="88"/>
      <c r="O167" s="88"/>
      <c r="P167" s="88"/>
      <c r="Q167" s="88">
        <v>1</v>
      </c>
      <c r="R167" s="88"/>
      <c r="S167" s="88"/>
      <c r="T167" s="88"/>
      <c r="U167" s="88"/>
    </row>
    <row r="168" spans="1:21" x14ac:dyDescent="0.35">
      <c r="A168" s="110" t="s">
        <v>169</v>
      </c>
      <c r="B168" s="46" t="s">
        <v>27</v>
      </c>
      <c r="C168" s="46">
        <v>146788</v>
      </c>
      <c r="D168" s="91" t="s">
        <v>52</v>
      </c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</row>
    <row r="169" spans="1:21" x14ac:dyDescent="0.35">
      <c r="A169" s="110" t="s">
        <v>169</v>
      </c>
      <c r="B169" s="46" t="s">
        <v>29</v>
      </c>
      <c r="C169" s="46">
        <v>155294.38800000001</v>
      </c>
      <c r="D169" s="91" t="s">
        <v>52</v>
      </c>
      <c r="E169" s="88">
        <v>3</v>
      </c>
      <c r="F169" s="88"/>
      <c r="G169" s="88"/>
      <c r="H169" s="88"/>
      <c r="I169" s="88"/>
      <c r="J169" s="88"/>
      <c r="K169" s="88"/>
      <c r="L169" s="88"/>
      <c r="M169" s="88">
        <v>1</v>
      </c>
      <c r="N169" s="88"/>
      <c r="O169" s="88"/>
      <c r="P169" s="88"/>
      <c r="Q169" s="88"/>
      <c r="R169" s="88"/>
      <c r="S169" s="88"/>
      <c r="T169" s="46"/>
      <c r="U169" s="46"/>
    </row>
    <row r="170" spans="1:21" x14ac:dyDescent="0.35">
      <c r="A170" s="110" t="s">
        <v>169</v>
      </c>
      <c r="B170" s="46" t="s">
        <v>32</v>
      </c>
      <c r="C170" s="46">
        <v>147541</v>
      </c>
      <c r="D170" s="91" t="s">
        <v>52</v>
      </c>
      <c r="E170" s="88">
        <v>1</v>
      </c>
      <c r="F170" s="88"/>
      <c r="G170" s="88">
        <v>1</v>
      </c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</row>
    <row r="171" spans="1:21" x14ac:dyDescent="0.35">
      <c r="A171" s="114" t="s">
        <v>170</v>
      </c>
      <c r="B171" s="46" t="s">
        <v>26</v>
      </c>
      <c r="C171" s="46">
        <v>173976</v>
      </c>
      <c r="D171" s="91" t="s">
        <v>52</v>
      </c>
      <c r="E171" s="88">
        <v>5</v>
      </c>
      <c r="F171" s="88"/>
      <c r="G171" s="88">
        <v>4</v>
      </c>
      <c r="H171" s="88"/>
      <c r="I171" s="88">
        <v>1</v>
      </c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46"/>
      <c r="U171" s="46"/>
    </row>
    <row r="172" spans="1:21" x14ac:dyDescent="0.35">
      <c r="A172" s="114" t="s">
        <v>170</v>
      </c>
      <c r="B172" s="46" t="s">
        <v>28</v>
      </c>
      <c r="C172" s="46">
        <v>231936</v>
      </c>
      <c r="D172" s="91" t="s">
        <v>52</v>
      </c>
      <c r="E172" s="88">
        <v>3</v>
      </c>
      <c r="F172" s="88"/>
      <c r="G172" s="88">
        <v>1</v>
      </c>
      <c r="H172" s="88"/>
      <c r="I172" s="88">
        <v>1</v>
      </c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46"/>
    </row>
    <row r="173" spans="1:21" x14ac:dyDescent="0.35">
      <c r="A173" s="114" t="s">
        <v>170</v>
      </c>
      <c r="B173" s="46" t="s">
        <v>31</v>
      </c>
      <c r="C173" s="46">
        <v>215184</v>
      </c>
      <c r="D173" s="91" t="s">
        <v>52</v>
      </c>
      <c r="E173" s="88">
        <v>4</v>
      </c>
      <c r="F173" s="88"/>
      <c r="G173" s="88">
        <v>3</v>
      </c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46"/>
    </row>
    <row r="174" spans="1:21" x14ac:dyDescent="0.35">
      <c r="A174" s="114" t="s">
        <v>170</v>
      </c>
      <c r="B174" s="46" t="s">
        <v>27</v>
      </c>
      <c r="C174" s="46">
        <v>109135</v>
      </c>
      <c r="D174" s="91" t="s">
        <v>52</v>
      </c>
      <c r="E174" s="88">
        <v>7</v>
      </c>
      <c r="F174" s="88"/>
      <c r="G174" s="88">
        <v>7</v>
      </c>
      <c r="H174" s="88"/>
      <c r="I174" s="88">
        <v>1</v>
      </c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46"/>
      <c r="U174" s="46"/>
    </row>
    <row r="175" spans="1:21" x14ac:dyDescent="0.35">
      <c r="A175" s="114" t="s">
        <v>170</v>
      </c>
      <c r="B175" s="46" t="s">
        <v>29</v>
      </c>
      <c r="C175" s="46">
        <v>145493</v>
      </c>
      <c r="D175" s="91" t="s">
        <v>52</v>
      </c>
      <c r="E175" s="88">
        <v>3</v>
      </c>
      <c r="F175" s="88"/>
      <c r="G175" s="88">
        <v>1</v>
      </c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46"/>
    </row>
    <row r="176" spans="1:21" x14ac:dyDescent="0.35">
      <c r="A176" s="114" t="s">
        <v>170</v>
      </c>
      <c r="B176" s="46" t="s">
        <v>32</v>
      </c>
      <c r="C176" s="46">
        <v>134985</v>
      </c>
      <c r="D176" s="91" t="s">
        <v>52</v>
      </c>
      <c r="E176" s="88">
        <v>1</v>
      </c>
      <c r="F176" s="88"/>
      <c r="G176" s="88">
        <v>4</v>
      </c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46"/>
    </row>
    <row r="177" spans="1:21" x14ac:dyDescent="0.35">
      <c r="A177" s="108" t="s">
        <v>171</v>
      </c>
      <c r="B177" s="46" t="s">
        <v>26</v>
      </c>
      <c r="C177" s="46">
        <v>261552</v>
      </c>
      <c r="D177" s="91" t="s">
        <v>52</v>
      </c>
      <c r="E177" s="88">
        <v>8</v>
      </c>
      <c r="F177" s="88"/>
      <c r="G177" s="88">
        <v>1</v>
      </c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46"/>
    </row>
    <row r="178" spans="1:21" x14ac:dyDescent="0.35">
      <c r="A178" s="108" t="s">
        <v>171</v>
      </c>
      <c r="B178" s="46" t="s">
        <v>28</v>
      </c>
      <c r="C178" s="46">
        <v>194736</v>
      </c>
      <c r="D178" s="91" t="s">
        <v>52</v>
      </c>
      <c r="E178" s="88">
        <v>3</v>
      </c>
      <c r="F178" s="88"/>
      <c r="G178" s="88">
        <v>5</v>
      </c>
      <c r="H178" s="88">
        <v>1</v>
      </c>
      <c r="I178" s="88">
        <v>2</v>
      </c>
      <c r="J178" s="88">
        <v>1</v>
      </c>
      <c r="K178" s="88"/>
      <c r="L178" s="88"/>
      <c r="M178" s="88"/>
      <c r="N178" s="88"/>
      <c r="O178" s="88"/>
      <c r="P178" s="88"/>
      <c r="Q178" s="88"/>
      <c r="R178" s="88"/>
      <c r="S178" s="88">
        <v>2</v>
      </c>
      <c r="T178" s="46"/>
      <c r="U178" s="46"/>
    </row>
    <row r="179" spans="1:21" x14ac:dyDescent="0.35">
      <c r="A179" s="108" t="s">
        <v>171</v>
      </c>
      <c r="B179" s="46" t="s">
        <v>31</v>
      </c>
      <c r="C179" s="46">
        <v>240456</v>
      </c>
      <c r="D179" s="91" t="s">
        <v>52</v>
      </c>
      <c r="E179" s="88">
        <v>18</v>
      </c>
      <c r="F179" s="88"/>
      <c r="G179" s="88">
        <v>12</v>
      </c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46"/>
    </row>
    <row r="180" spans="1:21" x14ac:dyDescent="0.35">
      <c r="A180" s="108" t="s">
        <v>171</v>
      </c>
      <c r="B180" s="46" t="s">
        <v>27</v>
      </c>
      <c r="C180" s="46">
        <v>164072</v>
      </c>
      <c r="D180" s="91" t="s">
        <v>52</v>
      </c>
      <c r="E180" s="88"/>
      <c r="F180" s="88"/>
      <c r="G180" s="88">
        <v>1</v>
      </c>
      <c r="H180" s="88"/>
      <c r="I180" s="88"/>
      <c r="J180" s="88">
        <v>1</v>
      </c>
      <c r="K180" s="88"/>
      <c r="L180" s="88"/>
      <c r="M180" s="88"/>
      <c r="N180" s="88"/>
      <c r="O180" s="88"/>
      <c r="P180" s="88">
        <v>1</v>
      </c>
      <c r="Q180" s="88">
        <v>1</v>
      </c>
      <c r="R180" s="88">
        <v>1</v>
      </c>
      <c r="S180" s="88"/>
      <c r="T180" s="46"/>
      <c r="U180" s="46"/>
    </row>
    <row r="181" spans="1:21" x14ac:dyDescent="0.35">
      <c r="A181" s="108" t="s">
        <v>171</v>
      </c>
      <c r="B181" s="46" t="s">
        <v>29</v>
      </c>
      <c r="C181" s="46">
        <v>122158</v>
      </c>
      <c r="D181" s="91" t="s">
        <v>52</v>
      </c>
      <c r="E181" s="88">
        <v>1</v>
      </c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46"/>
    </row>
    <row r="182" spans="1:21" x14ac:dyDescent="0.35">
      <c r="A182" s="112" t="s">
        <v>172</v>
      </c>
      <c r="B182" s="46" t="s">
        <v>26</v>
      </c>
      <c r="C182" s="46">
        <v>181104</v>
      </c>
      <c r="D182" s="91" t="s">
        <v>52</v>
      </c>
      <c r="E182" s="88">
        <v>8</v>
      </c>
      <c r="F182" s="88"/>
      <c r="G182" s="88">
        <v>4</v>
      </c>
      <c r="H182" s="88"/>
      <c r="I182" s="88"/>
      <c r="J182" s="88"/>
      <c r="K182" s="88"/>
      <c r="L182" s="88"/>
      <c r="M182" s="88">
        <v>1</v>
      </c>
      <c r="N182" s="88"/>
      <c r="O182" s="88"/>
      <c r="P182" s="88"/>
      <c r="Q182" s="88"/>
      <c r="R182" s="88"/>
      <c r="S182" s="88"/>
      <c r="T182" s="46"/>
      <c r="U182" s="46"/>
    </row>
    <row r="183" spans="1:21" x14ac:dyDescent="0.35">
      <c r="A183" s="112" t="s">
        <v>172</v>
      </c>
      <c r="B183" s="46" t="s">
        <v>28</v>
      </c>
      <c r="C183" s="46">
        <v>134016</v>
      </c>
      <c r="D183" s="91" t="s">
        <v>52</v>
      </c>
      <c r="E183" s="88">
        <v>6</v>
      </c>
      <c r="F183" s="88">
        <v>1</v>
      </c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</row>
    <row r="184" spans="1:21" x14ac:dyDescent="0.35">
      <c r="A184" s="112" t="s">
        <v>172</v>
      </c>
      <c r="B184" s="46" t="s">
        <v>27</v>
      </c>
      <c r="C184" s="46">
        <v>113606.5392</v>
      </c>
      <c r="D184" s="91" t="s">
        <v>52</v>
      </c>
      <c r="E184" s="88"/>
      <c r="F184" s="88"/>
      <c r="G184" s="88">
        <v>1</v>
      </c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46"/>
      <c r="U184" s="46"/>
    </row>
    <row r="185" spans="1:21" x14ac:dyDescent="0.35">
      <c r="A185" s="112" t="s">
        <v>172</v>
      </c>
      <c r="B185" s="46" t="s">
        <v>29</v>
      </c>
      <c r="C185" s="46">
        <v>84068</v>
      </c>
      <c r="D185" s="91" t="s">
        <v>52</v>
      </c>
      <c r="E185" s="88">
        <v>1</v>
      </c>
      <c r="F185" s="88"/>
      <c r="G185" s="88">
        <v>1</v>
      </c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</row>
    <row r="186" spans="1:21" x14ac:dyDescent="0.35">
      <c r="A186" s="111" t="s">
        <v>173</v>
      </c>
      <c r="B186" s="46" t="s">
        <v>26</v>
      </c>
      <c r="C186" s="192">
        <v>121488</v>
      </c>
      <c r="D186" s="91" t="s">
        <v>52</v>
      </c>
      <c r="E186" s="88">
        <v>3</v>
      </c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</row>
    <row r="187" spans="1:21" x14ac:dyDescent="0.35">
      <c r="A187" s="111" t="s">
        <v>173</v>
      </c>
      <c r="B187" s="46" t="s">
        <v>28</v>
      </c>
      <c r="C187" s="46">
        <v>148896</v>
      </c>
      <c r="D187" s="91" t="s">
        <v>52</v>
      </c>
      <c r="E187" s="88">
        <v>8</v>
      </c>
      <c r="F187" s="88"/>
      <c r="G187" s="88">
        <v>5</v>
      </c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</row>
    <row r="188" spans="1:21" x14ac:dyDescent="0.35">
      <c r="A188" s="111" t="s">
        <v>173</v>
      </c>
      <c r="B188" s="46" t="s">
        <v>31</v>
      </c>
      <c r="C188" s="46">
        <v>123840</v>
      </c>
      <c r="D188" s="91" t="s">
        <v>52</v>
      </c>
      <c r="E188" s="88">
        <v>5</v>
      </c>
      <c r="F188" s="88"/>
      <c r="G188" s="88">
        <v>4</v>
      </c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46"/>
      <c r="U188" s="46"/>
    </row>
    <row r="189" spans="1:21" x14ac:dyDescent="0.35">
      <c r="A189" s="111" t="s">
        <v>173</v>
      </c>
      <c r="B189" s="46" t="s">
        <v>27</v>
      </c>
      <c r="C189" s="46">
        <v>76209</v>
      </c>
      <c r="D189" s="91" t="s">
        <v>52</v>
      </c>
      <c r="E189" s="88">
        <v>7</v>
      </c>
      <c r="F189" s="88"/>
      <c r="G189" s="88">
        <v>3</v>
      </c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</row>
    <row r="190" spans="1:21" x14ac:dyDescent="0.35">
      <c r="A190" s="111" t="s">
        <v>173</v>
      </c>
      <c r="B190" s="46" t="s">
        <v>29</v>
      </c>
      <c r="C190" s="46">
        <v>93402</v>
      </c>
      <c r="D190" s="91" t="s">
        <v>52</v>
      </c>
      <c r="E190" s="88">
        <v>9</v>
      </c>
      <c r="F190" s="88"/>
      <c r="G190" s="88">
        <v>6</v>
      </c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</row>
    <row r="191" spans="1:21" x14ac:dyDescent="0.35">
      <c r="A191" s="111" t="s">
        <v>173</v>
      </c>
      <c r="B191" s="46" t="s">
        <v>32</v>
      </c>
      <c r="C191" s="46">
        <v>77684.831999999995</v>
      </c>
      <c r="D191" s="91" t="s">
        <v>52</v>
      </c>
      <c r="E191" s="88">
        <v>15</v>
      </c>
      <c r="F191" s="88"/>
      <c r="G191" s="88">
        <v>9</v>
      </c>
      <c r="H191" s="88"/>
      <c r="I191" s="88"/>
      <c r="J191" s="88"/>
      <c r="K191" s="88"/>
      <c r="L191" s="88"/>
      <c r="M191" s="88"/>
      <c r="N191" s="88"/>
      <c r="O191" s="88">
        <v>1</v>
      </c>
      <c r="P191" s="88"/>
      <c r="Q191" s="88"/>
      <c r="R191" s="88"/>
      <c r="S191" s="88"/>
      <c r="T191" s="46"/>
      <c r="U191" s="46"/>
    </row>
    <row r="192" spans="1:21" x14ac:dyDescent="0.35">
      <c r="A192" s="113" t="s">
        <v>174</v>
      </c>
      <c r="B192" s="46" t="s">
        <v>26</v>
      </c>
      <c r="C192" s="46">
        <v>244008</v>
      </c>
      <c r="D192" s="91" t="s">
        <v>52</v>
      </c>
      <c r="E192" s="88">
        <v>17</v>
      </c>
      <c r="F192" s="88"/>
      <c r="G192" s="88">
        <v>5</v>
      </c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>
        <v>1</v>
      </c>
      <c r="U192" s="88"/>
    </row>
    <row r="193" spans="1:21" x14ac:dyDescent="0.35">
      <c r="A193" s="113" t="s">
        <v>174</v>
      </c>
      <c r="B193" s="46" t="s">
        <v>28</v>
      </c>
      <c r="C193" s="46">
        <v>155640</v>
      </c>
      <c r="D193" s="91" t="s">
        <v>52</v>
      </c>
      <c r="E193" s="88">
        <v>40</v>
      </c>
      <c r="F193" s="88"/>
      <c r="G193" s="88">
        <v>17</v>
      </c>
      <c r="H193" s="88">
        <v>1</v>
      </c>
      <c r="I193" s="88">
        <v>1</v>
      </c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46"/>
      <c r="U193" s="46"/>
    </row>
    <row r="194" spans="1:21" x14ac:dyDescent="0.35">
      <c r="A194" s="113" t="s">
        <v>174</v>
      </c>
      <c r="B194" s="46" t="s">
        <v>31</v>
      </c>
      <c r="C194" s="46">
        <v>207936</v>
      </c>
      <c r="D194" s="91" t="s">
        <v>52</v>
      </c>
      <c r="E194" s="88">
        <v>19</v>
      </c>
      <c r="F194" s="88"/>
      <c r="G194" s="88">
        <v>8</v>
      </c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46"/>
    </row>
    <row r="195" spans="1:21" x14ac:dyDescent="0.35">
      <c r="A195" s="113" t="s">
        <v>174</v>
      </c>
      <c r="B195" s="46" t="s">
        <v>27</v>
      </c>
      <c r="C195" s="46">
        <v>99349</v>
      </c>
      <c r="D195" s="91" t="s">
        <v>52</v>
      </c>
      <c r="E195" s="88">
        <v>7</v>
      </c>
      <c r="F195" s="88"/>
      <c r="G195" s="88">
        <v>9</v>
      </c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46"/>
    </row>
    <row r="196" spans="1:21" x14ac:dyDescent="0.35">
      <c r="A196" s="113" t="s">
        <v>174</v>
      </c>
      <c r="B196" s="46" t="s">
        <v>29</v>
      </c>
      <c r="C196" s="46">
        <v>97633</v>
      </c>
      <c r="D196" s="91" t="s">
        <v>52</v>
      </c>
      <c r="E196" s="88">
        <v>20</v>
      </c>
      <c r="F196" s="88"/>
      <c r="G196" s="88">
        <v>9</v>
      </c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46"/>
      <c r="U196" s="46"/>
    </row>
    <row r="197" spans="1:21" x14ac:dyDescent="0.35">
      <c r="A197" s="113" t="s">
        <v>174</v>
      </c>
      <c r="B197" s="46" t="s">
        <v>32</v>
      </c>
      <c r="C197" s="46">
        <v>130438</v>
      </c>
      <c r="D197" s="91" t="s">
        <v>52</v>
      </c>
      <c r="E197" s="88">
        <v>17</v>
      </c>
      <c r="F197" s="88"/>
      <c r="G197" s="88">
        <v>8</v>
      </c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>
        <v>1</v>
      </c>
    </row>
    <row r="198" spans="1:21" x14ac:dyDescent="0.35">
      <c r="A198" s="113" t="s">
        <v>174</v>
      </c>
      <c r="B198" s="46" t="s">
        <v>141</v>
      </c>
      <c r="C198" s="46">
        <v>153066</v>
      </c>
      <c r="D198" s="91" t="s">
        <v>52</v>
      </c>
      <c r="E198" s="88">
        <v>1</v>
      </c>
      <c r="F198" s="88"/>
      <c r="G198" s="88">
        <v>1</v>
      </c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46"/>
    </row>
    <row r="199" spans="1:21" x14ac:dyDescent="0.35">
      <c r="A199" s="104" t="s">
        <v>175</v>
      </c>
      <c r="B199" s="46" t="s">
        <v>26</v>
      </c>
      <c r="C199" s="46">
        <v>139344</v>
      </c>
      <c r="D199" s="91" t="s">
        <v>52</v>
      </c>
      <c r="E199" s="88">
        <v>1</v>
      </c>
      <c r="F199" s="88"/>
      <c r="G199" s="88">
        <v>4</v>
      </c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46"/>
      <c r="U199" s="46"/>
    </row>
    <row r="200" spans="1:21" x14ac:dyDescent="0.35">
      <c r="A200" s="104" t="s">
        <v>175</v>
      </c>
      <c r="B200" s="46" t="s">
        <v>28</v>
      </c>
      <c r="C200" s="46">
        <v>185904</v>
      </c>
      <c r="D200" s="91" t="s">
        <v>52</v>
      </c>
      <c r="E200" s="88">
        <v>7</v>
      </c>
      <c r="F200" s="88"/>
      <c r="G200" s="88"/>
      <c r="H200" s="88"/>
      <c r="I200" s="88">
        <v>1</v>
      </c>
      <c r="J200" s="88"/>
      <c r="K200" s="88"/>
      <c r="L200" s="88"/>
      <c r="M200" s="88"/>
      <c r="N200" s="88">
        <v>2</v>
      </c>
      <c r="O200" s="88"/>
      <c r="P200" s="88"/>
      <c r="Q200" s="88">
        <v>2</v>
      </c>
      <c r="R200" s="88"/>
      <c r="S200" s="88">
        <v>1</v>
      </c>
      <c r="T200" s="88"/>
      <c r="U200" s="46"/>
    </row>
    <row r="201" spans="1:21" x14ac:dyDescent="0.35">
      <c r="A201" s="104" t="s">
        <v>175</v>
      </c>
      <c r="B201" s="46" t="s">
        <v>31</v>
      </c>
      <c r="C201" s="46">
        <v>196680</v>
      </c>
      <c r="D201" s="91" t="s">
        <v>52</v>
      </c>
      <c r="E201" s="88">
        <v>3</v>
      </c>
      <c r="F201" s="88"/>
      <c r="G201" s="88">
        <v>9</v>
      </c>
      <c r="H201" s="88"/>
      <c r="I201" s="88">
        <v>3</v>
      </c>
      <c r="J201" s="88"/>
      <c r="K201" s="88"/>
      <c r="L201" s="88"/>
      <c r="M201" s="88"/>
      <c r="N201" s="88"/>
      <c r="O201" s="88"/>
      <c r="P201" s="88">
        <v>1</v>
      </c>
      <c r="Q201" s="88"/>
      <c r="R201" s="88"/>
      <c r="S201" s="88"/>
      <c r="T201" s="88"/>
      <c r="U201" s="88"/>
    </row>
    <row r="202" spans="1:21" x14ac:dyDescent="0.35">
      <c r="A202" s="104" t="s">
        <v>175</v>
      </c>
      <c r="B202" s="46" t="s">
        <v>27</v>
      </c>
      <c r="C202" s="46">
        <v>87410</v>
      </c>
      <c r="D202" s="91" t="s">
        <v>52</v>
      </c>
      <c r="E202" s="88">
        <v>4</v>
      </c>
      <c r="F202" s="88"/>
      <c r="G202" s="88">
        <v>5</v>
      </c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46"/>
      <c r="U202" s="46"/>
    </row>
    <row r="203" spans="1:21" x14ac:dyDescent="0.35">
      <c r="A203" s="104" t="s">
        <v>175</v>
      </c>
      <c r="B203" s="46" t="s">
        <v>29</v>
      </c>
      <c r="C203" s="46">
        <v>116618</v>
      </c>
      <c r="D203" s="91" t="s">
        <v>52</v>
      </c>
      <c r="E203" s="88">
        <v>1</v>
      </c>
      <c r="F203" s="88"/>
      <c r="G203" s="88">
        <v>2</v>
      </c>
      <c r="H203" s="88"/>
      <c r="I203" s="88"/>
      <c r="J203" s="88"/>
      <c r="K203" s="88"/>
      <c r="L203" s="88"/>
      <c r="M203" s="88"/>
      <c r="N203" s="88"/>
      <c r="O203" s="88"/>
      <c r="P203" s="88">
        <v>1</v>
      </c>
      <c r="Q203" s="88"/>
      <c r="R203" s="88"/>
      <c r="S203" s="88"/>
      <c r="T203" s="88"/>
      <c r="U203" s="46"/>
    </row>
    <row r="204" spans="1:21" x14ac:dyDescent="0.35">
      <c r="A204" s="104" t="s">
        <v>175</v>
      </c>
      <c r="B204" s="46" t="s">
        <v>32</v>
      </c>
      <c r="C204" s="46">
        <v>123377</v>
      </c>
      <c r="D204" s="91" t="s">
        <v>52</v>
      </c>
      <c r="E204" s="88">
        <v>14</v>
      </c>
      <c r="F204" s="88"/>
      <c r="G204" s="88">
        <v>2</v>
      </c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</row>
    <row r="205" spans="1:21" x14ac:dyDescent="0.35">
      <c r="A205" s="106" t="s">
        <v>176</v>
      </c>
      <c r="B205" s="46" t="s">
        <v>26</v>
      </c>
      <c r="C205" s="46">
        <v>185280</v>
      </c>
      <c r="D205" s="91" t="s">
        <v>52</v>
      </c>
      <c r="E205" s="88"/>
      <c r="F205" s="88"/>
      <c r="G205" s="88"/>
      <c r="H205" s="88"/>
      <c r="I205" s="88"/>
      <c r="J205" s="88"/>
      <c r="K205" s="88">
        <v>1</v>
      </c>
      <c r="L205" s="88"/>
      <c r="M205" s="88"/>
      <c r="N205" s="88"/>
      <c r="O205" s="88"/>
      <c r="P205" s="88"/>
      <c r="Q205" s="88">
        <v>1</v>
      </c>
      <c r="R205" s="88"/>
      <c r="S205" s="88"/>
      <c r="T205" s="88"/>
      <c r="U205" s="46"/>
    </row>
    <row r="206" spans="1:21" x14ac:dyDescent="0.35">
      <c r="A206" s="106" t="s">
        <v>176</v>
      </c>
      <c r="B206" s="46" t="s">
        <v>28</v>
      </c>
      <c r="C206" s="46">
        <v>60720</v>
      </c>
      <c r="D206" s="91" t="s">
        <v>52</v>
      </c>
      <c r="E206" s="88">
        <v>10</v>
      </c>
      <c r="F206" s="88"/>
      <c r="G206" s="88">
        <v>2</v>
      </c>
      <c r="H206" s="88"/>
      <c r="I206" s="88"/>
      <c r="J206" s="88"/>
      <c r="K206" s="88">
        <v>2</v>
      </c>
      <c r="L206" s="88"/>
      <c r="M206" s="88"/>
      <c r="N206" s="88"/>
      <c r="O206" s="88"/>
      <c r="P206" s="88"/>
      <c r="Q206" s="88"/>
      <c r="R206" s="88"/>
      <c r="S206" s="88"/>
      <c r="T206" s="46"/>
      <c r="U206" s="46"/>
    </row>
    <row r="207" spans="1:21" x14ac:dyDescent="0.35">
      <c r="A207" s="106" t="s">
        <v>176</v>
      </c>
      <c r="B207" s="46" t="s">
        <v>31</v>
      </c>
      <c r="C207" s="46">
        <v>198096</v>
      </c>
      <c r="D207" s="91" t="s">
        <v>52</v>
      </c>
      <c r="E207" s="88">
        <v>4</v>
      </c>
      <c r="F207" s="88"/>
      <c r="G207" s="88">
        <v>4</v>
      </c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46"/>
    </row>
    <row r="208" spans="1:21" x14ac:dyDescent="0.35">
      <c r="A208" s="106" t="s">
        <v>176</v>
      </c>
      <c r="B208" s="46" t="s">
        <v>27</v>
      </c>
      <c r="C208" s="46">
        <v>116226</v>
      </c>
      <c r="D208" s="91" t="s">
        <v>52</v>
      </c>
      <c r="E208" s="88">
        <v>2</v>
      </c>
      <c r="F208" s="88"/>
      <c r="G208" s="88">
        <v>1</v>
      </c>
      <c r="H208" s="88"/>
      <c r="I208" s="88"/>
      <c r="J208" s="88"/>
      <c r="K208" s="88"/>
      <c r="L208" s="88"/>
      <c r="M208" s="88"/>
      <c r="N208" s="88"/>
      <c r="O208" s="88"/>
      <c r="P208" s="88"/>
      <c r="Q208" s="88">
        <v>1</v>
      </c>
      <c r="R208" s="88"/>
      <c r="S208" s="88"/>
      <c r="T208" s="88"/>
      <c r="U208" s="46"/>
    </row>
    <row r="209" spans="1:21" x14ac:dyDescent="0.35">
      <c r="A209" s="106" t="s">
        <v>176</v>
      </c>
      <c r="B209" s="46" t="s">
        <v>29</v>
      </c>
      <c r="C209" s="46">
        <v>38090</v>
      </c>
      <c r="D209" s="91" t="s">
        <v>52</v>
      </c>
      <c r="E209" s="88">
        <v>5</v>
      </c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46"/>
      <c r="U209" s="46"/>
    </row>
    <row r="210" spans="1:21" x14ac:dyDescent="0.35">
      <c r="A210" s="106" t="s">
        <v>176</v>
      </c>
      <c r="B210" s="46" t="s">
        <v>32</v>
      </c>
      <c r="C210" s="46">
        <v>124266</v>
      </c>
      <c r="D210" s="91" t="s">
        <v>52</v>
      </c>
      <c r="E210" s="88">
        <v>1</v>
      </c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7C3F-46B2-4D96-AA26-F7B246237395}">
  <dimension ref="A1:W184"/>
  <sheetViews>
    <sheetView zoomScale="70" zoomScaleNormal="70" workbookViewId="0">
      <selection activeCell="I61" sqref="I61"/>
    </sheetView>
  </sheetViews>
  <sheetFormatPr baseColWidth="10" defaultRowHeight="14.5" x14ac:dyDescent="0.35"/>
  <sheetData>
    <row r="1" spans="1:23" x14ac:dyDescent="0.35">
      <c r="A1" s="92" t="s">
        <v>86</v>
      </c>
      <c r="B1" s="200" t="s">
        <v>179</v>
      </c>
      <c r="C1" s="76" t="s">
        <v>182</v>
      </c>
      <c r="D1" s="76" t="s">
        <v>183</v>
      </c>
      <c r="E1" s="76" t="s">
        <v>178</v>
      </c>
      <c r="F1" s="76" t="s">
        <v>177</v>
      </c>
      <c r="G1" s="88" t="s">
        <v>37</v>
      </c>
      <c r="H1" s="88" t="s">
        <v>35</v>
      </c>
      <c r="I1" s="88" t="s">
        <v>38</v>
      </c>
      <c r="J1" s="88" t="s">
        <v>36</v>
      </c>
      <c r="K1" s="88" t="s">
        <v>44</v>
      </c>
      <c r="L1" s="88" t="s">
        <v>39</v>
      </c>
      <c r="M1" s="88" t="s">
        <v>41</v>
      </c>
      <c r="N1" s="88" t="s">
        <v>42</v>
      </c>
      <c r="O1" s="88" t="s">
        <v>47</v>
      </c>
      <c r="P1" s="88" t="s">
        <v>40</v>
      </c>
      <c r="Q1" s="88" t="s">
        <v>48</v>
      </c>
      <c r="R1" s="88" t="s">
        <v>49</v>
      </c>
      <c r="S1" s="88" t="s">
        <v>43</v>
      </c>
      <c r="T1" s="88" t="s">
        <v>46</v>
      </c>
      <c r="U1" s="88" t="s">
        <v>45</v>
      </c>
      <c r="V1" s="76" t="s">
        <v>144</v>
      </c>
      <c r="W1" s="76" t="s">
        <v>145</v>
      </c>
    </row>
    <row r="2" spans="1:23" x14ac:dyDescent="0.35">
      <c r="A2" s="107" t="s">
        <v>166</v>
      </c>
      <c r="B2" s="199" t="str">
        <f t="shared" ref="B2:B33" si="0">LEFT(C2,5)</f>
        <v>Manta</v>
      </c>
      <c r="C2" s="46" t="s">
        <v>26</v>
      </c>
      <c r="D2" s="46" t="str">
        <f t="shared" ref="D2:D33" si="1">RIGHT(C2,1)</f>
        <v>1</v>
      </c>
      <c r="E2" s="46">
        <v>120096</v>
      </c>
      <c r="F2" s="89" t="s">
        <v>142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 x14ac:dyDescent="0.35">
      <c r="A3" s="107" t="s">
        <v>166</v>
      </c>
      <c r="B3" s="199" t="str">
        <f t="shared" si="0"/>
        <v>Manta</v>
      </c>
      <c r="C3" s="46" t="s">
        <v>28</v>
      </c>
      <c r="D3" s="46" t="str">
        <f t="shared" si="1"/>
        <v>2</v>
      </c>
      <c r="E3" s="46">
        <v>155520</v>
      </c>
      <c r="F3" s="89" t="s">
        <v>142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8.5" x14ac:dyDescent="0.45">
      <c r="A4" s="107" t="s">
        <v>166</v>
      </c>
      <c r="B4" s="199" t="str">
        <f t="shared" si="0"/>
        <v>Manta</v>
      </c>
      <c r="C4" s="46" t="s">
        <v>31</v>
      </c>
      <c r="D4" s="46" t="str">
        <f t="shared" si="1"/>
        <v>3</v>
      </c>
      <c r="E4" s="46">
        <v>89064</v>
      </c>
      <c r="F4" s="89" t="s">
        <v>142</v>
      </c>
      <c r="G4" s="173">
        <v>2</v>
      </c>
      <c r="H4" s="174"/>
      <c r="I4" s="174">
        <v>1</v>
      </c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</row>
    <row r="5" spans="1:23" x14ac:dyDescent="0.35">
      <c r="A5" s="105" t="s">
        <v>167</v>
      </c>
      <c r="B5" s="199" t="str">
        <f t="shared" si="0"/>
        <v>Manta</v>
      </c>
      <c r="C5" s="46" t="s">
        <v>26</v>
      </c>
      <c r="D5" s="46" t="str">
        <f t="shared" si="1"/>
        <v>1</v>
      </c>
      <c r="E5" s="46">
        <v>166416</v>
      </c>
      <c r="F5" s="89" t="s">
        <v>142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</row>
    <row r="6" spans="1:23" x14ac:dyDescent="0.35">
      <c r="A6" s="105" t="s">
        <v>167</v>
      </c>
      <c r="B6" s="199" t="str">
        <f t="shared" si="0"/>
        <v>Manta</v>
      </c>
      <c r="C6" s="46" t="s">
        <v>28</v>
      </c>
      <c r="D6" s="46" t="str">
        <f t="shared" si="1"/>
        <v>2</v>
      </c>
      <c r="E6" s="46">
        <v>198336</v>
      </c>
      <c r="F6" s="89" t="s">
        <v>142</v>
      </c>
      <c r="G6" s="88">
        <v>1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3" x14ac:dyDescent="0.35">
      <c r="A7" s="105" t="s">
        <v>167</v>
      </c>
      <c r="B7" s="199" t="str">
        <f t="shared" si="0"/>
        <v>Polym</v>
      </c>
      <c r="C7" s="46" t="s">
        <v>27</v>
      </c>
      <c r="D7" s="46" t="str">
        <f t="shared" si="1"/>
        <v>1</v>
      </c>
      <c r="E7" s="46">
        <v>104393</v>
      </c>
      <c r="F7" s="89" t="s">
        <v>142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 spans="1:23" x14ac:dyDescent="0.35">
      <c r="A8" s="105" t="s">
        <v>167</v>
      </c>
      <c r="B8" s="199" t="str">
        <f t="shared" si="0"/>
        <v>Polym</v>
      </c>
      <c r="C8" s="46" t="s">
        <v>29</v>
      </c>
      <c r="D8" s="46" t="str">
        <f t="shared" si="1"/>
        <v>2</v>
      </c>
      <c r="E8" s="46">
        <v>124416</v>
      </c>
      <c r="F8" s="89" t="s">
        <v>142</v>
      </c>
      <c r="G8" s="88"/>
      <c r="H8" s="88"/>
      <c r="I8" s="88"/>
      <c r="J8" s="88"/>
      <c r="K8" s="88">
        <v>1</v>
      </c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</row>
    <row r="9" spans="1:23" x14ac:dyDescent="0.35">
      <c r="A9" s="109" t="s">
        <v>168</v>
      </c>
      <c r="B9" s="199" t="str">
        <f t="shared" si="0"/>
        <v>Manta</v>
      </c>
      <c r="C9" s="46" t="s">
        <v>26</v>
      </c>
      <c r="D9" s="46" t="str">
        <f t="shared" si="1"/>
        <v>1</v>
      </c>
      <c r="E9" s="46">
        <v>198888</v>
      </c>
      <c r="F9" s="89" t="s">
        <v>142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</row>
    <row r="10" spans="1:23" x14ac:dyDescent="0.35">
      <c r="A10" s="109" t="s">
        <v>168</v>
      </c>
      <c r="B10" s="199" t="str">
        <f t="shared" si="0"/>
        <v>Manta</v>
      </c>
      <c r="C10" s="46" t="s">
        <v>28</v>
      </c>
      <c r="D10" s="46" t="str">
        <f t="shared" si="1"/>
        <v>2</v>
      </c>
      <c r="E10" s="46">
        <v>224640</v>
      </c>
      <c r="F10" s="89" t="s">
        <v>142</v>
      </c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</row>
    <row r="11" spans="1:23" x14ac:dyDescent="0.35">
      <c r="A11" s="109" t="s">
        <v>168</v>
      </c>
      <c r="B11" s="199" t="str">
        <f t="shared" si="0"/>
        <v>Manta</v>
      </c>
      <c r="C11" s="46" t="s">
        <v>31</v>
      </c>
      <c r="D11" s="46" t="str">
        <f t="shared" si="1"/>
        <v>3</v>
      </c>
      <c r="E11" s="46">
        <v>200208</v>
      </c>
      <c r="F11" s="89" t="s">
        <v>142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</row>
    <row r="12" spans="1:23" x14ac:dyDescent="0.35">
      <c r="A12" s="109" t="s">
        <v>168</v>
      </c>
      <c r="B12" s="199" t="str">
        <f t="shared" si="0"/>
        <v>Manta</v>
      </c>
      <c r="C12" s="46" t="s">
        <v>140</v>
      </c>
      <c r="D12" s="46" t="str">
        <f t="shared" si="1"/>
        <v>4</v>
      </c>
      <c r="E12" s="192">
        <v>205200</v>
      </c>
      <c r="F12" s="89" t="s">
        <v>142</v>
      </c>
      <c r="G12" s="88"/>
      <c r="H12" s="88"/>
      <c r="I12" s="88"/>
      <c r="J12" s="88"/>
      <c r="K12" s="88">
        <v>1</v>
      </c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</row>
    <row r="13" spans="1:23" x14ac:dyDescent="0.35">
      <c r="A13" s="109" t="s">
        <v>168</v>
      </c>
      <c r="B13" s="199" t="str">
        <f t="shared" si="0"/>
        <v>Polym</v>
      </c>
      <c r="C13" s="46" t="s">
        <v>27</v>
      </c>
      <c r="D13" s="46" t="str">
        <f t="shared" si="1"/>
        <v>1</v>
      </c>
      <c r="E13" s="46">
        <v>124762</v>
      </c>
      <c r="F13" s="89" t="s">
        <v>142</v>
      </c>
      <c r="G13" s="88"/>
      <c r="H13" s="88"/>
      <c r="I13" s="88"/>
      <c r="J13" s="88"/>
      <c r="K13" s="88">
        <v>1</v>
      </c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</row>
    <row r="14" spans="1:23" x14ac:dyDescent="0.35">
      <c r="A14" s="109" t="s">
        <v>168</v>
      </c>
      <c r="B14" s="199" t="str">
        <f t="shared" si="0"/>
        <v>Polym</v>
      </c>
      <c r="C14" s="46" t="s">
        <v>29</v>
      </c>
      <c r="D14" s="46" t="str">
        <f t="shared" si="1"/>
        <v>2</v>
      </c>
      <c r="E14" s="46">
        <v>140917</v>
      </c>
      <c r="F14" s="89" t="s">
        <v>142</v>
      </c>
      <c r="G14" s="88"/>
      <c r="H14" s="88"/>
      <c r="I14" s="88"/>
      <c r="J14" s="88"/>
      <c r="K14" s="88">
        <v>3</v>
      </c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</row>
    <row r="15" spans="1:23" x14ac:dyDescent="0.35">
      <c r="A15" s="109" t="s">
        <v>168</v>
      </c>
      <c r="B15" s="199" t="str">
        <f t="shared" si="0"/>
        <v>Polym</v>
      </c>
      <c r="C15" s="46" t="s">
        <v>32</v>
      </c>
      <c r="D15" s="46" t="str">
        <f t="shared" si="1"/>
        <v>3</v>
      </c>
      <c r="E15" s="46">
        <v>125590</v>
      </c>
      <c r="F15" s="89" t="s">
        <v>142</v>
      </c>
      <c r="G15" s="88"/>
      <c r="H15" s="88"/>
      <c r="I15" s="88"/>
      <c r="J15" s="88"/>
      <c r="K15" s="88">
        <v>1</v>
      </c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</row>
    <row r="16" spans="1:23" x14ac:dyDescent="0.35">
      <c r="A16" s="109" t="s">
        <v>168</v>
      </c>
      <c r="B16" s="199" t="str">
        <f t="shared" si="0"/>
        <v>Polym</v>
      </c>
      <c r="C16" s="46" t="s">
        <v>141</v>
      </c>
      <c r="D16" s="46" t="str">
        <f t="shared" si="1"/>
        <v>4</v>
      </c>
      <c r="E16" s="46">
        <v>128722</v>
      </c>
      <c r="F16" s="89" t="s">
        <v>142</v>
      </c>
      <c r="G16" s="88"/>
      <c r="H16" s="88"/>
      <c r="I16" s="88"/>
      <c r="J16" s="88"/>
      <c r="K16" s="88">
        <v>1</v>
      </c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</row>
    <row r="17" spans="1:23" x14ac:dyDescent="0.35">
      <c r="A17" s="110" t="s">
        <v>169</v>
      </c>
      <c r="B17" s="199" t="str">
        <f t="shared" si="0"/>
        <v>Manta</v>
      </c>
      <c r="C17" s="46" t="s">
        <v>26</v>
      </c>
      <c r="D17" s="46" t="str">
        <f t="shared" si="1"/>
        <v>1</v>
      </c>
      <c r="E17" s="46">
        <v>234000</v>
      </c>
      <c r="F17" s="89" t="s">
        <v>142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</row>
    <row r="18" spans="1:23" x14ac:dyDescent="0.35">
      <c r="A18" s="110" t="s">
        <v>169</v>
      </c>
      <c r="B18" s="199" t="str">
        <f t="shared" si="0"/>
        <v>Manta</v>
      </c>
      <c r="C18" s="46" t="s">
        <v>28</v>
      </c>
      <c r="D18" s="46" t="str">
        <f t="shared" si="1"/>
        <v>2</v>
      </c>
      <c r="E18" s="46">
        <v>247560</v>
      </c>
      <c r="F18" s="89" t="s">
        <v>142</v>
      </c>
      <c r="G18" s="88">
        <v>1</v>
      </c>
      <c r="H18" s="88"/>
      <c r="I18" s="88"/>
      <c r="J18" s="88"/>
      <c r="K18" s="88">
        <v>1</v>
      </c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</row>
    <row r="19" spans="1:23" x14ac:dyDescent="0.35">
      <c r="A19" s="110" t="s">
        <v>169</v>
      </c>
      <c r="B19" s="199" t="str">
        <f t="shared" si="0"/>
        <v>Manta</v>
      </c>
      <c r="C19" s="46" t="s">
        <v>31</v>
      </c>
      <c r="D19" s="46" t="str">
        <f t="shared" si="1"/>
        <v>3</v>
      </c>
      <c r="E19" s="46">
        <v>235200</v>
      </c>
      <c r="F19" s="89" t="s">
        <v>142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</row>
    <row r="20" spans="1:23" x14ac:dyDescent="0.35">
      <c r="A20" s="110" t="s">
        <v>169</v>
      </c>
      <c r="B20" s="199" t="str">
        <f t="shared" si="0"/>
        <v>Polym</v>
      </c>
      <c r="C20" s="46" t="s">
        <v>27</v>
      </c>
      <c r="D20" s="46" t="str">
        <f t="shared" si="1"/>
        <v>1</v>
      </c>
      <c r="E20" s="46">
        <v>146788</v>
      </c>
      <c r="F20" s="89" t="s">
        <v>142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spans="1:23" x14ac:dyDescent="0.35">
      <c r="A21" s="110" t="s">
        <v>169</v>
      </c>
      <c r="B21" s="199" t="str">
        <f t="shared" si="0"/>
        <v>Polym</v>
      </c>
      <c r="C21" s="46" t="s">
        <v>29</v>
      </c>
      <c r="D21" s="46" t="str">
        <f t="shared" si="1"/>
        <v>2</v>
      </c>
      <c r="E21" s="46">
        <v>155294.38800000001</v>
      </c>
      <c r="F21" s="89" t="s">
        <v>142</v>
      </c>
      <c r="G21" s="88"/>
      <c r="H21" s="88"/>
      <c r="I21" s="88"/>
      <c r="J21" s="88"/>
      <c r="K21" s="88">
        <v>2</v>
      </c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x14ac:dyDescent="0.35">
      <c r="A22" s="110" t="s">
        <v>169</v>
      </c>
      <c r="B22" s="199" t="str">
        <f t="shared" si="0"/>
        <v>Polym</v>
      </c>
      <c r="C22" s="46" t="s">
        <v>32</v>
      </c>
      <c r="D22" s="46" t="str">
        <f t="shared" si="1"/>
        <v>3</v>
      </c>
      <c r="E22" s="46">
        <v>147541</v>
      </c>
      <c r="F22" s="89" t="s">
        <v>142</v>
      </c>
      <c r="G22" s="88"/>
      <c r="H22" s="88"/>
      <c r="I22" s="88"/>
      <c r="J22" s="88"/>
      <c r="K22" s="88">
        <v>1</v>
      </c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 x14ac:dyDescent="0.35">
      <c r="A23" s="114" t="s">
        <v>170</v>
      </c>
      <c r="B23" s="199" t="str">
        <f t="shared" si="0"/>
        <v>Manta</v>
      </c>
      <c r="C23" s="46" t="s">
        <v>26</v>
      </c>
      <c r="D23" s="46" t="str">
        <f t="shared" si="1"/>
        <v>1</v>
      </c>
      <c r="E23" s="46">
        <v>173976</v>
      </c>
      <c r="F23" s="89" t="s">
        <v>142</v>
      </c>
      <c r="G23" s="88">
        <v>1</v>
      </c>
      <c r="H23" s="88"/>
      <c r="I23" s="88"/>
      <c r="J23" s="88"/>
      <c r="K23" s="88">
        <v>1</v>
      </c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 x14ac:dyDescent="0.35">
      <c r="A24" s="114" t="s">
        <v>170</v>
      </c>
      <c r="B24" s="199" t="str">
        <f t="shared" si="0"/>
        <v>Manta</v>
      </c>
      <c r="C24" s="46" t="s">
        <v>28</v>
      </c>
      <c r="D24" s="46" t="str">
        <f t="shared" si="1"/>
        <v>2</v>
      </c>
      <c r="E24" s="46">
        <v>231936</v>
      </c>
      <c r="F24" s="89" t="s">
        <v>142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 x14ac:dyDescent="0.35">
      <c r="A25" s="114" t="s">
        <v>170</v>
      </c>
      <c r="B25" s="199" t="str">
        <f t="shared" si="0"/>
        <v>Manta</v>
      </c>
      <c r="C25" s="46" t="s">
        <v>31</v>
      </c>
      <c r="D25" s="46" t="str">
        <f t="shared" si="1"/>
        <v>3</v>
      </c>
      <c r="E25" s="46">
        <v>215184</v>
      </c>
      <c r="F25" s="89" t="s">
        <v>142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 x14ac:dyDescent="0.35">
      <c r="A26" s="114" t="s">
        <v>170</v>
      </c>
      <c r="B26" s="199" t="str">
        <f t="shared" si="0"/>
        <v>Polym</v>
      </c>
      <c r="C26" s="46" t="s">
        <v>27</v>
      </c>
      <c r="D26" s="46" t="str">
        <f t="shared" si="1"/>
        <v>1</v>
      </c>
      <c r="E26" s="46">
        <v>109135</v>
      </c>
      <c r="F26" s="89" t="s">
        <v>142</v>
      </c>
      <c r="G26" s="88"/>
      <c r="H26" s="88"/>
      <c r="I26" s="88">
        <v>3</v>
      </c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x14ac:dyDescent="0.35">
      <c r="A27" s="114" t="s">
        <v>170</v>
      </c>
      <c r="B27" s="199" t="str">
        <f t="shared" si="0"/>
        <v>Polym</v>
      </c>
      <c r="C27" s="46" t="s">
        <v>29</v>
      </c>
      <c r="D27" s="46" t="str">
        <f t="shared" si="1"/>
        <v>2</v>
      </c>
      <c r="E27" s="46">
        <v>145493</v>
      </c>
      <c r="F27" s="89" t="s">
        <v>142</v>
      </c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x14ac:dyDescent="0.35">
      <c r="A28" s="114" t="s">
        <v>170</v>
      </c>
      <c r="B28" s="199" t="str">
        <f t="shared" si="0"/>
        <v>Polym</v>
      </c>
      <c r="C28" s="46" t="s">
        <v>32</v>
      </c>
      <c r="D28" s="46" t="str">
        <f t="shared" si="1"/>
        <v>3</v>
      </c>
      <c r="E28" s="46">
        <v>134985</v>
      </c>
      <c r="F28" s="89" t="s">
        <v>142</v>
      </c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 x14ac:dyDescent="0.35">
      <c r="A29" s="108" t="s">
        <v>171</v>
      </c>
      <c r="B29" s="199" t="str">
        <f t="shared" si="0"/>
        <v>Manta</v>
      </c>
      <c r="C29" s="46" t="s">
        <v>26</v>
      </c>
      <c r="D29" s="46" t="str">
        <f t="shared" si="1"/>
        <v>1</v>
      </c>
      <c r="E29" s="46">
        <v>261552</v>
      </c>
      <c r="F29" s="89" t="s">
        <v>142</v>
      </c>
      <c r="G29" s="88"/>
      <c r="H29" s="88"/>
      <c r="I29" s="88"/>
      <c r="J29" s="88"/>
      <c r="K29" s="88">
        <v>1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x14ac:dyDescent="0.35">
      <c r="A30" s="108" t="s">
        <v>171</v>
      </c>
      <c r="B30" s="199" t="str">
        <f t="shared" si="0"/>
        <v>Manta</v>
      </c>
      <c r="C30" s="46" t="s">
        <v>28</v>
      </c>
      <c r="D30" s="46" t="str">
        <f t="shared" si="1"/>
        <v>2</v>
      </c>
      <c r="E30" s="46">
        <v>194736</v>
      </c>
      <c r="F30" s="89" t="s">
        <v>142</v>
      </c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 x14ac:dyDescent="0.35">
      <c r="A31" s="108" t="s">
        <v>171</v>
      </c>
      <c r="B31" s="199" t="str">
        <f t="shared" si="0"/>
        <v>Manta</v>
      </c>
      <c r="C31" s="46" t="s">
        <v>31</v>
      </c>
      <c r="D31" s="46" t="str">
        <f t="shared" si="1"/>
        <v>3</v>
      </c>
      <c r="E31" s="46">
        <v>240456</v>
      </c>
      <c r="F31" s="89" t="s">
        <v>142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 x14ac:dyDescent="0.35">
      <c r="A32" s="108" t="s">
        <v>171</v>
      </c>
      <c r="B32" s="199" t="str">
        <f t="shared" si="0"/>
        <v>Polym</v>
      </c>
      <c r="C32" s="46" t="s">
        <v>27</v>
      </c>
      <c r="D32" s="46" t="str">
        <f t="shared" si="1"/>
        <v>1</v>
      </c>
      <c r="E32" s="46">
        <v>164072</v>
      </c>
      <c r="F32" s="89" t="s">
        <v>142</v>
      </c>
      <c r="G32" s="88"/>
      <c r="H32" s="88">
        <v>10</v>
      </c>
      <c r="I32" s="88">
        <v>2</v>
      </c>
      <c r="J32" s="88">
        <v>1</v>
      </c>
      <c r="K32" s="88">
        <v>2</v>
      </c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 x14ac:dyDescent="0.35">
      <c r="A33" s="108" t="s">
        <v>171</v>
      </c>
      <c r="B33" s="199" t="str">
        <f t="shared" si="0"/>
        <v>Polym</v>
      </c>
      <c r="C33" s="46" t="s">
        <v>29</v>
      </c>
      <c r="D33" s="46" t="str">
        <f t="shared" si="1"/>
        <v>2</v>
      </c>
      <c r="E33" s="46">
        <v>122158</v>
      </c>
      <c r="F33" s="89" t="s">
        <v>142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 x14ac:dyDescent="0.35">
      <c r="A34" s="112" t="s">
        <v>172</v>
      </c>
      <c r="B34" s="199" t="str">
        <f t="shared" ref="B34:B65" si="2">LEFT(C34,5)</f>
        <v>Manta</v>
      </c>
      <c r="C34" s="46" t="s">
        <v>26</v>
      </c>
      <c r="D34" s="46" t="str">
        <f t="shared" ref="D34:D65" si="3">RIGHT(C34,1)</f>
        <v>1</v>
      </c>
      <c r="E34" s="46">
        <v>181104</v>
      </c>
      <c r="F34" s="89" t="s">
        <v>142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 x14ac:dyDescent="0.35">
      <c r="A35" s="112" t="s">
        <v>172</v>
      </c>
      <c r="B35" s="199" t="str">
        <f t="shared" si="2"/>
        <v>Manta</v>
      </c>
      <c r="C35" s="46" t="s">
        <v>28</v>
      </c>
      <c r="D35" s="46" t="str">
        <f t="shared" si="3"/>
        <v>2</v>
      </c>
      <c r="E35" s="46">
        <v>134016</v>
      </c>
      <c r="F35" s="89" t="s">
        <v>142</v>
      </c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 x14ac:dyDescent="0.35">
      <c r="A36" s="112" t="s">
        <v>172</v>
      </c>
      <c r="B36" s="199" t="str">
        <f t="shared" si="2"/>
        <v>Polym</v>
      </c>
      <c r="C36" s="46" t="s">
        <v>27</v>
      </c>
      <c r="D36" s="46" t="str">
        <f t="shared" si="3"/>
        <v>1</v>
      </c>
      <c r="E36" s="46">
        <v>113606.5392</v>
      </c>
      <c r="F36" s="89" t="s">
        <v>142</v>
      </c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3" x14ac:dyDescent="0.35">
      <c r="A37" s="112" t="s">
        <v>172</v>
      </c>
      <c r="B37" s="199" t="str">
        <f t="shared" si="2"/>
        <v>Polym</v>
      </c>
      <c r="C37" s="46" t="s">
        <v>29</v>
      </c>
      <c r="D37" s="46" t="str">
        <f t="shared" si="3"/>
        <v>2</v>
      </c>
      <c r="E37" s="46">
        <v>84068</v>
      </c>
      <c r="F37" s="89" t="s">
        <v>142</v>
      </c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  <row r="38" spans="1:23" x14ac:dyDescent="0.35">
      <c r="A38" s="111" t="s">
        <v>173</v>
      </c>
      <c r="B38" s="199" t="str">
        <f t="shared" si="2"/>
        <v>Manta</v>
      </c>
      <c r="C38" s="46" t="s">
        <v>26</v>
      </c>
      <c r="D38" s="46" t="str">
        <f t="shared" si="3"/>
        <v>1</v>
      </c>
      <c r="E38" s="193">
        <v>121488</v>
      </c>
      <c r="F38" s="89" t="s">
        <v>142</v>
      </c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</row>
    <row r="39" spans="1:23" x14ac:dyDescent="0.35">
      <c r="A39" s="111" t="s">
        <v>173</v>
      </c>
      <c r="B39" s="199" t="str">
        <f t="shared" si="2"/>
        <v>Manta</v>
      </c>
      <c r="C39" s="46" t="s">
        <v>28</v>
      </c>
      <c r="D39" s="46" t="str">
        <f t="shared" si="3"/>
        <v>2</v>
      </c>
      <c r="E39" s="46">
        <v>148896</v>
      </c>
      <c r="F39" s="89" t="s">
        <v>142</v>
      </c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</row>
    <row r="40" spans="1:23" x14ac:dyDescent="0.35">
      <c r="A40" s="111" t="s">
        <v>173</v>
      </c>
      <c r="B40" s="199" t="str">
        <f t="shared" si="2"/>
        <v>Manta</v>
      </c>
      <c r="C40" s="46" t="s">
        <v>31</v>
      </c>
      <c r="D40" s="46" t="str">
        <f t="shared" si="3"/>
        <v>3</v>
      </c>
      <c r="E40" s="46">
        <v>123840</v>
      </c>
      <c r="F40" s="89" t="s">
        <v>142</v>
      </c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</row>
    <row r="41" spans="1:23" x14ac:dyDescent="0.35">
      <c r="A41" s="111" t="s">
        <v>173</v>
      </c>
      <c r="B41" s="199" t="str">
        <f t="shared" si="2"/>
        <v>Polym</v>
      </c>
      <c r="C41" s="46" t="s">
        <v>27</v>
      </c>
      <c r="D41" s="46" t="str">
        <f t="shared" si="3"/>
        <v>1</v>
      </c>
      <c r="E41" s="46">
        <v>76209</v>
      </c>
      <c r="F41" s="89" t="s">
        <v>142</v>
      </c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spans="1:23" x14ac:dyDescent="0.35">
      <c r="A42" s="111" t="s">
        <v>173</v>
      </c>
      <c r="B42" s="199" t="str">
        <f t="shared" si="2"/>
        <v>Polym</v>
      </c>
      <c r="C42" s="46" t="s">
        <v>29</v>
      </c>
      <c r="D42" s="46" t="str">
        <f t="shared" si="3"/>
        <v>2</v>
      </c>
      <c r="E42" s="46">
        <v>93402</v>
      </c>
      <c r="F42" s="89" t="s">
        <v>142</v>
      </c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</row>
    <row r="43" spans="1:23" x14ac:dyDescent="0.35">
      <c r="A43" s="111" t="s">
        <v>173</v>
      </c>
      <c r="B43" s="199" t="str">
        <f t="shared" si="2"/>
        <v>Polym</v>
      </c>
      <c r="C43" s="46" t="s">
        <v>32</v>
      </c>
      <c r="D43" s="46" t="str">
        <f t="shared" si="3"/>
        <v>3</v>
      </c>
      <c r="E43" s="46">
        <v>77684.831999999995</v>
      </c>
      <c r="F43" s="89" t="s">
        <v>142</v>
      </c>
      <c r="G43" s="88"/>
      <c r="H43" s="88"/>
      <c r="I43" s="88"/>
      <c r="J43" s="88"/>
      <c r="K43" s="88">
        <v>1</v>
      </c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</row>
    <row r="44" spans="1:23" x14ac:dyDescent="0.35">
      <c r="A44" s="113" t="s">
        <v>174</v>
      </c>
      <c r="B44" s="199" t="str">
        <f t="shared" si="2"/>
        <v>Manta</v>
      </c>
      <c r="C44" s="46" t="s">
        <v>26</v>
      </c>
      <c r="D44" s="46" t="str">
        <f t="shared" si="3"/>
        <v>1</v>
      </c>
      <c r="E44" s="46">
        <v>244008</v>
      </c>
      <c r="F44" s="89" t="s">
        <v>142</v>
      </c>
      <c r="G44" s="88"/>
      <c r="H44" s="88"/>
      <c r="I44" s="88"/>
      <c r="J44" s="88"/>
      <c r="K44" s="88">
        <v>4</v>
      </c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 spans="1:23" x14ac:dyDescent="0.35">
      <c r="A45" s="113" t="s">
        <v>174</v>
      </c>
      <c r="B45" s="199" t="str">
        <f t="shared" si="2"/>
        <v>Manta</v>
      </c>
      <c r="C45" s="46" t="s">
        <v>28</v>
      </c>
      <c r="D45" s="46" t="str">
        <f t="shared" si="3"/>
        <v>2</v>
      </c>
      <c r="E45" s="46">
        <v>155640</v>
      </c>
      <c r="F45" s="89" t="s">
        <v>142</v>
      </c>
      <c r="G45" s="88"/>
      <c r="H45" s="88"/>
      <c r="I45" s="88"/>
      <c r="J45" s="88"/>
      <c r="K45" s="88">
        <v>4</v>
      </c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</row>
    <row r="46" spans="1:23" x14ac:dyDescent="0.35">
      <c r="A46" s="113" t="s">
        <v>174</v>
      </c>
      <c r="B46" s="199" t="str">
        <f t="shared" si="2"/>
        <v>Manta</v>
      </c>
      <c r="C46" s="46" t="s">
        <v>31</v>
      </c>
      <c r="D46" s="46" t="str">
        <f t="shared" si="3"/>
        <v>3</v>
      </c>
      <c r="E46" s="46">
        <v>207936</v>
      </c>
      <c r="F46" s="89" t="s">
        <v>142</v>
      </c>
      <c r="G46" s="88"/>
      <c r="H46" s="88"/>
      <c r="I46" s="88"/>
      <c r="J46" s="88"/>
      <c r="K46" s="88">
        <v>2</v>
      </c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</row>
    <row r="47" spans="1:23" x14ac:dyDescent="0.35">
      <c r="A47" s="113" t="s">
        <v>174</v>
      </c>
      <c r="B47" s="199" t="str">
        <f t="shared" si="2"/>
        <v>Polym</v>
      </c>
      <c r="C47" s="46" t="s">
        <v>27</v>
      </c>
      <c r="D47" s="46" t="str">
        <f t="shared" si="3"/>
        <v>1</v>
      </c>
      <c r="E47" s="46">
        <v>99349</v>
      </c>
      <c r="F47" s="89" t="s">
        <v>142</v>
      </c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 spans="1:23" x14ac:dyDescent="0.35">
      <c r="A48" s="113" t="s">
        <v>174</v>
      </c>
      <c r="B48" s="199" t="str">
        <f t="shared" si="2"/>
        <v>Polym</v>
      </c>
      <c r="C48" s="46" t="s">
        <v>29</v>
      </c>
      <c r="D48" s="46" t="str">
        <f t="shared" si="3"/>
        <v>2</v>
      </c>
      <c r="E48" s="46">
        <v>97633</v>
      </c>
      <c r="F48" s="89" t="s">
        <v>142</v>
      </c>
      <c r="G48" s="88">
        <v>1</v>
      </c>
      <c r="H48" s="88"/>
      <c r="I48" s="88"/>
      <c r="J48" s="88"/>
      <c r="K48" s="88">
        <v>4</v>
      </c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 spans="1:23" x14ac:dyDescent="0.35">
      <c r="A49" s="113" t="s">
        <v>174</v>
      </c>
      <c r="B49" s="199" t="str">
        <f t="shared" si="2"/>
        <v>Polym</v>
      </c>
      <c r="C49" s="46" t="s">
        <v>32</v>
      </c>
      <c r="D49" s="46" t="str">
        <f t="shared" si="3"/>
        <v>3</v>
      </c>
      <c r="E49" s="46">
        <v>130438</v>
      </c>
      <c r="F49" s="89" t="s">
        <v>142</v>
      </c>
      <c r="G49" s="88"/>
      <c r="H49" s="88"/>
      <c r="I49" s="88"/>
      <c r="J49" s="88"/>
      <c r="K49" s="88">
        <v>3</v>
      </c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 spans="1:23" x14ac:dyDescent="0.35">
      <c r="A50" s="113" t="s">
        <v>174</v>
      </c>
      <c r="B50" s="199" t="str">
        <f t="shared" si="2"/>
        <v>Polym</v>
      </c>
      <c r="C50" s="46" t="s">
        <v>141</v>
      </c>
      <c r="D50" s="46" t="str">
        <f t="shared" si="3"/>
        <v>4</v>
      </c>
      <c r="E50" s="46">
        <v>153066</v>
      </c>
      <c r="F50" s="89" t="s">
        <v>142</v>
      </c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 spans="1:23" x14ac:dyDescent="0.35">
      <c r="A51" s="104" t="s">
        <v>175</v>
      </c>
      <c r="B51" s="199" t="str">
        <f t="shared" si="2"/>
        <v>Manta</v>
      </c>
      <c r="C51" s="46" t="s">
        <v>26</v>
      </c>
      <c r="D51" s="46" t="str">
        <f t="shared" si="3"/>
        <v>1</v>
      </c>
      <c r="E51" s="46">
        <v>139344</v>
      </c>
      <c r="F51" s="89" t="s">
        <v>142</v>
      </c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 spans="1:23" x14ac:dyDescent="0.35">
      <c r="A52" s="104" t="s">
        <v>175</v>
      </c>
      <c r="B52" s="199" t="str">
        <f t="shared" si="2"/>
        <v>Manta</v>
      </c>
      <c r="C52" s="46" t="s">
        <v>28</v>
      </c>
      <c r="D52" s="46" t="str">
        <f t="shared" si="3"/>
        <v>2</v>
      </c>
      <c r="E52" s="46">
        <v>185904</v>
      </c>
      <c r="F52" s="89" t="s">
        <v>142</v>
      </c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 x14ac:dyDescent="0.35">
      <c r="A53" s="104" t="s">
        <v>175</v>
      </c>
      <c r="B53" s="199" t="str">
        <f t="shared" si="2"/>
        <v>Manta</v>
      </c>
      <c r="C53" s="46" t="s">
        <v>31</v>
      </c>
      <c r="D53" s="46" t="str">
        <f t="shared" si="3"/>
        <v>3</v>
      </c>
      <c r="E53" s="46">
        <v>196680</v>
      </c>
      <c r="F53" s="89" t="s">
        <v>142</v>
      </c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 spans="1:23" x14ac:dyDescent="0.35">
      <c r="A54" s="104" t="s">
        <v>175</v>
      </c>
      <c r="B54" s="199" t="str">
        <f t="shared" si="2"/>
        <v>Polym</v>
      </c>
      <c r="C54" s="46" t="s">
        <v>27</v>
      </c>
      <c r="D54" s="46" t="str">
        <f t="shared" si="3"/>
        <v>1</v>
      </c>
      <c r="E54" s="46">
        <v>87410</v>
      </c>
      <c r="F54" s="89" t="s">
        <v>142</v>
      </c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spans="1:23" x14ac:dyDescent="0.35">
      <c r="A55" s="104" t="s">
        <v>175</v>
      </c>
      <c r="B55" s="199" t="str">
        <f t="shared" si="2"/>
        <v>Polym</v>
      </c>
      <c r="C55" s="46" t="s">
        <v>29</v>
      </c>
      <c r="D55" s="46" t="str">
        <f t="shared" si="3"/>
        <v>2</v>
      </c>
      <c r="E55" s="46">
        <v>116618</v>
      </c>
      <c r="F55" s="89" t="s">
        <v>142</v>
      </c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 spans="1:23" x14ac:dyDescent="0.35">
      <c r="A56" s="104" t="s">
        <v>175</v>
      </c>
      <c r="B56" s="199" t="str">
        <f t="shared" si="2"/>
        <v>Polym</v>
      </c>
      <c r="C56" s="46" t="s">
        <v>32</v>
      </c>
      <c r="D56" s="46" t="str">
        <f t="shared" si="3"/>
        <v>3</v>
      </c>
      <c r="E56" s="46">
        <v>123377</v>
      </c>
      <c r="F56" s="89" t="s">
        <v>142</v>
      </c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1:23" x14ac:dyDescent="0.35">
      <c r="A57" s="106" t="s">
        <v>176</v>
      </c>
      <c r="B57" s="199" t="str">
        <f t="shared" si="2"/>
        <v>Manta</v>
      </c>
      <c r="C57" s="46" t="s">
        <v>26</v>
      </c>
      <c r="D57" s="46" t="str">
        <f t="shared" si="3"/>
        <v>1</v>
      </c>
      <c r="E57" s="46">
        <v>185280</v>
      </c>
      <c r="F57" s="89" t="s">
        <v>142</v>
      </c>
      <c r="G57" s="88">
        <v>1</v>
      </c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 spans="1:23" x14ac:dyDescent="0.35">
      <c r="A58" s="106" t="s">
        <v>176</v>
      </c>
      <c r="B58" s="199" t="str">
        <f t="shared" si="2"/>
        <v>Manta</v>
      </c>
      <c r="C58" s="46" t="s">
        <v>28</v>
      </c>
      <c r="D58" s="46" t="str">
        <f t="shared" si="3"/>
        <v>2</v>
      </c>
      <c r="E58" s="46">
        <v>60720</v>
      </c>
      <c r="F58" s="89" t="s">
        <v>142</v>
      </c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 spans="1:23" x14ac:dyDescent="0.35">
      <c r="A59" s="106" t="s">
        <v>176</v>
      </c>
      <c r="B59" s="199" t="str">
        <f t="shared" si="2"/>
        <v>Manta</v>
      </c>
      <c r="C59" s="46" t="s">
        <v>31</v>
      </c>
      <c r="D59" s="46" t="str">
        <f t="shared" si="3"/>
        <v>3</v>
      </c>
      <c r="E59" s="46">
        <v>198096</v>
      </c>
      <c r="F59" s="89" t="s">
        <v>142</v>
      </c>
      <c r="G59" s="88"/>
      <c r="H59" s="88"/>
      <c r="I59" s="88"/>
      <c r="J59" s="88"/>
      <c r="K59" s="88">
        <v>1</v>
      </c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 spans="1:23" x14ac:dyDescent="0.35">
      <c r="A60" s="106" t="s">
        <v>176</v>
      </c>
      <c r="B60" s="199" t="str">
        <f t="shared" si="2"/>
        <v>Polym</v>
      </c>
      <c r="C60" s="46" t="s">
        <v>27</v>
      </c>
      <c r="D60" s="46" t="str">
        <f t="shared" si="3"/>
        <v>1</v>
      </c>
      <c r="E60" s="46">
        <v>116226</v>
      </c>
      <c r="F60" s="89" t="s">
        <v>142</v>
      </c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spans="1:23" x14ac:dyDescent="0.35">
      <c r="A61" s="106" t="s">
        <v>176</v>
      </c>
      <c r="B61" s="199" t="str">
        <f t="shared" si="2"/>
        <v>Polym</v>
      </c>
      <c r="C61" s="46" t="s">
        <v>29</v>
      </c>
      <c r="D61" s="46" t="str">
        <f t="shared" si="3"/>
        <v>2</v>
      </c>
      <c r="E61" s="46">
        <v>38090</v>
      </c>
      <c r="F61" s="89" t="s">
        <v>142</v>
      </c>
      <c r="G61" s="88">
        <v>1</v>
      </c>
      <c r="H61" s="88"/>
      <c r="I61" s="88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 spans="1:23" x14ac:dyDescent="0.35">
      <c r="A62" s="106" t="s">
        <v>176</v>
      </c>
      <c r="B62" s="199" t="str">
        <f t="shared" si="2"/>
        <v>Polym</v>
      </c>
      <c r="C62" s="46" t="s">
        <v>32</v>
      </c>
      <c r="D62" s="46" t="str">
        <f t="shared" si="3"/>
        <v>3</v>
      </c>
      <c r="E62" s="46">
        <v>124266</v>
      </c>
      <c r="F62" s="89" t="s">
        <v>142</v>
      </c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 spans="1:23" x14ac:dyDescent="0.35">
      <c r="A63" s="107" t="s">
        <v>166</v>
      </c>
      <c r="B63" s="199" t="str">
        <f t="shared" si="2"/>
        <v>Manta</v>
      </c>
      <c r="C63" s="46" t="s">
        <v>26</v>
      </c>
      <c r="D63" s="46" t="str">
        <f t="shared" si="3"/>
        <v>1</v>
      </c>
      <c r="E63" s="46">
        <v>120096</v>
      </c>
      <c r="F63" s="90" t="s">
        <v>50</v>
      </c>
      <c r="G63" s="88"/>
      <c r="H63" s="88">
        <v>10</v>
      </c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 spans="1:23" x14ac:dyDescent="0.35">
      <c r="A64" s="107" t="s">
        <v>166</v>
      </c>
      <c r="B64" s="199" t="str">
        <f t="shared" si="2"/>
        <v>Manta</v>
      </c>
      <c r="C64" s="46" t="s">
        <v>28</v>
      </c>
      <c r="D64" s="46" t="str">
        <f t="shared" si="3"/>
        <v>2</v>
      </c>
      <c r="E64" s="46">
        <v>155520</v>
      </c>
      <c r="F64" s="90" t="s">
        <v>50</v>
      </c>
      <c r="G64" s="88"/>
      <c r="H64" s="88">
        <v>3</v>
      </c>
      <c r="I64" s="88">
        <v>1</v>
      </c>
      <c r="J64" s="88">
        <v>1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 spans="1:23" ht="18.5" x14ac:dyDescent="0.45">
      <c r="A65" s="107" t="s">
        <v>166</v>
      </c>
      <c r="B65" s="199" t="str">
        <f t="shared" si="2"/>
        <v>Manta</v>
      </c>
      <c r="C65" s="46" t="s">
        <v>31</v>
      </c>
      <c r="D65" s="46" t="str">
        <f t="shared" si="3"/>
        <v>3</v>
      </c>
      <c r="E65" s="46">
        <v>89064</v>
      </c>
      <c r="F65" s="90" t="s">
        <v>50</v>
      </c>
      <c r="G65" s="174"/>
      <c r="H65" s="174">
        <v>8</v>
      </c>
      <c r="I65" s="174">
        <v>2</v>
      </c>
      <c r="J65" s="174">
        <v>10</v>
      </c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</row>
    <row r="66" spans="1:23" x14ac:dyDescent="0.35">
      <c r="A66" s="105" t="s">
        <v>167</v>
      </c>
      <c r="B66" s="199" t="str">
        <f t="shared" ref="B66:B97" si="4">LEFT(C66,5)</f>
        <v>Manta</v>
      </c>
      <c r="C66" s="46" t="s">
        <v>26</v>
      </c>
      <c r="D66" s="46" t="str">
        <f t="shared" ref="D66:D97" si="5">RIGHT(C66,1)</f>
        <v>1</v>
      </c>
      <c r="E66" s="46">
        <v>166416</v>
      </c>
      <c r="F66" s="90" t="s">
        <v>50</v>
      </c>
      <c r="G66" s="88"/>
      <c r="H66" s="88">
        <v>3</v>
      </c>
      <c r="I66" s="88"/>
      <c r="J66" s="88">
        <v>1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</row>
    <row r="67" spans="1:23" x14ac:dyDescent="0.35">
      <c r="A67" s="105" t="s">
        <v>167</v>
      </c>
      <c r="B67" s="199" t="str">
        <f t="shared" si="4"/>
        <v>Manta</v>
      </c>
      <c r="C67" s="46" t="s">
        <v>28</v>
      </c>
      <c r="D67" s="46" t="str">
        <f t="shared" si="5"/>
        <v>2</v>
      </c>
      <c r="E67" s="46">
        <v>198336</v>
      </c>
      <c r="F67" s="90" t="s">
        <v>50</v>
      </c>
      <c r="G67" s="88"/>
      <c r="H67" s="88">
        <v>9</v>
      </c>
      <c r="I67" s="88">
        <v>2</v>
      </c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</row>
    <row r="68" spans="1:23" x14ac:dyDescent="0.35">
      <c r="A68" s="105" t="s">
        <v>167</v>
      </c>
      <c r="B68" s="199" t="str">
        <f t="shared" si="4"/>
        <v>Polym</v>
      </c>
      <c r="C68" s="46" t="s">
        <v>27</v>
      </c>
      <c r="D68" s="46" t="str">
        <f t="shared" si="5"/>
        <v>1</v>
      </c>
      <c r="E68" s="46">
        <v>104393</v>
      </c>
      <c r="F68" s="90" t="s">
        <v>50</v>
      </c>
      <c r="G68" s="88"/>
      <c r="H68" s="88">
        <v>8</v>
      </c>
      <c r="I68" s="88"/>
      <c r="J68" s="88">
        <v>1</v>
      </c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</row>
    <row r="69" spans="1:23" x14ac:dyDescent="0.35">
      <c r="A69" s="105" t="s">
        <v>167</v>
      </c>
      <c r="B69" s="199" t="str">
        <f t="shared" si="4"/>
        <v>Polym</v>
      </c>
      <c r="C69" s="46" t="s">
        <v>29</v>
      </c>
      <c r="D69" s="46" t="str">
        <f t="shared" si="5"/>
        <v>2</v>
      </c>
      <c r="E69" s="46">
        <v>124416</v>
      </c>
      <c r="F69" s="90" t="s">
        <v>50</v>
      </c>
      <c r="G69" s="88"/>
      <c r="H69" s="88">
        <v>11</v>
      </c>
      <c r="I69" s="88">
        <v>3</v>
      </c>
      <c r="J69" s="88">
        <v>1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</row>
    <row r="70" spans="1:23" x14ac:dyDescent="0.35">
      <c r="A70" s="109" t="s">
        <v>168</v>
      </c>
      <c r="B70" s="199" t="str">
        <f t="shared" si="4"/>
        <v>Manta</v>
      </c>
      <c r="C70" s="46" t="s">
        <v>26</v>
      </c>
      <c r="D70" s="46" t="str">
        <f t="shared" si="5"/>
        <v>1</v>
      </c>
      <c r="E70" s="46">
        <v>198888</v>
      </c>
      <c r="F70" s="90" t="s">
        <v>50</v>
      </c>
      <c r="G70" s="88"/>
      <c r="H70" s="88">
        <v>7</v>
      </c>
      <c r="I70" s="88">
        <v>1</v>
      </c>
      <c r="J70" s="88">
        <v>1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</row>
    <row r="71" spans="1:23" x14ac:dyDescent="0.35">
      <c r="A71" s="109" t="s">
        <v>168</v>
      </c>
      <c r="B71" s="199" t="str">
        <f t="shared" si="4"/>
        <v>Manta</v>
      </c>
      <c r="C71" s="46" t="s">
        <v>28</v>
      </c>
      <c r="D71" s="46" t="str">
        <f t="shared" si="5"/>
        <v>2</v>
      </c>
      <c r="E71" s="46">
        <v>224640</v>
      </c>
      <c r="F71" s="90" t="s">
        <v>50</v>
      </c>
      <c r="G71" s="88"/>
      <c r="H71" s="88">
        <v>23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</row>
    <row r="72" spans="1:23" x14ac:dyDescent="0.35">
      <c r="A72" s="109" t="s">
        <v>168</v>
      </c>
      <c r="B72" s="199" t="str">
        <f t="shared" si="4"/>
        <v>Manta</v>
      </c>
      <c r="C72" s="46" t="s">
        <v>31</v>
      </c>
      <c r="D72" s="46" t="str">
        <f t="shared" si="5"/>
        <v>3</v>
      </c>
      <c r="E72" s="46">
        <v>200208</v>
      </c>
      <c r="F72" s="90" t="s">
        <v>50</v>
      </c>
      <c r="G72" s="88"/>
      <c r="H72" s="88">
        <v>13</v>
      </c>
      <c r="I72" s="88">
        <v>2</v>
      </c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 spans="1:23" x14ac:dyDescent="0.35">
      <c r="A73" s="109" t="s">
        <v>168</v>
      </c>
      <c r="B73" s="199" t="str">
        <f t="shared" si="4"/>
        <v>Manta</v>
      </c>
      <c r="C73" s="46" t="s">
        <v>140</v>
      </c>
      <c r="D73" s="46" t="str">
        <f t="shared" si="5"/>
        <v>4</v>
      </c>
      <c r="E73" s="192">
        <v>205200</v>
      </c>
      <c r="F73" s="90" t="s">
        <v>50</v>
      </c>
      <c r="G73" s="88"/>
      <c r="H73" s="88">
        <v>3</v>
      </c>
      <c r="I73" s="88">
        <v>5</v>
      </c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 spans="1:23" x14ac:dyDescent="0.35">
      <c r="A74" s="109" t="s">
        <v>168</v>
      </c>
      <c r="B74" s="199" t="str">
        <f t="shared" si="4"/>
        <v>Polym</v>
      </c>
      <c r="C74" s="46" t="s">
        <v>27</v>
      </c>
      <c r="D74" s="46" t="str">
        <f t="shared" si="5"/>
        <v>1</v>
      </c>
      <c r="E74" s="46">
        <v>124762</v>
      </c>
      <c r="F74" s="90" t="s">
        <v>50</v>
      </c>
      <c r="G74" s="88"/>
      <c r="H74" s="88"/>
      <c r="I74" s="88">
        <v>1</v>
      </c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</row>
    <row r="75" spans="1:23" x14ac:dyDescent="0.35">
      <c r="A75" s="109" t="s">
        <v>168</v>
      </c>
      <c r="B75" s="199" t="str">
        <f t="shared" si="4"/>
        <v>Polym</v>
      </c>
      <c r="C75" s="46" t="s">
        <v>29</v>
      </c>
      <c r="D75" s="46" t="str">
        <f t="shared" si="5"/>
        <v>2</v>
      </c>
      <c r="E75" s="46">
        <v>140917</v>
      </c>
      <c r="F75" s="90" t="s">
        <v>50</v>
      </c>
      <c r="G75" s="88"/>
      <c r="H75" s="88">
        <v>6</v>
      </c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</row>
    <row r="76" spans="1:23" x14ac:dyDescent="0.35">
      <c r="A76" s="109" t="s">
        <v>168</v>
      </c>
      <c r="B76" s="199" t="str">
        <f t="shared" si="4"/>
        <v>Polym</v>
      </c>
      <c r="C76" s="46" t="s">
        <v>32</v>
      </c>
      <c r="D76" s="46" t="str">
        <f t="shared" si="5"/>
        <v>3</v>
      </c>
      <c r="E76" s="46">
        <v>125590</v>
      </c>
      <c r="F76" s="90" t="s">
        <v>50</v>
      </c>
      <c r="G76" s="88"/>
      <c r="H76" s="88">
        <v>4</v>
      </c>
      <c r="I76" s="88">
        <v>1</v>
      </c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</row>
    <row r="77" spans="1:23" x14ac:dyDescent="0.35">
      <c r="A77" s="109" t="s">
        <v>168</v>
      </c>
      <c r="B77" s="199" t="str">
        <f t="shared" si="4"/>
        <v>Polym</v>
      </c>
      <c r="C77" s="46" t="s">
        <v>141</v>
      </c>
      <c r="D77" s="46" t="str">
        <f t="shared" si="5"/>
        <v>4</v>
      </c>
      <c r="E77" s="46">
        <v>128722</v>
      </c>
      <c r="F77" s="90" t="s">
        <v>50</v>
      </c>
      <c r="G77" s="88"/>
      <c r="H77" s="88">
        <v>1</v>
      </c>
      <c r="I77" s="88">
        <v>5</v>
      </c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</row>
    <row r="78" spans="1:23" x14ac:dyDescent="0.35">
      <c r="A78" s="110" t="s">
        <v>169</v>
      </c>
      <c r="B78" s="199" t="str">
        <f t="shared" si="4"/>
        <v>Manta</v>
      </c>
      <c r="C78" s="46" t="s">
        <v>26</v>
      </c>
      <c r="D78" s="46" t="str">
        <f t="shared" si="5"/>
        <v>1</v>
      </c>
      <c r="E78" s="46">
        <v>234000</v>
      </c>
      <c r="F78" s="90" t="s">
        <v>50</v>
      </c>
      <c r="G78" s="88"/>
      <c r="H78" s="88">
        <v>6</v>
      </c>
      <c r="I78" s="88">
        <v>1</v>
      </c>
      <c r="J78" s="88">
        <v>1</v>
      </c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</row>
    <row r="79" spans="1:23" x14ac:dyDescent="0.35">
      <c r="A79" s="110" t="s">
        <v>169</v>
      </c>
      <c r="B79" s="199" t="str">
        <f t="shared" si="4"/>
        <v>Manta</v>
      </c>
      <c r="C79" s="46" t="s">
        <v>28</v>
      </c>
      <c r="D79" s="46" t="str">
        <f t="shared" si="5"/>
        <v>2</v>
      </c>
      <c r="E79" s="46">
        <v>247560</v>
      </c>
      <c r="F79" s="90" t="s">
        <v>50</v>
      </c>
      <c r="G79" s="88"/>
      <c r="H79" s="88">
        <v>11</v>
      </c>
      <c r="I79" s="88">
        <v>2</v>
      </c>
      <c r="J79" s="88">
        <v>1</v>
      </c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 spans="1:23" x14ac:dyDescent="0.35">
      <c r="A80" s="110" t="s">
        <v>169</v>
      </c>
      <c r="B80" s="199" t="str">
        <f t="shared" si="4"/>
        <v>Manta</v>
      </c>
      <c r="C80" s="46" t="s">
        <v>31</v>
      </c>
      <c r="D80" s="46" t="str">
        <f t="shared" si="5"/>
        <v>3</v>
      </c>
      <c r="E80" s="46">
        <v>235200</v>
      </c>
      <c r="F80" s="90" t="s">
        <v>50</v>
      </c>
      <c r="G80" s="88"/>
      <c r="H80" s="88">
        <v>6</v>
      </c>
      <c r="I80" s="88"/>
      <c r="J80" s="88">
        <v>2</v>
      </c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</row>
    <row r="81" spans="1:23" x14ac:dyDescent="0.35">
      <c r="A81" s="110" t="s">
        <v>169</v>
      </c>
      <c r="B81" s="199" t="str">
        <f t="shared" si="4"/>
        <v>Polym</v>
      </c>
      <c r="C81" s="46" t="s">
        <v>27</v>
      </c>
      <c r="D81" s="46" t="str">
        <f t="shared" si="5"/>
        <v>1</v>
      </c>
      <c r="E81" s="46">
        <v>146788</v>
      </c>
      <c r="F81" s="90" t="s">
        <v>50</v>
      </c>
      <c r="G81" s="88"/>
      <c r="H81" s="88">
        <v>15</v>
      </c>
      <c r="I81" s="88"/>
      <c r="J81" s="88">
        <v>1</v>
      </c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</row>
    <row r="82" spans="1:23" x14ac:dyDescent="0.35">
      <c r="A82" s="110" t="s">
        <v>169</v>
      </c>
      <c r="B82" s="199" t="str">
        <f t="shared" si="4"/>
        <v>Polym</v>
      </c>
      <c r="C82" s="46" t="s">
        <v>29</v>
      </c>
      <c r="D82" s="46" t="str">
        <f t="shared" si="5"/>
        <v>2</v>
      </c>
      <c r="E82" s="46">
        <v>155294.38800000001</v>
      </c>
      <c r="F82" s="90" t="s">
        <v>50</v>
      </c>
      <c r="G82" s="88"/>
      <c r="H82" s="88">
        <v>25</v>
      </c>
      <c r="I82" s="88">
        <v>1</v>
      </c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</row>
    <row r="83" spans="1:23" x14ac:dyDescent="0.35">
      <c r="A83" s="110" t="s">
        <v>169</v>
      </c>
      <c r="B83" s="199" t="str">
        <f t="shared" si="4"/>
        <v>Polym</v>
      </c>
      <c r="C83" s="46" t="s">
        <v>32</v>
      </c>
      <c r="D83" s="46" t="str">
        <f t="shared" si="5"/>
        <v>3</v>
      </c>
      <c r="E83" s="46">
        <v>147541</v>
      </c>
      <c r="F83" s="90" t="s">
        <v>50</v>
      </c>
      <c r="G83" s="88"/>
      <c r="H83" s="88">
        <v>22</v>
      </c>
      <c r="I83" s="88">
        <v>2</v>
      </c>
      <c r="J83" s="88">
        <v>2</v>
      </c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</row>
    <row r="84" spans="1:23" x14ac:dyDescent="0.35">
      <c r="A84" s="114" t="s">
        <v>170</v>
      </c>
      <c r="B84" s="199" t="str">
        <f t="shared" si="4"/>
        <v>Manta</v>
      </c>
      <c r="C84" s="46" t="s">
        <v>26</v>
      </c>
      <c r="D84" s="46" t="str">
        <f t="shared" si="5"/>
        <v>1</v>
      </c>
      <c r="E84" s="46">
        <v>173976</v>
      </c>
      <c r="F84" s="90" t="s">
        <v>50</v>
      </c>
      <c r="G84" s="88"/>
      <c r="H84" s="88">
        <v>7</v>
      </c>
      <c r="I84" s="88">
        <v>2</v>
      </c>
      <c r="J84" s="88">
        <v>37</v>
      </c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 spans="1:23" x14ac:dyDescent="0.35">
      <c r="A85" s="114" t="s">
        <v>170</v>
      </c>
      <c r="B85" s="199" t="str">
        <f t="shared" si="4"/>
        <v>Manta</v>
      </c>
      <c r="C85" s="46" t="s">
        <v>28</v>
      </c>
      <c r="D85" s="46" t="str">
        <f t="shared" si="5"/>
        <v>2</v>
      </c>
      <c r="E85" s="46">
        <v>231936</v>
      </c>
      <c r="F85" s="90" t="s">
        <v>50</v>
      </c>
      <c r="G85" s="88"/>
      <c r="H85" s="88">
        <v>6</v>
      </c>
      <c r="I85" s="88"/>
      <c r="J85" s="88">
        <v>4</v>
      </c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1:23" x14ac:dyDescent="0.35">
      <c r="A86" s="114" t="s">
        <v>170</v>
      </c>
      <c r="B86" s="199" t="str">
        <f t="shared" si="4"/>
        <v>Manta</v>
      </c>
      <c r="C86" s="46" t="s">
        <v>31</v>
      </c>
      <c r="D86" s="46" t="str">
        <f t="shared" si="5"/>
        <v>3</v>
      </c>
      <c r="E86" s="46">
        <v>215184</v>
      </c>
      <c r="F86" s="90" t="s">
        <v>50</v>
      </c>
      <c r="G86" s="88"/>
      <c r="H86" s="88">
        <v>5</v>
      </c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 spans="1:23" x14ac:dyDescent="0.35">
      <c r="A87" s="114" t="s">
        <v>170</v>
      </c>
      <c r="B87" s="199" t="str">
        <f t="shared" si="4"/>
        <v>Polym</v>
      </c>
      <c r="C87" s="46" t="s">
        <v>27</v>
      </c>
      <c r="D87" s="46" t="str">
        <f t="shared" si="5"/>
        <v>1</v>
      </c>
      <c r="E87" s="46">
        <v>109135</v>
      </c>
      <c r="F87" s="90" t="s">
        <v>50</v>
      </c>
      <c r="G87" s="88"/>
      <c r="H87" s="88">
        <v>6</v>
      </c>
      <c r="I87" s="88"/>
      <c r="J87" s="88">
        <v>3</v>
      </c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</row>
    <row r="88" spans="1:23" x14ac:dyDescent="0.35">
      <c r="A88" s="114" t="s">
        <v>170</v>
      </c>
      <c r="B88" s="199" t="str">
        <f t="shared" si="4"/>
        <v>Polym</v>
      </c>
      <c r="C88" s="46" t="s">
        <v>29</v>
      </c>
      <c r="D88" s="46" t="str">
        <f t="shared" si="5"/>
        <v>2</v>
      </c>
      <c r="E88" s="46">
        <v>145493</v>
      </c>
      <c r="F88" s="90" t="s">
        <v>50</v>
      </c>
      <c r="G88" s="88"/>
      <c r="H88" s="88">
        <v>3</v>
      </c>
      <c r="I88" s="88">
        <v>2</v>
      </c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</row>
    <row r="89" spans="1:23" x14ac:dyDescent="0.35">
      <c r="A89" s="114" t="s">
        <v>170</v>
      </c>
      <c r="B89" s="199" t="str">
        <f t="shared" si="4"/>
        <v>Polym</v>
      </c>
      <c r="C89" s="46" t="s">
        <v>32</v>
      </c>
      <c r="D89" s="46" t="str">
        <f t="shared" si="5"/>
        <v>3</v>
      </c>
      <c r="E89" s="46">
        <v>134985</v>
      </c>
      <c r="F89" s="90" t="s">
        <v>50</v>
      </c>
      <c r="G89" s="88"/>
      <c r="H89" s="88"/>
      <c r="I89" s="88">
        <v>1</v>
      </c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</row>
    <row r="90" spans="1:23" x14ac:dyDescent="0.35">
      <c r="A90" s="108" t="s">
        <v>171</v>
      </c>
      <c r="B90" s="199" t="str">
        <f t="shared" si="4"/>
        <v>Manta</v>
      </c>
      <c r="C90" s="46" t="s">
        <v>26</v>
      </c>
      <c r="D90" s="46" t="str">
        <f t="shared" si="5"/>
        <v>1</v>
      </c>
      <c r="E90" s="46">
        <v>261552</v>
      </c>
      <c r="F90" s="90" t="s">
        <v>50</v>
      </c>
      <c r="G90" s="88"/>
      <c r="H90" s="88">
        <v>12</v>
      </c>
      <c r="I90" s="88">
        <v>3</v>
      </c>
      <c r="J90" s="88">
        <v>2</v>
      </c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</row>
    <row r="91" spans="1:23" x14ac:dyDescent="0.35">
      <c r="A91" s="108" t="s">
        <v>171</v>
      </c>
      <c r="B91" s="199" t="str">
        <f t="shared" si="4"/>
        <v>Manta</v>
      </c>
      <c r="C91" s="46" t="s">
        <v>28</v>
      </c>
      <c r="D91" s="46" t="str">
        <f t="shared" si="5"/>
        <v>2</v>
      </c>
      <c r="E91" s="46">
        <v>194736</v>
      </c>
      <c r="F91" s="90" t="s">
        <v>50</v>
      </c>
      <c r="G91" s="88"/>
      <c r="H91" s="88">
        <v>33</v>
      </c>
      <c r="I91" s="88">
        <v>6</v>
      </c>
      <c r="J91" s="88">
        <v>4</v>
      </c>
      <c r="K91" s="88"/>
      <c r="L91" s="88"/>
      <c r="M91" s="88"/>
      <c r="N91" s="88"/>
      <c r="O91" s="88"/>
      <c r="P91" s="88">
        <v>1</v>
      </c>
      <c r="Q91" s="88"/>
      <c r="R91" s="88"/>
      <c r="S91" s="88"/>
      <c r="T91" s="88"/>
      <c r="U91" s="88"/>
      <c r="V91" s="88"/>
      <c r="W91" s="88"/>
    </row>
    <row r="92" spans="1:23" x14ac:dyDescent="0.35">
      <c r="A92" s="108" t="s">
        <v>171</v>
      </c>
      <c r="B92" s="199" t="str">
        <f t="shared" si="4"/>
        <v>Manta</v>
      </c>
      <c r="C92" s="46" t="s">
        <v>31</v>
      </c>
      <c r="D92" s="46" t="str">
        <f t="shared" si="5"/>
        <v>3</v>
      </c>
      <c r="E92" s="46">
        <v>240456</v>
      </c>
      <c r="F92" s="90" t="s">
        <v>50</v>
      </c>
      <c r="G92" s="88"/>
      <c r="H92" s="88">
        <v>22</v>
      </c>
      <c r="I92" s="88">
        <v>7</v>
      </c>
      <c r="J92" s="88">
        <v>3</v>
      </c>
      <c r="K92" s="88"/>
      <c r="L92" s="88"/>
      <c r="M92" s="88"/>
      <c r="N92" s="88"/>
      <c r="O92" s="88"/>
      <c r="P92" s="88">
        <v>1</v>
      </c>
      <c r="Q92" s="88"/>
      <c r="R92" s="88"/>
      <c r="S92" s="88"/>
      <c r="T92" s="88"/>
      <c r="U92" s="88"/>
      <c r="V92" s="88"/>
      <c r="W92" s="88"/>
    </row>
    <row r="93" spans="1:23" x14ac:dyDescent="0.35">
      <c r="A93" s="108" t="s">
        <v>171</v>
      </c>
      <c r="B93" s="199" t="str">
        <f t="shared" si="4"/>
        <v>Polym</v>
      </c>
      <c r="C93" s="46" t="s">
        <v>27</v>
      </c>
      <c r="D93" s="46" t="str">
        <f t="shared" si="5"/>
        <v>1</v>
      </c>
      <c r="E93" s="46">
        <v>164072</v>
      </c>
      <c r="F93" s="90" t="s">
        <v>50</v>
      </c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</row>
    <row r="94" spans="1:23" x14ac:dyDescent="0.35">
      <c r="A94" s="108" t="s">
        <v>171</v>
      </c>
      <c r="B94" s="199" t="str">
        <f t="shared" si="4"/>
        <v>Polym</v>
      </c>
      <c r="C94" s="46" t="s">
        <v>29</v>
      </c>
      <c r="D94" s="46" t="str">
        <f t="shared" si="5"/>
        <v>2</v>
      </c>
      <c r="E94" s="46">
        <v>122158</v>
      </c>
      <c r="F94" s="90" t="s">
        <v>50</v>
      </c>
      <c r="G94" s="88"/>
      <c r="H94" s="88">
        <v>33</v>
      </c>
      <c r="I94" s="88"/>
      <c r="J94" s="88">
        <v>1</v>
      </c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</row>
    <row r="95" spans="1:23" x14ac:dyDescent="0.35">
      <c r="A95" s="112" t="s">
        <v>172</v>
      </c>
      <c r="B95" s="199" t="str">
        <f t="shared" si="4"/>
        <v>Manta</v>
      </c>
      <c r="C95" s="46" t="s">
        <v>26</v>
      </c>
      <c r="D95" s="46" t="str">
        <f t="shared" si="5"/>
        <v>1</v>
      </c>
      <c r="E95" s="46">
        <v>181104</v>
      </c>
      <c r="F95" s="90" t="s">
        <v>50</v>
      </c>
      <c r="G95" s="88">
        <v>1</v>
      </c>
      <c r="H95" s="88">
        <v>1</v>
      </c>
      <c r="I95" s="88">
        <v>5</v>
      </c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</row>
    <row r="96" spans="1:23" x14ac:dyDescent="0.35">
      <c r="A96" s="112" t="s">
        <v>172</v>
      </c>
      <c r="B96" s="199" t="str">
        <f t="shared" si="4"/>
        <v>Manta</v>
      </c>
      <c r="C96" s="46" t="s">
        <v>28</v>
      </c>
      <c r="D96" s="46" t="str">
        <f t="shared" si="5"/>
        <v>2</v>
      </c>
      <c r="E96" s="46">
        <v>134016</v>
      </c>
      <c r="F96" s="90" t="s">
        <v>50</v>
      </c>
      <c r="G96" s="88"/>
      <c r="H96" s="88">
        <v>4</v>
      </c>
      <c r="I96" s="88">
        <v>1</v>
      </c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</row>
    <row r="97" spans="1:23" x14ac:dyDescent="0.35">
      <c r="A97" s="112" t="s">
        <v>172</v>
      </c>
      <c r="B97" s="199" t="str">
        <f t="shared" si="4"/>
        <v>Polym</v>
      </c>
      <c r="C97" s="46" t="s">
        <v>27</v>
      </c>
      <c r="D97" s="46" t="str">
        <f t="shared" si="5"/>
        <v>1</v>
      </c>
      <c r="E97" s="46">
        <v>113606.5392</v>
      </c>
      <c r="F97" s="90" t="s">
        <v>50</v>
      </c>
      <c r="G97" s="88"/>
      <c r="H97" s="88">
        <v>6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</row>
    <row r="98" spans="1:23" x14ac:dyDescent="0.35">
      <c r="A98" s="112" t="s">
        <v>172</v>
      </c>
      <c r="B98" s="199" t="str">
        <f t="shared" ref="B98:B129" si="6">LEFT(C98,5)</f>
        <v>Polym</v>
      </c>
      <c r="C98" s="46" t="s">
        <v>29</v>
      </c>
      <c r="D98" s="46" t="str">
        <f t="shared" ref="D98:D129" si="7">RIGHT(C98,1)</f>
        <v>2</v>
      </c>
      <c r="E98" s="46">
        <v>84068</v>
      </c>
      <c r="F98" s="90" t="s">
        <v>50</v>
      </c>
      <c r="G98" s="88"/>
      <c r="H98" s="88">
        <v>9</v>
      </c>
      <c r="I98" s="88">
        <v>1</v>
      </c>
      <c r="J98" s="88">
        <v>3</v>
      </c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</row>
    <row r="99" spans="1:23" x14ac:dyDescent="0.35">
      <c r="A99" s="111" t="s">
        <v>173</v>
      </c>
      <c r="B99" s="199" t="str">
        <f t="shared" si="6"/>
        <v>Manta</v>
      </c>
      <c r="C99" s="46" t="s">
        <v>26</v>
      </c>
      <c r="D99" s="46" t="str">
        <f t="shared" si="7"/>
        <v>1</v>
      </c>
      <c r="E99" s="192">
        <v>121488</v>
      </c>
      <c r="F99" s="90" t="s">
        <v>50</v>
      </c>
      <c r="G99" s="88"/>
      <c r="H99" s="88">
        <v>1</v>
      </c>
      <c r="I99" s="88">
        <v>1</v>
      </c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</row>
    <row r="100" spans="1:23" x14ac:dyDescent="0.35">
      <c r="A100" s="111" t="s">
        <v>173</v>
      </c>
      <c r="B100" s="199" t="str">
        <f t="shared" si="6"/>
        <v>Manta</v>
      </c>
      <c r="C100" s="46" t="s">
        <v>28</v>
      </c>
      <c r="D100" s="46" t="str">
        <f t="shared" si="7"/>
        <v>2</v>
      </c>
      <c r="E100" s="46">
        <v>148896</v>
      </c>
      <c r="F100" s="90" t="s">
        <v>50</v>
      </c>
      <c r="G100" s="88"/>
      <c r="H100" s="88">
        <v>12</v>
      </c>
      <c r="I100" s="88">
        <v>1</v>
      </c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</row>
    <row r="101" spans="1:23" x14ac:dyDescent="0.35">
      <c r="A101" s="111" t="s">
        <v>173</v>
      </c>
      <c r="B101" s="199" t="str">
        <f t="shared" si="6"/>
        <v>Manta</v>
      </c>
      <c r="C101" s="46" t="s">
        <v>31</v>
      </c>
      <c r="D101" s="46" t="str">
        <f t="shared" si="7"/>
        <v>3</v>
      </c>
      <c r="E101" s="46">
        <v>123840</v>
      </c>
      <c r="F101" s="90" t="s">
        <v>50</v>
      </c>
      <c r="G101" s="88">
        <v>3</v>
      </c>
      <c r="H101" s="88">
        <v>5</v>
      </c>
      <c r="I101" s="88">
        <v>5</v>
      </c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</row>
    <row r="102" spans="1:23" x14ac:dyDescent="0.35">
      <c r="A102" s="111" t="s">
        <v>173</v>
      </c>
      <c r="B102" s="199" t="str">
        <f t="shared" si="6"/>
        <v>Polym</v>
      </c>
      <c r="C102" s="46" t="s">
        <v>27</v>
      </c>
      <c r="D102" s="46" t="str">
        <f t="shared" si="7"/>
        <v>1</v>
      </c>
      <c r="E102" s="46">
        <v>76209</v>
      </c>
      <c r="F102" s="90" t="s">
        <v>50</v>
      </c>
      <c r="G102" s="88"/>
      <c r="H102" s="88">
        <v>3</v>
      </c>
      <c r="I102" s="88">
        <v>4</v>
      </c>
      <c r="J102" s="88">
        <v>1</v>
      </c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</row>
    <row r="103" spans="1:23" x14ac:dyDescent="0.35">
      <c r="A103" s="111" t="s">
        <v>173</v>
      </c>
      <c r="B103" s="199" t="str">
        <f t="shared" si="6"/>
        <v>Polym</v>
      </c>
      <c r="C103" s="46" t="s">
        <v>29</v>
      </c>
      <c r="D103" s="46" t="str">
        <f t="shared" si="7"/>
        <v>2</v>
      </c>
      <c r="E103" s="46">
        <v>93402</v>
      </c>
      <c r="F103" s="90" t="s">
        <v>50</v>
      </c>
      <c r="G103" s="88"/>
      <c r="H103" s="88">
        <v>10</v>
      </c>
      <c r="I103" s="88">
        <v>5</v>
      </c>
      <c r="J103" s="88">
        <v>2</v>
      </c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</row>
    <row r="104" spans="1:23" x14ac:dyDescent="0.35">
      <c r="A104" s="111" t="s">
        <v>173</v>
      </c>
      <c r="B104" s="199" t="str">
        <f t="shared" si="6"/>
        <v>Polym</v>
      </c>
      <c r="C104" s="46" t="s">
        <v>32</v>
      </c>
      <c r="D104" s="46" t="str">
        <f t="shared" si="7"/>
        <v>3</v>
      </c>
      <c r="E104" s="46">
        <v>77684.831999999995</v>
      </c>
      <c r="F104" s="90" t="s">
        <v>50</v>
      </c>
      <c r="G104" s="88"/>
      <c r="H104" s="88">
        <v>12</v>
      </c>
      <c r="I104" s="88">
        <v>5</v>
      </c>
      <c r="J104" s="88">
        <v>1</v>
      </c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</row>
    <row r="105" spans="1:23" x14ac:dyDescent="0.35">
      <c r="A105" s="113" t="s">
        <v>174</v>
      </c>
      <c r="B105" s="199" t="str">
        <f t="shared" si="6"/>
        <v>Manta</v>
      </c>
      <c r="C105" s="46" t="s">
        <v>26</v>
      </c>
      <c r="D105" s="46" t="str">
        <f t="shared" si="7"/>
        <v>1</v>
      </c>
      <c r="E105" s="46">
        <v>244008</v>
      </c>
      <c r="F105" s="90" t="s">
        <v>50</v>
      </c>
      <c r="G105" s="88">
        <v>1</v>
      </c>
      <c r="H105" s="88">
        <v>28</v>
      </c>
      <c r="I105" s="88">
        <v>7</v>
      </c>
      <c r="J105" s="88">
        <v>2</v>
      </c>
      <c r="K105" s="88"/>
      <c r="L105" s="88"/>
      <c r="M105" s="88"/>
      <c r="N105" s="88"/>
      <c r="O105" s="88"/>
      <c r="P105" s="88">
        <v>1</v>
      </c>
      <c r="Q105" s="88"/>
      <c r="R105" s="88"/>
      <c r="S105" s="88"/>
      <c r="T105" s="88"/>
      <c r="U105" s="88"/>
      <c r="V105" s="88"/>
      <c r="W105" s="88"/>
    </row>
    <row r="106" spans="1:23" x14ac:dyDescent="0.35">
      <c r="A106" s="113" t="s">
        <v>174</v>
      </c>
      <c r="B106" s="199" t="str">
        <f t="shared" si="6"/>
        <v>Manta</v>
      </c>
      <c r="C106" s="46" t="s">
        <v>28</v>
      </c>
      <c r="D106" s="46" t="str">
        <f t="shared" si="7"/>
        <v>2</v>
      </c>
      <c r="E106" s="46">
        <v>155640</v>
      </c>
      <c r="F106" s="90" t="s">
        <v>50</v>
      </c>
      <c r="G106" s="88">
        <v>1</v>
      </c>
      <c r="H106" s="88">
        <v>27</v>
      </c>
      <c r="I106" s="88">
        <v>10</v>
      </c>
      <c r="J106" s="88">
        <v>12</v>
      </c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</row>
    <row r="107" spans="1:23" x14ac:dyDescent="0.35">
      <c r="A107" s="113" t="s">
        <v>174</v>
      </c>
      <c r="B107" s="199" t="str">
        <f t="shared" si="6"/>
        <v>Manta</v>
      </c>
      <c r="C107" s="46" t="s">
        <v>31</v>
      </c>
      <c r="D107" s="46" t="str">
        <f t="shared" si="7"/>
        <v>3</v>
      </c>
      <c r="E107" s="46">
        <v>207936</v>
      </c>
      <c r="F107" s="90" t="s">
        <v>50</v>
      </c>
      <c r="G107" s="88">
        <v>1</v>
      </c>
      <c r="H107" s="88">
        <v>3</v>
      </c>
      <c r="I107" s="88"/>
      <c r="J107" s="88">
        <v>2</v>
      </c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</row>
    <row r="108" spans="1:23" x14ac:dyDescent="0.35">
      <c r="A108" s="113" t="s">
        <v>174</v>
      </c>
      <c r="B108" s="199" t="str">
        <f t="shared" si="6"/>
        <v>Polym</v>
      </c>
      <c r="C108" s="46" t="s">
        <v>27</v>
      </c>
      <c r="D108" s="46" t="str">
        <f t="shared" si="7"/>
        <v>1</v>
      </c>
      <c r="E108" s="46">
        <v>99349</v>
      </c>
      <c r="F108" s="90" t="s">
        <v>50</v>
      </c>
      <c r="G108" s="88"/>
      <c r="H108" s="88">
        <v>16</v>
      </c>
      <c r="I108" s="88">
        <v>10</v>
      </c>
      <c r="J108" s="88">
        <v>1</v>
      </c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</row>
    <row r="109" spans="1:23" x14ac:dyDescent="0.35">
      <c r="A109" s="113" t="s">
        <v>174</v>
      </c>
      <c r="B109" s="199" t="str">
        <f t="shared" si="6"/>
        <v>Polym</v>
      </c>
      <c r="C109" s="46" t="s">
        <v>29</v>
      </c>
      <c r="D109" s="46" t="str">
        <f t="shared" si="7"/>
        <v>2</v>
      </c>
      <c r="E109" s="46">
        <v>97633</v>
      </c>
      <c r="F109" s="90" t="s">
        <v>50</v>
      </c>
      <c r="G109" s="88">
        <v>1</v>
      </c>
      <c r="H109" s="88">
        <v>16</v>
      </c>
      <c r="I109" s="88">
        <v>8</v>
      </c>
      <c r="J109" s="88">
        <v>2</v>
      </c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</row>
    <row r="110" spans="1:23" x14ac:dyDescent="0.35">
      <c r="A110" s="113" t="s">
        <v>174</v>
      </c>
      <c r="B110" s="199" t="str">
        <f t="shared" si="6"/>
        <v>Polym</v>
      </c>
      <c r="C110" s="46" t="s">
        <v>32</v>
      </c>
      <c r="D110" s="46" t="str">
        <f t="shared" si="7"/>
        <v>3</v>
      </c>
      <c r="E110" s="46">
        <v>130438</v>
      </c>
      <c r="F110" s="90" t="s">
        <v>50</v>
      </c>
      <c r="G110" s="88">
        <v>2</v>
      </c>
      <c r="H110" s="88">
        <v>13</v>
      </c>
      <c r="I110" s="88">
        <v>11</v>
      </c>
      <c r="J110" s="88">
        <v>1</v>
      </c>
      <c r="K110" s="88"/>
      <c r="L110" s="88"/>
      <c r="M110" s="88"/>
      <c r="N110" s="88"/>
      <c r="O110" s="88"/>
      <c r="P110" s="88">
        <v>1</v>
      </c>
      <c r="Q110" s="88"/>
      <c r="R110" s="88"/>
      <c r="S110" s="88"/>
      <c r="T110" s="88"/>
      <c r="U110" s="88"/>
      <c r="V110" s="88"/>
      <c r="W110" s="88"/>
    </row>
    <row r="111" spans="1:23" x14ac:dyDescent="0.35">
      <c r="A111" s="113" t="s">
        <v>174</v>
      </c>
      <c r="B111" s="199" t="str">
        <f t="shared" si="6"/>
        <v>Polym</v>
      </c>
      <c r="C111" s="46" t="s">
        <v>141</v>
      </c>
      <c r="D111" s="46" t="str">
        <f t="shared" si="7"/>
        <v>4</v>
      </c>
      <c r="E111" s="46">
        <v>153066</v>
      </c>
      <c r="F111" s="90" t="s">
        <v>50</v>
      </c>
      <c r="G111" s="88"/>
      <c r="H111" s="88">
        <v>11</v>
      </c>
      <c r="I111" s="88">
        <v>3</v>
      </c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</row>
    <row r="112" spans="1:23" x14ac:dyDescent="0.35">
      <c r="A112" s="104" t="s">
        <v>175</v>
      </c>
      <c r="B112" s="199" t="str">
        <f t="shared" si="6"/>
        <v>Manta</v>
      </c>
      <c r="C112" s="46" t="s">
        <v>26</v>
      </c>
      <c r="D112" s="46" t="str">
        <f t="shared" si="7"/>
        <v>1</v>
      </c>
      <c r="E112" s="46">
        <v>139344</v>
      </c>
      <c r="F112" s="90" t="s">
        <v>50</v>
      </c>
      <c r="G112" s="88"/>
      <c r="H112" s="88">
        <v>17</v>
      </c>
      <c r="I112" s="88"/>
      <c r="J112" s="88">
        <v>1</v>
      </c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</row>
    <row r="113" spans="1:23" x14ac:dyDescent="0.35">
      <c r="A113" s="104" t="s">
        <v>175</v>
      </c>
      <c r="B113" s="199" t="str">
        <f t="shared" si="6"/>
        <v>Manta</v>
      </c>
      <c r="C113" s="46" t="s">
        <v>28</v>
      </c>
      <c r="D113" s="46" t="str">
        <f t="shared" si="7"/>
        <v>2</v>
      </c>
      <c r="E113" s="46">
        <v>185904</v>
      </c>
      <c r="F113" s="90" t="s">
        <v>50</v>
      </c>
      <c r="G113" s="88"/>
      <c r="H113" s="88">
        <v>3</v>
      </c>
      <c r="I113" s="88"/>
      <c r="J113" s="88">
        <v>1</v>
      </c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</row>
    <row r="114" spans="1:23" x14ac:dyDescent="0.35">
      <c r="A114" s="104" t="s">
        <v>175</v>
      </c>
      <c r="B114" s="199" t="str">
        <f t="shared" si="6"/>
        <v>Manta</v>
      </c>
      <c r="C114" s="46" t="s">
        <v>31</v>
      </c>
      <c r="D114" s="46" t="str">
        <f t="shared" si="7"/>
        <v>3</v>
      </c>
      <c r="E114" s="46">
        <v>196680</v>
      </c>
      <c r="F114" s="90" t="s">
        <v>50</v>
      </c>
      <c r="G114" s="88"/>
      <c r="H114" s="88">
        <v>9</v>
      </c>
      <c r="I114" s="88">
        <v>1</v>
      </c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</row>
    <row r="115" spans="1:23" x14ac:dyDescent="0.35">
      <c r="A115" s="104" t="s">
        <v>175</v>
      </c>
      <c r="B115" s="199" t="str">
        <f t="shared" si="6"/>
        <v>Polym</v>
      </c>
      <c r="C115" s="46" t="s">
        <v>27</v>
      </c>
      <c r="D115" s="46" t="str">
        <f t="shared" si="7"/>
        <v>1</v>
      </c>
      <c r="E115" s="46">
        <v>87410</v>
      </c>
      <c r="F115" s="90" t="s">
        <v>50</v>
      </c>
      <c r="G115" s="88"/>
      <c r="H115" s="88">
        <v>2</v>
      </c>
      <c r="I115" s="88">
        <v>20</v>
      </c>
      <c r="J115" s="88">
        <v>1</v>
      </c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</row>
    <row r="116" spans="1:23" x14ac:dyDescent="0.35">
      <c r="A116" s="104" t="s">
        <v>175</v>
      </c>
      <c r="B116" s="199" t="str">
        <f t="shared" si="6"/>
        <v>Polym</v>
      </c>
      <c r="C116" s="46" t="s">
        <v>29</v>
      </c>
      <c r="D116" s="46" t="str">
        <f t="shared" si="7"/>
        <v>2</v>
      </c>
      <c r="E116" s="46">
        <v>116618</v>
      </c>
      <c r="F116" s="90" t="s">
        <v>50</v>
      </c>
      <c r="G116" s="88"/>
      <c r="H116" s="88">
        <v>1</v>
      </c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</row>
    <row r="117" spans="1:23" x14ac:dyDescent="0.35">
      <c r="A117" s="104" t="s">
        <v>175</v>
      </c>
      <c r="B117" s="199" t="str">
        <f t="shared" si="6"/>
        <v>Polym</v>
      </c>
      <c r="C117" s="46" t="s">
        <v>32</v>
      </c>
      <c r="D117" s="46" t="str">
        <f t="shared" si="7"/>
        <v>3</v>
      </c>
      <c r="E117" s="46">
        <v>123377</v>
      </c>
      <c r="F117" s="90" t="s">
        <v>50</v>
      </c>
      <c r="G117" s="88"/>
      <c r="H117" s="88">
        <v>2</v>
      </c>
      <c r="I117" s="88">
        <v>1</v>
      </c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</row>
    <row r="118" spans="1:23" x14ac:dyDescent="0.35">
      <c r="A118" s="106" t="s">
        <v>176</v>
      </c>
      <c r="B118" s="199" t="str">
        <f t="shared" si="6"/>
        <v>Manta</v>
      </c>
      <c r="C118" s="46" t="s">
        <v>26</v>
      </c>
      <c r="D118" s="46" t="str">
        <f t="shared" si="7"/>
        <v>1</v>
      </c>
      <c r="E118" s="46">
        <v>185280</v>
      </c>
      <c r="F118" s="90" t="s">
        <v>50</v>
      </c>
      <c r="G118" s="88"/>
      <c r="H118" s="88">
        <v>2</v>
      </c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</row>
    <row r="119" spans="1:23" x14ac:dyDescent="0.35">
      <c r="A119" s="106" t="s">
        <v>176</v>
      </c>
      <c r="B119" s="199" t="str">
        <f t="shared" si="6"/>
        <v>Manta</v>
      </c>
      <c r="C119" s="46" t="s">
        <v>28</v>
      </c>
      <c r="D119" s="46" t="str">
        <f t="shared" si="7"/>
        <v>2</v>
      </c>
      <c r="E119" s="46">
        <v>60720</v>
      </c>
      <c r="F119" s="90" t="s">
        <v>50</v>
      </c>
      <c r="G119" s="88"/>
      <c r="H119" s="88">
        <v>4</v>
      </c>
      <c r="I119" s="88">
        <v>1</v>
      </c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</row>
    <row r="120" spans="1:23" x14ac:dyDescent="0.35">
      <c r="A120" s="106" t="s">
        <v>176</v>
      </c>
      <c r="B120" s="199" t="str">
        <f t="shared" si="6"/>
        <v>Manta</v>
      </c>
      <c r="C120" s="46" t="s">
        <v>31</v>
      </c>
      <c r="D120" s="46" t="str">
        <f t="shared" si="7"/>
        <v>3</v>
      </c>
      <c r="E120" s="46">
        <v>198096</v>
      </c>
      <c r="F120" s="90" t="s">
        <v>50</v>
      </c>
      <c r="G120" s="88"/>
      <c r="H120" s="88">
        <v>1</v>
      </c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</row>
    <row r="121" spans="1:23" x14ac:dyDescent="0.35">
      <c r="A121" s="106" t="s">
        <v>176</v>
      </c>
      <c r="B121" s="199" t="str">
        <f t="shared" si="6"/>
        <v>Polym</v>
      </c>
      <c r="C121" s="46" t="s">
        <v>27</v>
      </c>
      <c r="D121" s="46" t="str">
        <f t="shared" si="7"/>
        <v>1</v>
      </c>
      <c r="E121" s="46">
        <v>116226</v>
      </c>
      <c r="F121" s="90" t="s">
        <v>50</v>
      </c>
      <c r="G121" s="88"/>
      <c r="H121" s="88">
        <v>13</v>
      </c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</row>
    <row r="122" spans="1:23" x14ac:dyDescent="0.35">
      <c r="A122" s="106" t="s">
        <v>176</v>
      </c>
      <c r="B122" s="199" t="str">
        <f t="shared" si="6"/>
        <v>Polym</v>
      </c>
      <c r="C122" s="46" t="s">
        <v>29</v>
      </c>
      <c r="D122" s="46" t="str">
        <f t="shared" si="7"/>
        <v>2</v>
      </c>
      <c r="E122" s="46">
        <v>38090</v>
      </c>
      <c r="F122" s="90" t="s">
        <v>50</v>
      </c>
      <c r="G122" s="88"/>
      <c r="H122" s="88">
        <v>5</v>
      </c>
      <c r="I122" s="88">
        <v>4</v>
      </c>
      <c r="J122" s="88">
        <v>1</v>
      </c>
      <c r="K122" s="88"/>
      <c r="L122" s="88"/>
      <c r="M122" s="88"/>
      <c r="N122" s="88"/>
      <c r="O122" s="88"/>
      <c r="P122" s="88">
        <v>1</v>
      </c>
      <c r="Q122" s="88"/>
      <c r="R122" s="88"/>
      <c r="S122" s="88"/>
      <c r="T122" s="88"/>
      <c r="U122" s="88"/>
      <c r="V122" s="88"/>
      <c r="W122" s="88"/>
    </row>
    <row r="123" spans="1:23" x14ac:dyDescent="0.35">
      <c r="A123" s="106" t="s">
        <v>176</v>
      </c>
      <c r="B123" s="199" t="str">
        <f t="shared" si="6"/>
        <v>Polym</v>
      </c>
      <c r="C123" s="46" t="s">
        <v>32</v>
      </c>
      <c r="D123" s="46" t="str">
        <f t="shared" si="7"/>
        <v>3</v>
      </c>
      <c r="E123" s="46">
        <v>124266</v>
      </c>
      <c r="F123" s="90" t="s">
        <v>50</v>
      </c>
      <c r="G123" s="88"/>
      <c r="H123" s="88">
        <v>1</v>
      </c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</row>
    <row r="124" spans="1:23" x14ac:dyDescent="0.35">
      <c r="A124" s="107" t="s">
        <v>166</v>
      </c>
      <c r="B124" s="199" t="str">
        <f t="shared" si="6"/>
        <v>Manta</v>
      </c>
      <c r="C124" s="46" t="s">
        <v>26</v>
      </c>
      <c r="D124" s="46" t="str">
        <f t="shared" si="7"/>
        <v>1</v>
      </c>
      <c r="E124" s="46">
        <v>120096</v>
      </c>
      <c r="F124" s="91" t="s">
        <v>52</v>
      </c>
      <c r="G124" s="88">
        <v>24</v>
      </c>
      <c r="H124" s="88"/>
      <c r="I124" s="88">
        <v>11</v>
      </c>
      <c r="J124" s="88"/>
      <c r="K124" s="88"/>
      <c r="L124" s="88">
        <v>5</v>
      </c>
      <c r="M124" s="88"/>
      <c r="N124" s="88">
        <v>3</v>
      </c>
      <c r="O124" s="88"/>
      <c r="P124" s="88"/>
      <c r="Q124" s="88"/>
      <c r="R124" s="88"/>
      <c r="S124" s="88"/>
      <c r="T124" s="88"/>
      <c r="U124" s="88"/>
      <c r="V124" s="46"/>
      <c r="W124" s="46"/>
    </row>
    <row r="125" spans="1:23" x14ac:dyDescent="0.35">
      <c r="A125" s="107" t="s">
        <v>166</v>
      </c>
      <c r="B125" s="199" t="str">
        <f t="shared" si="6"/>
        <v>Manta</v>
      </c>
      <c r="C125" s="46" t="s">
        <v>28</v>
      </c>
      <c r="D125" s="46" t="str">
        <f t="shared" si="7"/>
        <v>2</v>
      </c>
      <c r="E125" s="46">
        <v>155520</v>
      </c>
      <c r="F125" s="91" t="s">
        <v>52</v>
      </c>
      <c r="G125" s="88">
        <v>5</v>
      </c>
      <c r="H125" s="88"/>
      <c r="I125" s="88">
        <v>2</v>
      </c>
      <c r="J125" s="88"/>
      <c r="K125" s="88">
        <v>1</v>
      </c>
      <c r="L125" s="88"/>
      <c r="M125" s="88"/>
      <c r="N125" s="88"/>
      <c r="O125" s="88"/>
      <c r="P125" s="88"/>
      <c r="Q125" s="88"/>
      <c r="R125" s="88">
        <v>1</v>
      </c>
      <c r="S125" s="88"/>
      <c r="T125" s="88"/>
      <c r="U125" s="88"/>
      <c r="V125" s="88"/>
      <c r="W125" s="46"/>
    </row>
    <row r="126" spans="1:23" ht="18.5" x14ac:dyDescent="0.45">
      <c r="A126" s="107" t="s">
        <v>166</v>
      </c>
      <c r="B126" s="199" t="str">
        <f t="shared" si="6"/>
        <v>Manta</v>
      </c>
      <c r="C126" s="46" t="s">
        <v>31</v>
      </c>
      <c r="D126" s="46" t="str">
        <f t="shared" si="7"/>
        <v>3</v>
      </c>
      <c r="E126" s="46">
        <v>89064</v>
      </c>
      <c r="F126" s="91" t="s">
        <v>52</v>
      </c>
      <c r="G126" s="174">
        <v>10</v>
      </c>
      <c r="H126" s="174"/>
      <c r="I126" s="174">
        <v>3</v>
      </c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5"/>
    </row>
    <row r="127" spans="1:23" x14ac:dyDescent="0.35">
      <c r="A127" s="105" t="s">
        <v>167</v>
      </c>
      <c r="B127" s="199" t="str">
        <f t="shared" si="6"/>
        <v>Manta</v>
      </c>
      <c r="C127" s="46" t="s">
        <v>26</v>
      </c>
      <c r="D127" s="46" t="str">
        <f t="shared" si="7"/>
        <v>1</v>
      </c>
      <c r="E127" s="46">
        <v>166416</v>
      </c>
      <c r="F127" s="91" t="s">
        <v>52</v>
      </c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46"/>
      <c r="W127" s="46"/>
    </row>
    <row r="128" spans="1:23" x14ac:dyDescent="0.35">
      <c r="A128" s="105" t="s">
        <v>167</v>
      </c>
      <c r="B128" s="199" t="str">
        <f t="shared" si="6"/>
        <v>Manta</v>
      </c>
      <c r="C128" s="46" t="s">
        <v>28</v>
      </c>
      <c r="D128" s="46" t="str">
        <f t="shared" si="7"/>
        <v>2</v>
      </c>
      <c r="E128" s="46">
        <v>198336</v>
      </c>
      <c r="F128" s="91" t="s">
        <v>52</v>
      </c>
      <c r="G128" s="88">
        <v>1</v>
      </c>
      <c r="H128" s="88"/>
      <c r="I128" s="88">
        <v>6</v>
      </c>
      <c r="J128" s="88"/>
      <c r="K128" s="88">
        <v>1</v>
      </c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</row>
    <row r="129" spans="1:23" x14ac:dyDescent="0.35">
      <c r="A129" s="105" t="s">
        <v>167</v>
      </c>
      <c r="B129" s="199" t="str">
        <f t="shared" si="6"/>
        <v>Polym</v>
      </c>
      <c r="C129" s="46" t="s">
        <v>27</v>
      </c>
      <c r="D129" s="46" t="str">
        <f t="shared" si="7"/>
        <v>1</v>
      </c>
      <c r="E129" s="46">
        <v>104393</v>
      </c>
      <c r="F129" s="91" t="s">
        <v>52</v>
      </c>
      <c r="G129" s="88">
        <v>5</v>
      </c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46"/>
      <c r="W129" s="46"/>
    </row>
    <row r="130" spans="1:23" x14ac:dyDescent="0.35">
      <c r="A130" s="105" t="s">
        <v>167</v>
      </c>
      <c r="B130" s="199" t="str">
        <f t="shared" ref="B130:B161" si="8">LEFT(C130,5)</f>
        <v>Polym</v>
      </c>
      <c r="C130" s="46" t="s">
        <v>29</v>
      </c>
      <c r="D130" s="46" t="str">
        <f t="shared" ref="D130:D161" si="9">RIGHT(C130,1)</f>
        <v>2</v>
      </c>
      <c r="E130" s="46">
        <v>124416</v>
      </c>
      <c r="F130" s="91" t="s">
        <v>52</v>
      </c>
      <c r="G130" s="88">
        <v>6</v>
      </c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46"/>
    </row>
    <row r="131" spans="1:23" x14ac:dyDescent="0.35">
      <c r="A131" s="109" t="s">
        <v>168</v>
      </c>
      <c r="B131" s="199" t="str">
        <f t="shared" si="8"/>
        <v>Manta</v>
      </c>
      <c r="C131" s="46" t="s">
        <v>26</v>
      </c>
      <c r="D131" s="46" t="str">
        <f t="shared" si="9"/>
        <v>1</v>
      </c>
      <c r="E131" s="46">
        <v>198888</v>
      </c>
      <c r="F131" s="91" t="s">
        <v>52</v>
      </c>
      <c r="G131" s="88">
        <v>2</v>
      </c>
      <c r="H131" s="88"/>
      <c r="I131" s="88">
        <v>1</v>
      </c>
      <c r="J131" s="88"/>
      <c r="K131" s="88"/>
      <c r="L131" s="88"/>
      <c r="M131" s="88">
        <v>2</v>
      </c>
      <c r="N131" s="88"/>
      <c r="O131" s="88"/>
      <c r="P131" s="88"/>
      <c r="Q131" s="88"/>
      <c r="R131" s="88"/>
      <c r="S131" s="88"/>
      <c r="T131" s="88"/>
      <c r="U131" s="88"/>
      <c r="V131" s="88"/>
      <c r="W131" s="46"/>
    </row>
    <row r="132" spans="1:23" x14ac:dyDescent="0.35">
      <c r="A132" s="109" t="s">
        <v>168</v>
      </c>
      <c r="B132" s="199" t="str">
        <f t="shared" si="8"/>
        <v>Manta</v>
      </c>
      <c r="C132" s="46" t="s">
        <v>28</v>
      </c>
      <c r="D132" s="46" t="str">
        <f t="shared" si="9"/>
        <v>2</v>
      </c>
      <c r="E132" s="46">
        <v>224640</v>
      </c>
      <c r="F132" s="91" t="s">
        <v>52</v>
      </c>
      <c r="G132" s="88">
        <v>2</v>
      </c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46"/>
      <c r="W132" s="46"/>
    </row>
    <row r="133" spans="1:23" x14ac:dyDescent="0.35">
      <c r="A133" s="109" t="s">
        <v>168</v>
      </c>
      <c r="B133" s="199" t="str">
        <f t="shared" si="8"/>
        <v>Manta</v>
      </c>
      <c r="C133" s="46" t="s">
        <v>31</v>
      </c>
      <c r="D133" s="46" t="str">
        <f t="shared" si="9"/>
        <v>3</v>
      </c>
      <c r="E133" s="46">
        <v>200208</v>
      </c>
      <c r="F133" s="91" t="s">
        <v>52</v>
      </c>
      <c r="G133" s="88">
        <v>3</v>
      </c>
      <c r="H133" s="88"/>
      <c r="I133" s="88">
        <v>1</v>
      </c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46"/>
      <c r="W133" s="46"/>
    </row>
    <row r="134" spans="1:23" x14ac:dyDescent="0.35">
      <c r="A134" s="109" t="s">
        <v>168</v>
      </c>
      <c r="B134" s="199" t="str">
        <f t="shared" si="8"/>
        <v>Manta</v>
      </c>
      <c r="C134" s="46" t="s">
        <v>140</v>
      </c>
      <c r="D134" s="46" t="str">
        <f t="shared" si="9"/>
        <v>4</v>
      </c>
      <c r="E134" s="192">
        <v>205200</v>
      </c>
      <c r="F134" s="91" t="s">
        <v>52</v>
      </c>
      <c r="G134" s="88">
        <v>5</v>
      </c>
      <c r="H134" s="88"/>
      <c r="I134" s="88">
        <v>3</v>
      </c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46"/>
    </row>
    <row r="135" spans="1:23" x14ac:dyDescent="0.35">
      <c r="A135" s="109" t="s">
        <v>168</v>
      </c>
      <c r="B135" s="199" t="str">
        <f t="shared" si="8"/>
        <v>Polym</v>
      </c>
      <c r="C135" s="46" t="s">
        <v>27</v>
      </c>
      <c r="D135" s="46" t="str">
        <f t="shared" si="9"/>
        <v>1</v>
      </c>
      <c r="E135" s="46">
        <v>124762</v>
      </c>
      <c r="F135" s="91" t="s">
        <v>52</v>
      </c>
      <c r="G135" s="88"/>
      <c r="H135" s="88"/>
      <c r="I135" s="88">
        <v>1</v>
      </c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46"/>
    </row>
    <row r="136" spans="1:23" x14ac:dyDescent="0.35">
      <c r="A136" s="109" t="s">
        <v>168</v>
      </c>
      <c r="B136" s="199" t="str">
        <f t="shared" si="8"/>
        <v>Polym</v>
      </c>
      <c r="C136" s="46" t="s">
        <v>29</v>
      </c>
      <c r="D136" s="46" t="str">
        <f t="shared" si="9"/>
        <v>2</v>
      </c>
      <c r="E136" s="46">
        <v>140917</v>
      </c>
      <c r="F136" s="91" t="s">
        <v>52</v>
      </c>
      <c r="G136" s="88">
        <v>5</v>
      </c>
      <c r="H136" s="88"/>
      <c r="I136" s="88">
        <v>1</v>
      </c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</row>
    <row r="137" spans="1:23" x14ac:dyDescent="0.35">
      <c r="A137" s="109" t="s">
        <v>168</v>
      </c>
      <c r="B137" s="199" t="str">
        <f t="shared" si="8"/>
        <v>Polym</v>
      </c>
      <c r="C137" s="46" t="s">
        <v>32</v>
      </c>
      <c r="D137" s="46" t="str">
        <f t="shared" si="9"/>
        <v>3</v>
      </c>
      <c r="E137" s="46">
        <v>125590</v>
      </c>
      <c r="F137" s="91" t="s">
        <v>52</v>
      </c>
      <c r="G137" s="88">
        <v>2</v>
      </c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46"/>
      <c r="W137" s="46"/>
    </row>
    <row r="138" spans="1:23" x14ac:dyDescent="0.35">
      <c r="A138" s="109" t="s">
        <v>168</v>
      </c>
      <c r="B138" s="199" t="str">
        <f t="shared" si="8"/>
        <v>Polym</v>
      </c>
      <c r="C138" s="46" t="s">
        <v>141</v>
      </c>
      <c r="D138" s="46" t="str">
        <f t="shared" si="9"/>
        <v>4</v>
      </c>
      <c r="E138" s="46">
        <v>128722</v>
      </c>
      <c r="F138" s="91" t="s">
        <v>52</v>
      </c>
      <c r="G138" s="88">
        <v>3</v>
      </c>
      <c r="H138" s="88"/>
      <c r="I138" s="88">
        <v>1</v>
      </c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46"/>
    </row>
    <row r="139" spans="1:23" x14ac:dyDescent="0.35">
      <c r="A139" s="110" t="s">
        <v>169</v>
      </c>
      <c r="B139" s="199" t="str">
        <f t="shared" si="8"/>
        <v>Manta</v>
      </c>
      <c r="C139" s="46" t="s">
        <v>26</v>
      </c>
      <c r="D139" s="46" t="str">
        <f t="shared" si="9"/>
        <v>1</v>
      </c>
      <c r="E139" s="46">
        <v>234000</v>
      </c>
      <c r="F139" s="91" t="s">
        <v>52</v>
      </c>
      <c r="G139" s="88">
        <v>1</v>
      </c>
      <c r="H139" s="88"/>
      <c r="I139" s="88">
        <v>3</v>
      </c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46"/>
    </row>
    <row r="140" spans="1:23" x14ac:dyDescent="0.35">
      <c r="A140" s="110" t="s">
        <v>169</v>
      </c>
      <c r="B140" s="199" t="str">
        <f t="shared" si="8"/>
        <v>Manta</v>
      </c>
      <c r="C140" s="46" t="s">
        <v>28</v>
      </c>
      <c r="D140" s="46" t="str">
        <f t="shared" si="9"/>
        <v>2</v>
      </c>
      <c r="E140" s="46">
        <v>247560</v>
      </c>
      <c r="F140" s="91" t="s">
        <v>52</v>
      </c>
      <c r="G140" s="88">
        <v>4</v>
      </c>
      <c r="H140" s="88"/>
      <c r="I140" s="88">
        <v>1</v>
      </c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46"/>
      <c r="W140" s="46"/>
    </row>
    <row r="141" spans="1:23" x14ac:dyDescent="0.35">
      <c r="A141" s="110" t="s">
        <v>169</v>
      </c>
      <c r="B141" s="199" t="str">
        <f t="shared" si="8"/>
        <v>Manta</v>
      </c>
      <c r="C141" s="46" t="s">
        <v>31</v>
      </c>
      <c r="D141" s="46" t="str">
        <f t="shared" si="9"/>
        <v>3</v>
      </c>
      <c r="E141" s="46">
        <v>235200</v>
      </c>
      <c r="F141" s="91" t="s">
        <v>52</v>
      </c>
      <c r="G141" s="88">
        <v>5</v>
      </c>
      <c r="H141" s="88"/>
      <c r="I141" s="88">
        <v>5</v>
      </c>
      <c r="J141" s="88"/>
      <c r="K141" s="88">
        <v>1</v>
      </c>
      <c r="L141" s="88"/>
      <c r="M141" s="88"/>
      <c r="N141" s="88"/>
      <c r="O141" s="88"/>
      <c r="P141" s="88"/>
      <c r="Q141" s="88"/>
      <c r="R141" s="88"/>
      <c r="S141" s="88">
        <v>1</v>
      </c>
      <c r="T141" s="88"/>
      <c r="U141" s="88"/>
      <c r="V141" s="88"/>
      <c r="W141" s="88"/>
    </row>
    <row r="142" spans="1:23" x14ac:dyDescent="0.35">
      <c r="A142" s="110" t="s">
        <v>169</v>
      </c>
      <c r="B142" s="199" t="str">
        <f t="shared" si="8"/>
        <v>Polym</v>
      </c>
      <c r="C142" s="46" t="s">
        <v>27</v>
      </c>
      <c r="D142" s="46" t="str">
        <f t="shared" si="9"/>
        <v>1</v>
      </c>
      <c r="E142" s="46">
        <v>146788</v>
      </c>
      <c r="F142" s="91" t="s">
        <v>52</v>
      </c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</row>
    <row r="143" spans="1:23" x14ac:dyDescent="0.35">
      <c r="A143" s="110" t="s">
        <v>169</v>
      </c>
      <c r="B143" s="199" t="str">
        <f t="shared" si="8"/>
        <v>Polym</v>
      </c>
      <c r="C143" s="46" t="s">
        <v>29</v>
      </c>
      <c r="D143" s="46" t="str">
        <f t="shared" si="9"/>
        <v>2</v>
      </c>
      <c r="E143" s="46">
        <v>155294.38800000001</v>
      </c>
      <c r="F143" s="91" t="s">
        <v>52</v>
      </c>
      <c r="G143" s="88">
        <v>3</v>
      </c>
      <c r="H143" s="88"/>
      <c r="I143" s="88"/>
      <c r="J143" s="88"/>
      <c r="K143" s="88"/>
      <c r="L143" s="88"/>
      <c r="M143" s="88"/>
      <c r="N143" s="88"/>
      <c r="O143" s="88">
        <v>1</v>
      </c>
      <c r="P143" s="88"/>
      <c r="Q143" s="88"/>
      <c r="R143" s="88"/>
      <c r="S143" s="88"/>
      <c r="T143" s="88"/>
      <c r="U143" s="88"/>
      <c r="V143" s="46"/>
      <c r="W143" s="46"/>
    </row>
    <row r="144" spans="1:23" x14ac:dyDescent="0.35">
      <c r="A144" s="110" t="s">
        <v>169</v>
      </c>
      <c r="B144" s="199" t="str">
        <f t="shared" si="8"/>
        <v>Polym</v>
      </c>
      <c r="C144" s="46" t="s">
        <v>32</v>
      </c>
      <c r="D144" s="46" t="str">
        <f t="shared" si="9"/>
        <v>3</v>
      </c>
      <c r="E144" s="46">
        <v>147541</v>
      </c>
      <c r="F144" s="91" t="s">
        <v>52</v>
      </c>
      <c r="G144" s="88">
        <v>1</v>
      </c>
      <c r="H144" s="88"/>
      <c r="I144" s="88">
        <v>1</v>
      </c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</row>
    <row r="145" spans="1:23" x14ac:dyDescent="0.35">
      <c r="A145" s="114" t="s">
        <v>170</v>
      </c>
      <c r="B145" s="199" t="str">
        <f t="shared" si="8"/>
        <v>Manta</v>
      </c>
      <c r="C145" s="46" t="s">
        <v>26</v>
      </c>
      <c r="D145" s="46" t="str">
        <f t="shared" si="9"/>
        <v>1</v>
      </c>
      <c r="E145" s="46">
        <v>173976</v>
      </c>
      <c r="F145" s="91" t="s">
        <v>52</v>
      </c>
      <c r="G145" s="88">
        <v>5</v>
      </c>
      <c r="H145" s="88"/>
      <c r="I145" s="88">
        <v>4</v>
      </c>
      <c r="J145" s="88"/>
      <c r="K145" s="88">
        <v>1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46"/>
      <c r="W145" s="46"/>
    </row>
    <row r="146" spans="1:23" x14ac:dyDescent="0.35">
      <c r="A146" s="114" t="s">
        <v>170</v>
      </c>
      <c r="B146" s="199" t="str">
        <f t="shared" si="8"/>
        <v>Manta</v>
      </c>
      <c r="C146" s="46" t="s">
        <v>28</v>
      </c>
      <c r="D146" s="46" t="str">
        <f t="shared" si="9"/>
        <v>2</v>
      </c>
      <c r="E146" s="46">
        <v>231936</v>
      </c>
      <c r="F146" s="91" t="s">
        <v>52</v>
      </c>
      <c r="G146" s="88">
        <v>3</v>
      </c>
      <c r="H146" s="88"/>
      <c r="I146" s="88">
        <v>1</v>
      </c>
      <c r="J146" s="88"/>
      <c r="K146" s="88">
        <v>1</v>
      </c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46"/>
    </row>
    <row r="147" spans="1:23" x14ac:dyDescent="0.35">
      <c r="A147" s="114" t="s">
        <v>170</v>
      </c>
      <c r="B147" s="199" t="str">
        <f t="shared" si="8"/>
        <v>Manta</v>
      </c>
      <c r="C147" s="46" t="s">
        <v>31</v>
      </c>
      <c r="D147" s="46" t="str">
        <f t="shared" si="9"/>
        <v>3</v>
      </c>
      <c r="E147" s="46">
        <v>215184</v>
      </c>
      <c r="F147" s="91" t="s">
        <v>52</v>
      </c>
      <c r="G147" s="88">
        <v>4</v>
      </c>
      <c r="H147" s="88"/>
      <c r="I147" s="88">
        <v>3</v>
      </c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46"/>
    </row>
    <row r="148" spans="1:23" x14ac:dyDescent="0.35">
      <c r="A148" s="114" t="s">
        <v>170</v>
      </c>
      <c r="B148" s="199" t="str">
        <f t="shared" si="8"/>
        <v>Polym</v>
      </c>
      <c r="C148" s="46" t="s">
        <v>27</v>
      </c>
      <c r="D148" s="46" t="str">
        <f t="shared" si="9"/>
        <v>1</v>
      </c>
      <c r="E148" s="46">
        <v>109135</v>
      </c>
      <c r="F148" s="91" t="s">
        <v>52</v>
      </c>
      <c r="G148" s="88">
        <v>7</v>
      </c>
      <c r="H148" s="88"/>
      <c r="I148" s="88">
        <v>7</v>
      </c>
      <c r="J148" s="88"/>
      <c r="K148" s="88">
        <v>1</v>
      </c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46"/>
      <c r="W148" s="46"/>
    </row>
    <row r="149" spans="1:23" x14ac:dyDescent="0.35">
      <c r="A149" s="114" t="s">
        <v>170</v>
      </c>
      <c r="B149" s="199" t="str">
        <f t="shared" si="8"/>
        <v>Polym</v>
      </c>
      <c r="C149" s="46" t="s">
        <v>29</v>
      </c>
      <c r="D149" s="46" t="str">
        <f t="shared" si="9"/>
        <v>2</v>
      </c>
      <c r="E149" s="46">
        <v>145493</v>
      </c>
      <c r="F149" s="91" t="s">
        <v>52</v>
      </c>
      <c r="G149" s="88">
        <v>3</v>
      </c>
      <c r="H149" s="88"/>
      <c r="I149" s="88">
        <v>1</v>
      </c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46"/>
    </row>
    <row r="150" spans="1:23" x14ac:dyDescent="0.35">
      <c r="A150" s="114" t="s">
        <v>170</v>
      </c>
      <c r="B150" s="199" t="str">
        <f t="shared" si="8"/>
        <v>Polym</v>
      </c>
      <c r="C150" s="46" t="s">
        <v>32</v>
      </c>
      <c r="D150" s="46" t="str">
        <f t="shared" si="9"/>
        <v>3</v>
      </c>
      <c r="E150" s="46">
        <v>134985</v>
      </c>
      <c r="F150" s="91" t="s">
        <v>52</v>
      </c>
      <c r="G150" s="88">
        <v>1</v>
      </c>
      <c r="H150" s="88"/>
      <c r="I150" s="88">
        <v>4</v>
      </c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46"/>
    </row>
    <row r="151" spans="1:23" x14ac:dyDescent="0.35">
      <c r="A151" s="108" t="s">
        <v>171</v>
      </c>
      <c r="B151" s="199" t="str">
        <f t="shared" si="8"/>
        <v>Manta</v>
      </c>
      <c r="C151" s="46" t="s">
        <v>26</v>
      </c>
      <c r="D151" s="46" t="str">
        <f t="shared" si="9"/>
        <v>1</v>
      </c>
      <c r="E151" s="46">
        <v>261552</v>
      </c>
      <c r="F151" s="91" t="s">
        <v>52</v>
      </c>
      <c r="G151" s="88">
        <v>8</v>
      </c>
      <c r="H151" s="88"/>
      <c r="I151" s="88">
        <v>1</v>
      </c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46"/>
    </row>
    <row r="152" spans="1:23" x14ac:dyDescent="0.35">
      <c r="A152" s="108" t="s">
        <v>171</v>
      </c>
      <c r="B152" s="199" t="str">
        <f t="shared" si="8"/>
        <v>Manta</v>
      </c>
      <c r="C152" s="46" t="s">
        <v>28</v>
      </c>
      <c r="D152" s="46" t="str">
        <f t="shared" si="9"/>
        <v>2</v>
      </c>
      <c r="E152" s="46">
        <v>194736</v>
      </c>
      <c r="F152" s="91" t="s">
        <v>52</v>
      </c>
      <c r="G152" s="88">
        <v>3</v>
      </c>
      <c r="H152" s="88"/>
      <c r="I152" s="88">
        <v>5</v>
      </c>
      <c r="J152" s="88">
        <v>1</v>
      </c>
      <c r="K152" s="88">
        <v>2</v>
      </c>
      <c r="L152" s="88">
        <v>1</v>
      </c>
      <c r="M152" s="88"/>
      <c r="N152" s="88"/>
      <c r="O152" s="88"/>
      <c r="P152" s="88"/>
      <c r="Q152" s="88"/>
      <c r="R152" s="88"/>
      <c r="S152" s="88"/>
      <c r="T152" s="88"/>
      <c r="U152" s="88">
        <v>2</v>
      </c>
      <c r="V152" s="46"/>
      <c r="W152" s="46"/>
    </row>
    <row r="153" spans="1:23" x14ac:dyDescent="0.35">
      <c r="A153" s="108" t="s">
        <v>171</v>
      </c>
      <c r="B153" s="199" t="str">
        <f t="shared" si="8"/>
        <v>Manta</v>
      </c>
      <c r="C153" s="46" t="s">
        <v>31</v>
      </c>
      <c r="D153" s="46" t="str">
        <f t="shared" si="9"/>
        <v>3</v>
      </c>
      <c r="E153" s="46">
        <v>240456</v>
      </c>
      <c r="F153" s="91" t="s">
        <v>52</v>
      </c>
      <c r="G153" s="88">
        <v>18</v>
      </c>
      <c r="H153" s="88"/>
      <c r="I153" s="88">
        <v>12</v>
      </c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46"/>
    </row>
    <row r="154" spans="1:23" x14ac:dyDescent="0.35">
      <c r="A154" s="108" t="s">
        <v>171</v>
      </c>
      <c r="B154" s="199" t="str">
        <f t="shared" si="8"/>
        <v>Polym</v>
      </c>
      <c r="C154" s="46" t="s">
        <v>27</v>
      </c>
      <c r="D154" s="46" t="str">
        <f t="shared" si="9"/>
        <v>1</v>
      </c>
      <c r="E154" s="46">
        <v>164072</v>
      </c>
      <c r="F154" s="91" t="s">
        <v>52</v>
      </c>
      <c r="G154" s="88"/>
      <c r="H154" s="88"/>
      <c r="I154" s="88">
        <v>1</v>
      </c>
      <c r="J154" s="88"/>
      <c r="K154" s="88"/>
      <c r="L154" s="88">
        <v>1</v>
      </c>
      <c r="M154" s="88"/>
      <c r="N154" s="88"/>
      <c r="O154" s="88"/>
      <c r="P154" s="88"/>
      <c r="Q154" s="88"/>
      <c r="R154" s="88">
        <v>1</v>
      </c>
      <c r="S154" s="88">
        <v>1</v>
      </c>
      <c r="T154" s="88">
        <v>1</v>
      </c>
      <c r="U154" s="88"/>
      <c r="V154" s="46"/>
      <c r="W154" s="46"/>
    </row>
    <row r="155" spans="1:23" x14ac:dyDescent="0.35">
      <c r="A155" s="108" t="s">
        <v>171</v>
      </c>
      <c r="B155" s="199" t="str">
        <f t="shared" si="8"/>
        <v>Polym</v>
      </c>
      <c r="C155" s="46" t="s">
        <v>29</v>
      </c>
      <c r="D155" s="46" t="str">
        <f t="shared" si="9"/>
        <v>2</v>
      </c>
      <c r="E155" s="46">
        <v>122158</v>
      </c>
      <c r="F155" s="91" t="s">
        <v>52</v>
      </c>
      <c r="G155" s="88">
        <v>1</v>
      </c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46"/>
    </row>
    <row r="156" spans="1:23" x14ac:dyDescent="0.35">
      <c r="A156" s="112" t="s">
        <v>172</v>
      </c>
      <c r="B156" s="199" t="str">
        <f t="shared" si="8"/>
        <v>Manta</v>
      </c>
      <c r="C156" s="46" t="s">
        <v>26</v>
      </c>
      <c r="D156" s="46" t="str">
        <f t="shared" si="9"/>
        <v>1</v>
      </c>
      <c r="E156" s="46">
        <v>181104</v>
      </c>
      <c r="F156" s="91" t="s">
        <v>52</v>
      </c>
      <c r="G156" s="88">
        <v>8</v>
      </c>
      <c r="H156" s="88"/>
      <c r="I156" s="88">
        <v>4</v>
      </c>
      <c r="J156" s="88"/>
      <c r="K156" s="88"/>
      <c r="L156" s="88"/>
      <c r="M156" s="88"/>
      <c r="N156" s="88"/>
      <c r="O156" s="88">
        <v>1</v>
      </c>
      <c r="P156" s="88"/>
      <c r="Q156" s="88"/>
      <c r="R156" s="88"/>
      <c r="S156" s="88"/>
      <c r="T156" s="88"/>
      <c r="U156" s="88"/>
      <c r="V156" s="46"/>
      <c r="W156" s="46"/>
    </row>
    <row r="157" spans="1:23" x14ac:dyDescent="0.35">
      <c r="A157" s="112" t="s">
        <v>172</v>
      </c>
      <c r="B157" s="199" t="str">
        <f t="shared" si="8"/>
        <v>Manta</v>
      </c>
      <c r="C157" s="46" t="s">
        <v>28</v>
      </c>
      <c r="D157" s="46" t="str">
        <f t="shared" si="9"/>
        <v>2</v>
      </c>
      <c r="E157" s="46">
        <v>134016</v>
      </c>
      <c r="F157" s="91" t="s">
        <v>52</v>
      </c>
      <c r="G157" s="88">
        <v>6</v>
      </c>
      <c r="H157" s="88">
        <v>1</v>
      </c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</row>
    <row r="158" spans="1:23" x14ac:dyDescent="0.35">
      <c r="A158" s="112" t="s">
        <v>172</v>
      </c>
      <c r="B158" s="199" t="str">
        <f t="shared" si="8"/>
        <v>Polym</v>
      </c>
      <c r="C158" s="46" t="s">
        <v>27</v>
      </c>
      <c r="D158" s="46" t="str">
        <f t="shared" si="9"/>
        <v>1</v>
      </c>
      <c r="E158" s="46">
        <v>113606.5392</v>
      </c>
      <c r="F158" s="91" t="s">
        <v>52</v>
      </c>
      <c r="G158" s="88"/>
      <c r="H158" s="88"/>
      <c r="I158" s="88">
        <v>1</v>
      </c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46"/>
      <c r="W158" s="46"/>
    </row>
    <row r="159" spans="1:23" x14ac:dyDescent="0.35">
      <c r="A159" s="112" t="s">
        <v>172</v>
      </c>
      <c r="B159" s="199" t="str">
        <f t="shared" si="8"/>
        <v>Polym</v>
      </c>
      <c r="C159" s="46" t="s">
        <v>29</v>
      </c>
      <c r="D159" s="46" t="str">
        <f t="shared" si="9"/>
        <v>2</v>
      </c>
      <c r="E159" s="46">
        <v>84068</v>
      </c>
      <c r="F159" s="91" t="s">
        <v>52</v>
      </c>
      <c r="G159" s="88">
        <v>1</v>
      </c>
      <c r="H159" s="88"/>
      <c r="I159" s="88">
        <v>1</v>
      </c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</row>
    <row r="160" spans="1:23" x14ac:dyDescent="0.35">
      <c r="A160" s="111" t="s">
        <v>173</v>
      </c>
      <c r="B160" s="199" t="str">
        <f t="shared" si="8"/>
        <v>Manta</v>
      </c>
      <c r="C160" s="46" t="s">
        <v>26</v>
      </c>
      <c r="D160" s="46" t="str">
        <f t="shared" si="9"/>
        <v>1</v>
      </c>
      <c r="E160" s="192">
        <v>121488</v>
      </c>
      <c r="F160" s="91" t="s">
        <v>52</v>
      </c>
      <c r="G160" s="88">
        <v>3</v>
      </c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</row>
    <row r="161" spans="1:23" x14ac:dyDescent="0.35">
      <c r="A161" s="111" t="s">
        <v>173</v>
      </c>
      <c r="B161" s="199" t="str">
        <f t="shared" si="8"/>
        <v>Manta</v>
      </c>
      <c r="C161" s="46" t="s">
        <v>28</v>
      </c>
      <c r="D161" s="46" t="str">
        <f t="shared" si="9"/>
        <v>2</v>
      </c>
      <c r="E161" s="46">
        <v>148896</v>
      </c>
      <c r="F161" s="91" t="s">
        <v>52</v>
      </c>
      <c r="G161" s="88">
        <v>8</v>
      </c>
      <c r="H161" s="88"/>
      <c r="I161" s="88">
        <v>5</v>
      </c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</row>
    <row r="162" spans="1:23" x14ac:dyDescent="0.35">
      <c r="A162" s="111" t="s">
        <v>173</v>
      </c>
      <c r="B162" s="199" t="str">
        <f t="shared" ref="B162:B184" si="10">LEFT(C162,5)</f>
        <v>Manta</v>
      </c>
      <c r="C162" s="46" t="s">
        <v>31</v>
      </c>
      <c r="D162" s="46" t="str">
        <f t="shared" ref="D162:D184" si="11">RIGHT(C162,1)</f>
        <v>3</v>
      </c>
      <c r="E162" s="46">
        <v>123840</v>
      </c>
      <c r="F162" s="91" t="s">
        <v>52</v>
      </c>
      <c r="G162" s="88">
        <v>5</v>
      </c>
      <c r="H162" s="88"/>
      <c r="I162" s="88">
        <v>4</v>
      </c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46"/>
      <c r="W162" s="46"/>
    </row>
    <row r="163" spans="1:23" x14ac:dyDescent="0.35">
      <c r="A163" s="111" t="s">
        <v>173</v>
      </c>
      <c r="B163" s="199" t="str">
        <f t="shared" si="10"/>
        <v>Polym</v>
      </c>
      <c r="C163" s="46" t="s">
        <v>27</v>
      </c>
      <c r="D163" s="46" t="str">
        <f t="shared" si="11"/>
        <v>1</v>
      </c>
      <c r="E163" s="46">
        <v>76209</v>
      </c>
      <c r="F163" s="91" t="s">
        <v>52</v>
      </c>
      <c r="G163" s="88">
        <v>7</v>
      </c>
      <c r="H163" s="88"/>
      <c r="I163" s="88">
        <v>3</v>
      </c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</row>
    <row r="164" spans="1:23" x14ac:dyDescent="0.35">
      <c r="A164" s="111" t="s">
        <v>173</v>
      </c>
      <c r="B164" s="199" t="str">
        <f t="shared" si="10"/>
        <v>Polym</v>
      </c>
      <c r="C164" s="46" t="s">
        <v>29</v>
      </c>
      <c r="D164" s="46" t="str">
        <f t="shared" si="11"/>
        <v>2</v>
      </c>
      <c r="E164" s="46">
        <v>93402</v>
      </c>
      <c r="F164" s="91" t="s">
        <v>52</v>
      </c>
      <c r="G164" s="88">
        <v>9</v>
      </c>
      <c r="H164" s="88"/>
      <c r="I164" s="88">
        <v>6</v>
      </c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</row>
    <row r="165" spans="1:23" x14ac:dyDescent="0.35">
      <c r="A165" s="111" t="s">
        <v>173</v>
      </c>
      <c r="B165" s="199" t="str">
        <f t="shared" si="10"/>
        <v>Polym</v>
      </c>
      <c r="C165" s="46" t="s">
        <v>32</v>
      </c>
      <c r="D165" s="46" t="str">
        <f t="shared" si="11"/>
        <v>3</v>
      </c>
      <c r="E165" s="46">
        <v>77684.831999999995</v>
      </c>
      <c r="F165" s="91" t="s">
        <v>52</v>
      </c>
      <c r="G165" s="88">
        <v>15</v>
      </c>
      <c r="H165" s="88"/>
      <c r="I165" s="88">
        <v>9</v>
      </c>
      <c r="J165" s="88"/>
      <c r="K165" s="88"/>
      <c r="L165" s="88"/>
      <c r="M165" s="88"/>
      <c r="N165" s="88"/>
      <c r="O165" s="88"/>
      <c r="P165" s="88"/>
      <c r="Q165" s="88">
        <v>1</v>
      </c>
      <c r="R165" s="88"/>
      <c r="S165" s="88"/>
      <c r="T165" s="88"/>
      <c r="U165" s="88"/>
      <c r="V165" s="46"/>
      <c r="W165" s="46"/>
    </row>
    <row r="166" spans="1:23" x14ac:dyDescent="0.35">
      <c r="A166" s="113" t="s">
        <v>174</v>
      </c>
      <c r="B166" s="199" t="str">
        <f t="shared" si="10"/>
        <v>Manta</v>
      </c>
      <c r="C166" s="46" t="s">
        <v>26</v>
      </c>
      <c r="D166" s="46" t="str">
        <f t="shared" si="11"/>
        <v>1</v>
      </c>
      <c r="E166" s="46">
        <v>244008</v>
      </c>
      <c r="F166" s="91" t="s">
        <v>52</v>
      </c>
      <c r="G166" s="88">
        <v>17</v>
      </c>
      <c r="H166" s="88"/>
      <c r="I166" s="88">
        <v>5</v>
      </c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>
        <v>1</v>
      </c>
      <c r="W166" s="88"/>
    </row>
    <row r="167" spans="1:23" x14ac:dyDescent="0.35">
      <c r="A167" s="113" t="s">
        <v>174</v>
      </c>
      <c r="B167" s="199" t="str">
        <f t="shared" si="10"/>
        <v>Manta</v>
      </c>
      <c r="C167" s="46" t="s">
        <v>28</v>
      </c>
      <c r="D167" s="46" t="str">
        <f t="shared" si="11"/>
        <v>2</v>
      </c>
      <c r="E167" s="46">
        <v>155640</v>
      </c>
      <c r="F167" s="91" t="s">
        <v>52</v>
      </c>
      <c r="G167" s="88">
        <v>40</v>
      </c>
      <c r="H167" s="88"/>
      <c r="I167" s="88">
        <v>17</v>
      </c>
      <c r="J167" s="88">
        <v>1</v>
      </c>
      <c r="K167" s="88">
        <v>1</v>
      </c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46"/>
      <c r="W167" s="46"/>
    </row>
    <row r="168" spans="1:23" x14ac:dyDescent="0.35">
      <c r="A168" s="113" t="s">
        <v>174</v>
      </c>
      <c r="B168" s="199" t="str">
        <f t="shared" si="10"/>
        <v>Manta</v>
      </c>
      <c r="C168" s="46" t="s">
        <v>31</v>
      </c>
      <c r="D168" s="46" t="str">
        <f t="shared" si="11"/>
        <v>3</v>
      </c>
      <c r="E168" s="46">
        <v>207936</v>
      </c>
      <c r="F168" s="91" t="s">
        <v>52</v>
      </c>
      <c r="G168" s="88">
        <v>19</v>
      </c>
      <c r="H168" s="88"/>
      <c r="I168" s="88">
        <v>8</v>
      </c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46"/>
    </row>
    <row r="169" spans="1:23" x14ac:dyDescent="0.35">
      <c r="A169" s="113" t="s">
        <v>174</v>
      </c>
      <c r="B169" s="199" t="str">
        <f t="shared" si="10"/>
        <v>Polym</v>
      </c>
      <c r="C169" s="46" t="s">
        <v>27</v>
      </c>
      <c r="D169" s="46" t="str">
        <f t="shared" si="11"/>
        <v>1</v>
      </c>
      <c r="E169" s="46">
        <v>99349</v>
      </c>
      <c r="F169" s="91" t="s">
        <v>52</v>
      </c>
      <c r="G169" s="88">
        <v>7</v>
      </c>
      <c r="H169" s="88"/>
      <c r="I169" s="88">
        <v>9</v>
      </c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46"/>
    </row>
    <row r="170" spans="1:23" x14ac:dyDescent="0.35">
      <c r="A170" s="113" t="s">
        <v>174</v>
      </c>
      <c r="B170" s="199" t="str">
        <f t="shared" si="10"/>
        <v>Polym</v>
      </c>
      <c r="C170" s="46" t="s">
        <v>29</v>
      </c>
      <c r="D170" s="46" t="str">
        <f t="shared" si="11"/>
        <v>2</v>
      </c>
      <c r="E170" s="46">
        <v>97633</v>
      </c>
      <c r="F170" s="91" t="s">
        <v>52</v>
      </c>
      <c r="G170" s="88">
        <v>20</v>
      </c>
      <c r="H170" s="88"/>
      <c r="I170" s="88">
        <v>9</v>
      </c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46"/>
      <c r="W170" s="46"/>
    </row>
    <row r="171" spans="1:23" x14ac:dyDescent="0.35">
      <c r="A171" s="113" t="s">
        <v>174</v>
      </c>
      <c r="B171" s="199" t="str">
        <f t="shared" si="10"/>
        <v>Polym</v>
      </c>
      <c r="C171" s="46" t="s">
        <v>32</v>
      </c>
      <c r="D171" s="46" t="str">
        <f t="shared" si="11"/>
        <v>3</v>
      </c>
      <c r="E171" s="46">
        <v>130438</v>
      </c>
      <c r="F171" s="91" t="s">
        <v>52</v>
      </c>
      <c r="G171" s="88">
        <v>17</v>
      </c>
      <c r="H171" s="88"/>
      <c r="I171" s="88">
        <v>8</v>
      </c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>
        <v>1</v>
      </c>
    </row>
    <row r="172" spans="1:23" x14ac:dyDescent="0.35">
      <c r="A172" s="113" t="s">
        <v>174</v>
      </c>
      <c r="B172" s="199" t="str">
        <f t="shared" si="10"/>
        <v>Polym</v>
      </c>
      <c r="C172" s="46" t="s">
        <v>141</v>
      </c>
      <c r="D172" s="46" t="str">
        <f t="shared" si="11"/>
        <v>4</v>
      </c>
      <c r="E172" s="46">
        <v>153066</v>
      </c>
      <c r="F172" s="91" t="s">
        <v>52</v>
      </c>
      <c r="G172" s="88">
        <v>1</v>
      </c>
      <c r="H172" s="88"/>
      <c r="I172" s="88">
        <v>1</v>
      </c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46"/>
    </row>
    <row r="173" spans="1:23" x14ac:dyDescent="0.35">
      <c r="A173" s="104" t="s">
        <v>175</v>
      </c>
      <c r="B173" s="199" t="str">
        <f t="shared" si="10"/>
        <v>Manta</v>
      </c>
      <c r="C173" s="46" t="s">
        <v>26</v>
      </c>
      <c r="D173" s="46" t="str">
        <f t="shared" si="11"/>
        <v>1</v>
      </c>
      <c r="E173" s="46">
        <v>139344</v>
      </c>
      <c r="F173" s="91" t="s">
        <v>52</v>
      </c>
      <c r="G173" s="88">
        <v>1</v>
      </c>
      <c r="H173" s="88"/>
      <c r="I173" s="88">
        <v>4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46"/>
      <c r="W173" s="46"/>
    </row>
    <row r="174" spans="1:23" x14ac:dyDescent="0.35">
      <c r="A174" s="104" t="s">
        <v>175</v>
      </c>
      <c r="B174" s="199" t="str">
        <f t="shared" si="10"/>
        <v>Manta</v>
      </c>
      <c r="C174" s="46" t="s">
        <v>28</v>
      </c>
      <c r="D174" s="46" t="str">
        <f t="shared" si="11"/>
        <v>2</v>
      </c>
      <c r="E174" s="46">
        <v>185904</v>
      </c>
      <c r="F174" s="91" t="s">
        <v>52</v>
      </c>
      <c r="G174" s="88">
        <v>7</v>
      </c>
      <c r="H174" s="88"/>
      <c r="I174" s="88"/>
      <c r="J174" s="88"/>
      <c r="K174" s="88">
        <v>1</v>
      </c>
      <c r="L174" s="88"/>
      <c r="M174" s="88"/>
      <c r="N174" s="88"/>
      <c r="O174" s="88"/>
      <c r="P174" s="88">
        <v>2</v>
      </c>
      <c r="Q174" s="88"/>
      <c r="R174" s="88"/>
      <c r="S174" s="88">
        <v>2</v>
      </c>
      <c r="T174" s="88"/>
      <c r="U174" s="88">
        <v>1</v>
      </c>
      <c r="V174" s="88"/>
      <c r="W174" s="46"/>
    </row>
    <row r="175" spans="1:23" x14ac:dyDescent="0.35">
      <c r="A175" s="104" t="s">
        <v>175</v>
      </c>
      <c r="B175" s="199" t="str">
        <f t="shared" si="10"/>
        <v>Manta</v>
      </c>
      <c r="C175" s="46" t="s">
        <v>31</v>
      </c>
      <c r="D175" s="46" t="str">
        <f t="shared" si="11"/>
        <v>3</v>
      </c>
      <c r="E175" s="46">
        <v>196680</v>
      </c>
      <c r="F175" s="91" t="s">
        <v>52</v>
      </c>
      <c r="G175" s="88">
        <v>3</v>
      </c>
      <c r="H175" s="88"/>
      <c r="I175" s="88">
        <v>9</v>
      </c>
      <c r="J175" s="88"/>
      <c r="K175" s="88">
        <v>3</v>
      </c>
      <c r="L175" s="88"/>
      <c r="M175" s="88"/>
      <c r="N175" s="88"/>
      <c r="O175" s="88"/>
      <c r="P175" s="88"/>
      <c r="Q175" s="88"/>
      <c r="R175" s="88">
        <v>1</v>
      </c>
      <c r="S175" s="88"/>
      <c r="T175" s="88"/>
      <c r="U175" s="88"/>
      <c r="V175" s="88"/>
      <c r="W175" s="88"/>
    </row>
    <row r="176" spans="1:23" x14ac:dyDescent="0.35">
      <c r="A176" s="104" t="s">
        <v>175</v>
      </c>
      <c r="B176" s="199" t="str">
        <f t="shared" si="10"/>
        <v>Polym</v>
      </c>
      <c r="C176" s="46" t="s">
        <v>27</v>
      </c>
      <c r="D176" s="46" t="str">
        <f t="shared" si="11"/>
        <v>1</v>
      </c>
      <c r="E176" s="46">
        <v>87410</v>
      </c>
      <c r="F176" s="91" t="s">
        <v>52</v>
      </c>
      <c r="G176" s="88">
        <v>4</v>
      </c>
      <c r="H176" s="88"/>
      <c r="I176" s="88">
        <v>5</v>
      </c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46"/>
      <c r="W176" s="46"/>
    </row>
    <row r="177" spans="1:23" x14ac:dyDescent="0.35">
      <c r="A177" s="104" t="s">
        <v>175</v>
      </c>
      <c r="B177" s="199" t="str">
        <f t="shared" si="10"/>
        <v>Polym</v>
      </c>
      <c r="C177" s="46" t="s">
        <v>29</v>
      </c>
      <c r="D177" s="46" t="str">
        <f t="shared" si="11"/>
        <v>2</v>
      </c>
      <c r="E177" s="46">
        <v>116618</v>
      </c>
      <c r="F177" s="91" t="s">
        <v>52</v>
      </c>
      <c r="G177" s="88">
        <v>1</v>
      </c>
      <c r="H177" s="88"/>
      <c r="I177" s="88">
        <v>2</v>
      </c>
      <c r="J177" s="88"/>
      <c r="K177" s="88"/>
      <c r="L177" s="88"/>
      <c r="M177" s="88"/>
      <c r="N177" s="88"/>
      <c r="O177" s="88"/>
      <c r="P177" s="88"/>
      <c r="Q177" s="88"/>
      <c r="R177" s="88">
        <v>1</v>
      </c>
      <c r="S177" s="88"/>
      <c r="T177" s="88"/>
      <c r="U177" s="88"/>
      <c r="V177" s="88"/>
      <c r="W177" s="46"/>
    </row>
    <row r="178" spans="1:23" x14ac:dyDescent="0.35">
      <c r="A178" s="104" t="s">
        <v>175</v>
      </c>
      <c r="B178" s="199" t="str">
        <f t="shared" si="10"/>
        <v>Polym</v>
      </c>
      <c r="C178" s="46" t="s">
        <v>32</v>
      </c>
      <c r="D178" s="46" t="str">
        <f t="shared" si="11"/>
        <v>3</v>
      </c>
      <c r="E178" s="46">
        <v>123377</v>
      </c>
      <c r="F178" s="91" t="s">
        <v>52</v>
      </c>
      <c r="G178" s="88">
        <v>14</v>
      </c>
      <c r="H178" s="88"/>
      <c r="I178" s="88">
        <v>2</v>
      </c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</row>
    <row r="179" spans="1:23" x14ac:dyDescent="0.35">
      <c r="A179" s="106" t="s">
        <v>176</v>
      </c>
      <c r="B179" s="199" t="str">
        <f t="shared" si="10"/>
        <v>Manta</v>
      </c>
      <c r="C179" s="46" t="s">
        <v>26</v>
      </c>
      <c r="D179" s="46" t="str">
        <f t="shared" si="11"/>
        <v>1</v>
      </c>
      <c r="E179" s="46">
        <v>185280</v>
      </c>
      <c r="F179" s="91" t="s">
        <v>52</v>
      </c>
      <c r="G179" s="88"/>
      <c r="H179" s="88"/>
      <c r="I179" s="88"/>
      <c r="J179" s="88"/>
      <c r="K179" s="88"/>
      <c r="L179" s="88"/>
      <c r="M179" s="88">
        <v>1</v>
      </c>
      <c r="N179" s="88"/>
      <c r="O179" s="88"/>
      <c r="P179" s="88"/>
      <c r="Q179" s="88"/>
      <c r="R179" s="88"/>
      <c r="S179" s="88">
        <v>1</v>
      </c>
      <c r="T179" s="88"/>
      <c r="U179" s="88"/>
      <c r="V179" s="88"/>
      <c r="W179" s="46"/>
    </row>
    <row r="180" spans="1:23" x14ac:dyDescent="0.35">
      <c r="A180" s="106" t="s">
        <v>176</v>
      </c>
      <c r="B180" s="199" t="str">
        <f t="shared" si="10"/>
        <v>Manta</v>
      </c>
      <c r="C180" s="46" t="s">
        <v>28</v>
      </c>
      <c r="D180" s="46" t="str">
        <f t="shared" si="11"/>
        <v>2</v>
      </c>
      <c r="E180" s="46">
        <v>60720</v>
      </c>
      <c r="F180" s="91" t="s">
        <v>52</v>
      </c>
      <c r="G180" s="88">
        <v>10</v>
      </c>
      <c r="H180" s="88"/>
      <c r="I180" s="88">
        <v>2</v>
      </c>
      <c r="J180" s="88"/>
      <c r="K180" s="88"/>
      <c r="L180" s="88"/>
      <c r="M180" s="88">
        <v>2</v>
      </c>
      <c r="N180" s="88"/>
      <c r="O180" s="88"/>
      <c r="P180" s="88"/>
      <c r="Q180" s="88"/>
      <c r="R180" s="88"/>
      <c r="S180" s="88"/>
      <c r="T180" s="88"/>
      <c r="U180" s="88"/>
      <c r="V180" s="46"/>
      <c r="W180" s="46"/>
    </row>
    <row r="181" spans="1:23" x14ac:dyDescent="0.35">
      <c r="A181" s="106" t="s">
        <v>176</v>
      </c>
      <c r="B181" s="199" t="str">
        <f t="shared" si="10"/>
        <v>Manta</v>
      </c>
      <c r="C181" s="46" t="s">
        <v>31</v>
      </c>
      <c r="D181" s="46" t="str">
        <f t="shared" si="11"/>
        <v>3</v>
      </c>
      <c r="E181" s="46">
        <v>198096</v>
      </c>
      <c r="F181" s="91" t="s">
        <v>52</v>
      </c>
      <c r="G181" s="88">
        <v>4</v>
      </c>
      <c r="H181" s="88"/>
      <c r="I181" s="88">
        <v>4</v>
      </c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46"/>
    </row>
    <row r="182" spans="1:23" x14ac:dyDescent="0.35">
      <c r="A182" s="106" t="s">
        <v>176</v>
      </c>
      <c r="B182" s="199" t="str">
        <f t="shared" si="10"/>
        <v>Polym</v>
      </c>
      <c r="C182" s="46" t="s">
        <v>27</v>
      </c>
      <c r="D182" s="46" t="str">
        <f t="shared" si="11"/>
        <v>1</v>
      </c>
      <c r="E182" s="46">
        <v>116226</v>
      </c>
      <c r="F182" s="91" t="s">
        <v>52</v>
      </c>
      <c r="G182" s="88">
        <v>2</v>
      </c>
      <c r="H182" s="88"/>
      <c r="I182" s="88">
        <v>1</v>
      </c>
      <c r="J182" s="88"/>
      <c r="K182" s="88"/>
      <c r="L182" s="88"/>
      <c r="M182" s="88"/>
      <c r="N182" s="88"/>
      <c r="O182" s="88"/>
      <c r="P182" s="88"/>
      <c r="Q182" s="88"/>
      <c r="R182" s="88"/>
      <c r="S182" s="88">
        <v>1</v>
      </c>
      <c r="T182" s="88"/>
      <c r="U182" s="88"/>
      <c r="V182" s="88"/>
      <c r="W182" s="46"/>
    </row>
    <row r="183" spans="1:23" x14ac:dyDescent="0.35">
      <c r="A183" s="106" t="s">
        <v>176</v>
      </c>
      <c r="B183" s="199" t="str">
        <f t="shared" si="10"/>
        <v>Polym</v>
      </c>
      <c r="C183" s="46" t="s">
        <v>29</v>
      </c>
      <c r="D183" s="46" t="str">
        <f t="shared" si="11"/>
        <v>2</v>
      </c>
      <c r="E183" s="46">
        <v>38090</v>
      </c>
      <c r="F183" s="91" t="s">
        <v>52</v>
      </c>
      <c r="G183" s="88">
        <v>5</v>
      </c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46"/>
      <c r="W183" s="46"/>
    </row>
    <row r="184" spans="1:23" x14ac:dyDescent="0.35">
      <c r="A184" s="106" t="s">
        <v>176</v>
      </c>
      <c r="B184" s="199" t="str">
        <f t="shared" si="10"/>
        <v>Polym</v>
      </c>
      <c r="C184" s="46" t="s">
        <v>32</v>
      </c>
      <c r="D184" s="46" t="str">
        <f t="shared" si="11"/>
        <v>3</v>
      </c>
      <c r="E184" s="46">
        <v>124266</v>
      </c>
      <c r="F184" s="91" t="s">
        <v>52</v>
      </c>
      <c r="G184" s="88">
        <v>1</v>
      </c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46"/>
    </row>
  </sheetData>
  <autoFilter ref="A1:W184" xr:uid="{DDCA7C3F-46B2-4D96-AA26-F7B2462373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Results 1 replicate</vt:lpstr>
      <vt:lpstr>Feuil2</vt:lpstr>
      <vt:lpstr>Results 3 replicates</vt:lpstr>
      <vt:lpstr>Transposition</vt:lpstr>
      <vt:lpstr>TransposeR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Gutierrez_Villagomez Juan_Manuel</dc:creator>
  <cp:lastModifiedBy>Lavoie,Raphael (il, le, lui | he, him, his) (ECCC)</cp:lastModifiedBy>
  <dcterms:created xsi:type="dcterms:W3CDTF">2022-02-17T00:04:14Z</dcterms:created>
  <dcterms:modified xsi:type="dcterms:W3CDTF">2023-11-17T20:48:08Z</dcterms:modified>
</cp:coreProperties>
</file>