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ome statement " sheetId="1" r:id="rId4"/>
    <sheet state="visible" name="Balance sheet " sheetId="2" r:id="rId5"/>
  </sheets>
  <definedNames/>
  <calcPr/>
</workbook>
</file>

<file path=xl/sharedStrings.xml><?xml version="1.0" encoding="utf-8"?>
<sst xmlns="http://schemas.openxmlformats.org/spreadsheetml/2006/main" count="35" uniqueCount="35">
  <si>
    <t xml:space="preserve">Assets </t>
  </si>
  <si>
    <t>Net Sales</t>
  </si>
  <si>
    <t>Current Assets</t>
  </si>
  <si>
    <t>Cash and Cash Equivalents</t>
  </si>
  <si>
    <t>Expenses</t>
  </si>
  <si>
    <t>Inventory</t>
  </si>
  <si>
    <t>Cost of Goods Sold</t>
  </si>
  <si>
    <t>Other Current Assets</t>
  </si>
  <si>
    <t>Gross Profit</t>
  </si>
  <si>
    <t>Total Current Asssets</t>
  </si>
  <si>
    <t>Property, Equipment, Plant</t>
  </si>
  <si>
    <t>Administrative Costs</t>
  </si>
  <si>
    <t>Other Non-Current Asset</t>
  </si>
  <si>
    <t>Other costs</t>
  </si>
  <si>
    <t>Operating Profit</t>
  </si>
  <si>
    <t>Total Assets</t>
  </si>
  <si>
    <t>Interest Expense</t>
  </si>
  <si>
    <t>Earnings Before Taxes</t>
  </si>
  <si>
    <t>Liabilities and Shareholder's Equity</t>
  </si>
  <si>
    <t>Current Liabilities</t>
  </si>
  <si>
    <t>Account Payable</t>
  </si>
  <si>
    <t>Income Tax Expense</t>
  </si>
  <si>
    <t>Accured Expenses</t>
  </si>
  <si>
    <t>Net Earnings</t>
  </si>
  <si>
    <t>Other Current Liabilities</t>
  </si>
  <si>
    <t>Total Current Liabilities</t>
  </si>
  <si>
    <t>Non-Current Liabilities</t>
  </si>
  <si>
    <t>Long-Term Debt</t>
  </si>
  <si>
    <t>Other Non-Current Liabilities</t>
  </si>
  <si>
    <t>Total Non-Current Liabilities</t>
  </si>
  <si>
    <t>Shareholder's Equity</t>
  </si>
  <si>
    <t>Common Stock</t>
  </si>
  <si>
    <t>Retained Earnings</t>
  </si>
  <si>
    <t>Total Shareholder's Equity</t>
  </si>
  <si>
    <t>Total Liailities and Shareholder's Equity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</si>
</sst>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$]#,##0.00"/>
    <numFmt numFmtId="165" formatCode="[$$]#,##0"/>
  </numFmts>
  <fonts count="11">
    <font>
      <sz val="10.0"/>
      <color rgb="FF000000"/>
      <name val="Arial"/>
    </font>
    <font>
      <b/>
    </font>
    <font>
      <b/>
      <color theme="1"/>
      <name val="Arial"/>
    </font>
    <font>
      <b/>
      <color rgb="FF000000"/>
      <name val="Arial"/>
    </font>
    <font>
      <b/>
      <color rgb="FF000000"/>
    </font>
    <font>
      <color rgb="FF000000"/>
      <name val="Arial"/>
    </font>
    <font>
      <color theme="1"/>
      <name val="Arial"/>
    </font>
    <font>
      <i/>
      <color theme="1"/>
      <name val="Arial"/>
    </font>
    <font>
      <b/>
      <i/>
      <color theme="1"/>
      <name val="Arial"/>
    </font>
    <font>
      <b/>
      <sz val="10.0"/>
      <color rgb="FFFF0000"/>
      <name val="Arial"/>
    </font>
    <font>
      <color theme="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4">
    <border/>
    <border>
      <top style="thin">
        <color rgb="FF000000"/>
      </top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1" xfId="0" applyAlignment="1" applyFill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Font="1"/>
    <xf borderId="0" fillId="2" fontId="1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6" numFmtId="0" xfId="0" applyFont="1"/>
    <xf borderId="0" fillId="0" fontId="6" numFmtId="164" xfId="0" applyAlignment="1" applyFont="1" applyNumberFormat="1">
      <alignment readingOrder="0"/>
    </xf>
    <xf borderId="0" fillId="0" fontId="5" numFmtId="165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2" fontId="6" numFmtId="164" xfId="0" applyFont="1" applyNumberFormat="1"/>
    <xf borderId="0" fillId="2" fontId="6" numFmtId="165" xfId="0" applyFont="1" applyNumberFormat="1"/>
    <xf borderId="0" fillId="0" fontId="6" numFmtId="164" xfId="0" applyFont="1" applyNumberFormat="1"/>
    <xf borderId="0" fillId="0" fontId="5" numFmtId="165" xfId="0" applyFont="1" applyNumberFormat="1"/>
    <xf borderId="1" fillId="0" fontId="2" numFmtId="0" xfId="0" applyAlignment="1" applyBorder="1" applyFont="1">
      <alignment readingOrder="0"/>
    </xf>
    <xf borderId="1" fillId="0" fontId="2" numFmtId="164" xfId="0" applyBorder="1" applyFont="1" applyNumberFormat="1"/>
    <xf borderId="0" fillId="0" fontId="3" numFmtId="165" xfId="0" applyAlignment="1" applyFont="1" applyNumberFormat="1">
      <alignment readingOrder="0"/>
    </xf>
    <xf borderId="1" fillId="2" fontId="2" numFmtId="164" xfId="0" applyBorder="1" applyFont="1" applyNumberFormat="1"/>
    <xf borderId="1" fillId="0" fontId="2" numFmtId="164" xfId="0" applyAlignment="1" applyBorder="1" applyFont="1" applyNumberFormat="1">
      <alignment readingOrder="0"/>
    </xf>
    <xf borderId="1" fillId="0" fontId="2" numFmtId="164" xfId="0" applyAlignment="1" applyBorder="1" applyFont="1" applyNumberFormat="1">
      <alignment readingOrder="0"/>
    </xf>
    <xf borderId="0" fillId="0" fontId="3" numFmtId="164" xfId="0" applyFont="1" applyNumberFormat="1"/>
    <xf borderId="1" fillId="2" fontId="2" numFmtId="165" xfId="0" applyBorder="1" applyFont="1" applyNumberFormat="1"/>
    <xf borderId="2" fillId="0" fontId="8" numFmtId="0" xfId="0" applyAlignment="1" applyBorder="1" applyFont="1">
      <alignment readingOrder="0"/>
    </xf>
    <xf borderId="2" fillId="0" fontId="8" numFmtId="164" xfId="0" applyBorder="1" applyFont="1" applyNumberFormat="1"/>
    <xf borderId="3" fillId="2" fontId="8" numFmtId="164" xfId="0" applyBorder="1" applyFont="1" applyNumberFormat="1"/>
    <xf borderId="0" fillId="0" fontId="9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2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B1" s="1">
        <v>2018.0</v>
      </c>
      <c r="C1" s="1">
        <v>2017.0</v>
      </c>
      <c r="E1" s="2">
        <v>2018.0</v>
      </c>
      <c r="F1" s="2">
        <v>2017.0</v>
      </c>
    </row>
    <row r="2">
      <c r="A2" s="8" t="s">
        <v>1</v>
      </c>
      <c r="B2" s="11">
        <v>21253.0</v>
      </c>
      <c r="C2" s="11">
        <v>20718.0</v>
      </c>
      <c r="D2" s="8">
        <v>7.63</v>
      </c>
      <c r="E2" s="14">
        <f>B2/D2</f>
        <v>2785.452163</v>
      </c>
      <c r="F2" s="14">
        <f>C2/D2</f>
        <v>2715.334207</v>
      </c>
    </row>
    <row r="3">
      <c r="A3" s="9" t="s">
        <v>4</v>
      </c>
      <c r="B3" s="16"/>
      <c r="C3" s="16"/>
      <c r="E3" s="14"/>
      <c r="F3" s="14"/>
    </row>
    <row r="4">
      <c r="A4" s="8" t="s">
        <v>6</v>
      </c>
      <c r="B4" s="11">
        <v>-17651.0</v>
      </c>
      <c r="C4" s="11">
        <v>-17026.0</v>
      </c>
      <c r="D4" s="8">
        <v>7.63</v>
      </c>
      <c r="E4" s="14">
        <f t="shared" ref="E4:E8" si="2">B4/D4</f>
        <v>-2313.368283</v>
      </c>
      <c r="F4" s="14">
        <f t="shared" ref="F4:F8" si="3">C4/D4</f>
        <v>-2231.454784</v>
      </c>
    </row>
    <row r="5">
      <c r="A5" s="18" t="s">
        <v>8</v>
      </c>
      <c r="B5" s="19">
        <f t="shared" ref="B5:C5" si="1">B2+B4</f>
        <v>3602</v>
      </c>
      <c r="C5" s="19">
        <f t="shared" si="1"/>
        <v>3692</v>
      </c>
      <c r="D5" s="8">
        <v>7.63</v>
      </c>
      <c r="E5" s="21">
        <f t="shared" si="2"/>
        <v>472.0838794</v>
      </c>
      <c r="F5" s="21">
        <f t="shared" si="3"/>
        <v>483.8794233</v>
      </c>
    </row>
    <row r="6">
      <c r="A6" s="8" t="s">
        <v>11</v>
      </c>
      <c r="B6" s="11">
        <v>-2112.0</v>
      </c>
      <c r="C6" s="11">
        <v>-2080.0</v>
      </c>
      <c r="D6" s="8">
        <v>7.63</v>
      </c>
      <c r="E6" s="14">
        <f t="shared" si="2"/>
        <v>-276.802097</v>
      </c>
      <c r="F6" s="14">
        <f t="shared" si="3"/>
        <v>-272.6081258</v>
      </c>
    </row>
    <row r="7">
      <c r="A7" s="8" t="s">
        <v>13</v>
      </c>
      <c r="B7" s="16">
        <f>-79+-275</f>
        <v>-354</v>
      </c>
      <c r="C7" s="11">
        <v>-244.0</v>
      </c>
      <c r="D7" s="8">
        <v>7.63</v>
      </c>
      <c r="E7" s="14">
        <f t="shared" si="2"/>
        <v>-46.39580603</v>
      </c>
      <c r="F7" s="14">
        <f t="shared" si="3"/>
        <v>-31.97903014</v>
      </c>
    </row>
    <row r="8">
      <c r="A8" s="18" t="s">
        <v>14</v>
      </c>
      <c r="B8" s="22">
        <f t="shared" ref="B8:C8" si="4">SUM(B5:B7)</f>
        <v>1136</v>
      </c>
      <c r="C8" s="22">
        <f t="shared" si="4"/>
        <v>1368</v>
      </c>
      <c r="D8" s="8">
        <v>7.63</v>
      </c>
      <c r="E8" s="21">
        <f t="shared" si="2"/>
        <v>148.8859764</v>
      </c>
      <c r="F8" s="21">
        <f t="shared" si="3"/>
        <v>179.2922674</v>
      </c>
    </row>
    <row r="9">
      <c r="B9" s="16"/>
      <c r="C9" s="11"/>
      <c r="E9" s="14"/>
      <c r="F9" s="14"/>
    </row>
    <row r="10">
      <c r="A10" s="8" t="s">
        <v>16</v>
      </c>
      <c r="B10" s="16">
        <f>-162+-87+13</f>
        <v>-236</v>
      </c>
      <c r="C10" s="16">
        <f>-93+-161-40</f>
        <v>-294</v>
      </c>
      <c r="D10" s="8">
        <v>7.63</v>
      </c>
      <c r="E10" s="14">
        <f t="shared" ref="E10:E11" si="6">B10/D10</f>
        <v>-30.93053735</v>
      </c>
      <c r="F10" s="14">
        <f t="shared" ref="F10:F11" si="7">C10/D10</f>
        <v>-38.53211009</v>
      </c>
    </row>
    <row r="11">
      <c r="A11" s="18" t="s">
        <v>17</v>
      </c>
      <c r="B11" s="19">
        <f t="shared" ref="B11:C11" si="5">B8+B10</f>
        <v>900</v>
      </c>
      <c r="C11" s="19">
        <f t="shared" si="5"/>
        <v>1074</v>
      </c>
      <c r="D11" s="8">
        <v>7.63</v>
      </c>
      <c r="E11" s="21">
        <f t="shared" si="6"/>
        <v>117.9554391</v>
      </c>
      <c r="F11" s="21">
        <f t="shared" si="7"/>
        <v>140.7601573</v>
      </c>
    </row>
    <row r="12">
      <c r="B12" s="16"/>
      <c r="C12" s="16"/>
      <c r="E12" s="14"/>
      <c r="F12" s="14"/>
    </row>
    <row r="13">
      <c r="A13" s="8" t="s">
        <v>21</v>
      </c>
      <c r="B13" s="11">
        <v>-550.0</v>
      </c>
      <c r="C13" s="11">
        <v>-186.0</v>
      </c>
      <c r="D13" s="8">
        <v>7.63</v>
      </c>
      <c r="E13" s="14">
        <f t="shared" ref="E13:E14" si="9">B13/D13</f>
        <v>-72.08387942</v>
      </c>
      <c r="F13" s="14">
        <f t="shared" ref="F13:F14" si="10">C13/D13</f>
        <v>-24.3774574</v>
      </c>
    </row>
    <row r="14">
      <c r="A14" s="26" t="s">
        <v>23</v>
      </c>
      <c r="B14" s="27">
        <f t="shared" ref="B14:C14" si="8">B11+B13</f>
        <v>350</v>
      </c>
      <c r="C14" s="27">
        <f t="shared" si="8"/>
        <v>888</v>
      </c>
      <c r="D14" s="8">
        <v>7.63</v>
      </c>
      <c r="E14" s="28">
        <f t="shared" si="9"/>
        <v>45.87155963</v>
      </c>
      <c r="F14" s="28">
        <f t="shared" si="10"/>
        <v>116.3826999</v>
      </c>
    </row>
    <row r="18">
      <c r="C18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29"/>
  </cols>
  <sheetData>
    <row r="1">
      <c r="A1" s="3" t="s">
        <v>0</v>
      </c>
      <c r="B1" s="4"/>
      <c r="C1" s="5">
        <v>2018.0</v>
      </c>
      <c r="D1" s="5">
        <v>2017.0</v>
      </c>
      <c r="E1" s="6"/>
      <c r="F1" s="7">
        <v>2018.0</v>
      </c>
      <c r="G1" s="7">
        <v>2017.0</v>
      </c>
    </row>
    <row r="2">
      <c r="A2" s="9" t="s">
        <v>2</v>
      </c>
      <c r="B2" s="6"/>
      <c r="C2" s="6"/>
      <c r="D2" s="6"/>
      <c r="E2" s="6"/>
      <c r="F2" s="10"/>
      <c r="G2" s="10"/>
    </row>
    <row r="3">
      <c r="A3" s="8" t="s">
        <v>3</v>
      </c>
      <c r="B3" s="6"/>
      <c r="C3" s="12">
        <v>1196.0</v>
      </c>
      <c r="D3" s="12">
        <v>1085.0</v>
      </c>
      <c r="E3" s="13">
        <v>7.63</v>
      </c>
      <c r="F3" s="15">
        <f t="shared" ref="F3:F9" si="1">C3/E3</f>
        <v>156.7496723</v>
      </c>
      <c r="G3" s="15">
        <f t="shared" ref="G3:G9" si="2">D3/E3</f>
        <v>142.2018349</v>
      </c>
    </row>
    <row r="4">
      <c r="A4" s="8" t="s">
        <v>5</v>
      </c>
      <c r="B4" s="6"/>
      <c r="C4" s="12">
        <v>2988.0</v>
      </c>
      <c r="D4" s="12">
        <v>2623.0</v>
      </c>
      <c r="E4" s="13">
        <v>7.63</v>
      </c>
      <c r="F4" s="15">
        <f t="shared" si="1"/>
        <v>391.6120577</v>
      </c>
      <c r="G4" s="15">
        <f t="shared" si="2"/>
        <v>343.774574</v>
      </c>
    </row>
    <row r="5">
      <c r="A5" s="8" t="s">
        <v>7</v>
      </c>
      <c r="B5" s="6"/>
      <c r="C5" s="17">
        <f t="shared" ref="C5:D5" si="3">C6- SUM(C3:C4)</f>
        <v>3746</v>
      </c>
      <c r="D5" s="17">
        <f t="shared" si="3"/>
        <v>3631</v>
      </c>
      <c r="E5" s="13">
        <v>7.63</v>
      </c>
      <c r="F5" s="15">
        <f t="shared" si="1"/>
        <v>490.9567497</v>
      </c>
      <c r="G5" s="15">
        <f t="shared" si="2"/>
        <v>475.8846658</v>
      </c>
    </row>
    <row r="6">
      <c r="A6" s="3" t="s">
        <v>9</v>
      </c>
      <c r="B6" s="4"/>
      <c r="C6" s="20">
        <v>7930.0</v>
      </c>
      <c r="D6" s="20">
        <v>7339.0</v>
      </c>
      <c r="E6" s="13">
        <v>7.63</v>
      </c>
      <c r="F6" s="15">
        <f t="shared" si="1"/>
        <v>1039.31848</v>
      </c>
      <c r="G6" s="15">
        <f t="shared" si="2"/>
        <v>961.8610747</v>
      </c>
    </row>
    <row r="7">
      <c r="A7" s="8" t="s">
        <v>10</v>
      </c>
      <c r="B7" s="6"/>
      <c r="C7" s="12">
        <v>4033.0</v>
      </c>
      <c r="D7" s="12">
        <v>3810.0</v>
      </c>
      <c r="E7" s="13">
        <v>7.63</v>
      </c>
      <c r="F7" s="15">
        <f t="shared" si="1"/>
        <v>528.5714286</v>
      </c>
      <c r="G7" s="15">
        <f t="shared" si="2"/>
        <v>499.344692</v>
      </c>
    </row>
    <row r="8">
      <c r="A8" s="8" t="s">
        <v>12</v>
      </c>
      <c r="B8" s="6"/>
      <c r="C8" s="17">
        <f t="shared" ref="C8:D8" si="4">C9-(C6+C7)</f>
        <v>8075</v>
      </c>
      <c r="D8" s="17">
        <f t="shared" si="4"/>
        <v>8004</v>
      </c>
      <c r="E8" s="13">
        <v>7.63</v>
      </c>
      <c r="F8" s="15">
        <f t="shared" si="1"/>
        <v>1058.322412</v>
      </c>
      <c r="G8" s="15">
        <f t="shared" si="2"/>
        <v>1049.017038</v>
      </c>
    </row>
    <row r="9">
      <c r="A9" s="23" t="s">
        <v>15</v>
      </c>
      <c r="B9" s="24"/>
      <c r="C9" s="20">
        <v>20038.0</v>
      </c>
      <c r="D9" s="20">
        <v>19153.0</v>
      </c>
      <c r="E9" s="13">
        <v>7.63</v>
      </c>
      <c r="F9" s="25">
        <f t="shared" si="1"/>
        <v>2626.21232</v>
      </c>
      <c r="G9" s="25">
        <f t="shared" si="2"/>
        <v>2510.222805</v>
      </c>
    </row>
    <row r="10">
      <c r="B10" s="6"/>
      <c r="C10" s="6"/>
      <c r="D10" s="6"/>
      <c r="E10" s="6"/>
      <c r="F10" s="10"/>
      <c r="G10" s="10"/>
    </row>
    <row r="11">
      <c r="A11" s="3" t="s">
        <v>18</v>
      </c>
      <c r="B11" s="6"/>
      <c r="C11" s="6"/>
      <c r="D11" s="6"/>
      <c r="E11" s="6"/>
      <c r="F11" s="10"/>
      <c r="G11" s="10"/>
    </row>
    <row r="12">
      <c r="A12" s="9" t="s">
        <v>19</v>
      </c>
      <c r="B12" s="6"/>
      <c r="C12" s="12">
        <v>4797.0</v>
      </c>
      <c r="D12" s="12">
        <v>4416.0</v>
      </c>
      <c r="E12" s="13">
        <v>7.63</v>
      </c>
      <c r="F12" s="15">
        <f t="shared" ref="F12:F16" si="5">C12/E12</f>
        <v>628.7024902</v>
      </c>
      <c r="G12" s="15">
        <f t="shared" ref="G12:G16" si="6">D12/E12</f>
        <v>578.768021</v>
      </c>
    </row>
    <row r="13">
      <c r="A13" s="8" t="s">
        <v>20</v>
      </c>
      <c r="B13" s="6"/>
      <c r="C13" s="12">
        <v>674.0</v>
      </c>
      <c r="D13" s="12">
        <v>649.0</v>
      </c>
      <c r="E13" s="13">
        <v>7.63</v>
      </c>
      <c r="F13" s="15">
        <f t="shared" si="5"/>
        <v>88.33551769</v>
      </c>
      <c r="G13" s="15">
        <f t="shared" si="6"/>
        <v>85.05897772</v>
      </c>
    </row>
    <row r="14">
      <c r="A14" s="8" t="s">
        <v>22</v>
      </c>
      <c r="B14" s="6"/>
      <c r="C14" s="12">
        <v>853.0</v>
      </c>
      <c r="D14" s="12">
        <v>742.0</v>
      </c>
      <c r="E14" s="13">
        <v>7.63</v>
      </c>
      <c r="F14" s="15">
        <f t="shared" si="5"/>
        <v>111.7955439</v>
      </c>
      <c r="G14" s="15">
        <f t="shared" si="6"/>
        <v>97.24770642</v>
      </c>
    </row>
    <row r="15">
      <c r="A15" s="8" t="s">
        <v>24</v>
      </c>
      <c r="B15" s="6"/>
      <c r="C15" s="17">
        <f t="shared" ref="C15:D15" si="7">C16- SUM(C12:C14)</f>
        <v>2181</v>
      </c>
      <c r="D15" s="17">
        <f t="shared" si="7"/>
        <v>1855</v>
      </c>
      <c r="E15" s="13">
        <v>7.63</v>
      </c>
      <c r="F15" s="15">
        <f t="shared" si="5"/>
        <v>285.8453473</v>
      </c>
      <c r="G15" s="15">
        <f t="shared" si="6"/>
        <v>243.1192661</v>
      </c>
    </row>
    <row r="16">
      <c r="A16" s="18" t="s">
        <v>25</v>
      </c>
      <c r="B16" s="4"/>
      <c r="C16" s="20">
        <v>8505.0</v>
      </c>
      <c r="D16" s="20">
        <v>7662.0</v>
      </c>
      <c r="E16" s="13">
        <v>7.63</v>
      </c>
      <c r="F16" s="25">
        <f t="shared" si="5"/>
        <v>1114.678899</v>
      </c>
      <c r="G16" s="25">
        <f t="shared" si="6"/>
        <v>1004.193971</v>
      </c>
    </row>
    <row r="17">
      <c r="B17" s="6"/>
      <c r="C17" s="17"/>
      <c r="D17" s="17"/>
      <c r="E17" s="6"/>
      <c r="F17" s="10"/>
      <c r="G17" s="10"/>
      <c r="I17" s="29"/>
    </row>
    <row r="18">
      <c r="A18" s="9" t="s">
        <v>26</v>
      </c>
      <c r="B18" s="6"/>
      <c r="C18" s="17"/>
      <c r="D18" s="17"/>
      <c r="E18" s="6"/>
      <c r="F18" s="10"/>
      <c r="G18" s="10"/>
      <c r="I18" s="29"/>
    </row>
    <row r="19">
      <c r="A19" s="8" t="s">
        <v>27</v>
      </c>
      <c r="B19" s="6"/>
      <c r="C19" s="12">
        <v>4392.0</v>
      </c>
      <c r="D19" s="12">
        <v>3876.0</v>
      </c>
      <c r="E19" s="13">
        <v>7.63</v>
      </c>
      <c r="F19" s="15">
        <f t="shared" ref="F19:F21" si="9">C19/E19</f>
        <v>575.6225426</v>
      </c>
      <c r="G19" s="14">
        <f t="shared" ref="G19:G21" si="10">D19/E19</f>
        <v>507.9947575</v>
      </c>
    </row>
    <row r="20">
      <c r="A20" s="8" t="s">
        <v>28</v>
      </c>
      <c r="B20" s="6"/>
      <c r="C20" s="17">
        <f t="shared" ref="C20:D20" si="8">C21-C19</f>
        <v>2013</v>
      </c>
      <c r="D20" s="17">
        <f t="shared" si="8"/>
        <v>1887</v>
      </c>
      <c r="E20" s="13">
        <v>7.63</v>
      </c>
      <c r="F20" s="15">
        <f t="shared" si="9"/>
        <v>263.8269987</v>
      </c>
      <c r="G20" s="14">
        <f t="shared" si="10"/>
        <v>247.3132372</v>
      </c>
    </row>
    <row r="21">
      <c r="A21" s="18" t="s">
        <v>29</v>
      </c>
      <c r="B21" s="4"/>
      <c r="C21" s="20">
        <v>6405.0</v>
      </c>
      <c r="D21" s="20">
        <v>5763.0</v>
      </c>
      <c r="E21" s="13">
        <v>7.63</v>
      </c>
      <c r="F21" s="25">
        <f t="shared" si="9"/>
        <v>839.4495413</v>
      </c>
      <c r="G21" s="21">
        <f t="shared" si="10"/>
        <v>755.3079948</v>
      </c>
    </row>
    <row r="22">
      <c r="B22" s="6"/>
      <c r="C22" s="6"/>
      <c r="D22" s="6"/>
      <c r="E22" s="13">
        <v>7.63</v>
      </c>
      <c r="F22" s="10"/>
      <c r="G22" s="10"/>
    </row>
    <row r="23">
      <c r="A23" s="9" t="s">
        <v>30</v>
      </c>
      <c r="B23" s="6"/>
      <c r="C23" s="6"/>
      <c r="D23" s="6"/>
      <c r="E23" s="13">
        <v>7.63</v>
      </c>
      <c r="F23" s="10"/>
      <c r="G23" s="10"/>
    </row>
    <row r="24">
      <c r="A24" s="30" t="s">
        <v>31</v>
      </c>
      <c r="B24" s="6"/>
      <c r="C24" s="12"/>
      <c r="D24" s="12"/>
      <c r="E24" s="13"/>
      <c r="F24" s="31">
        <v>423.36</v>
      </c>
      <c r="G24" s="31">
        <v>473.13</v>
      </c>
    </row>
    <row r="25">
      <c r="A25" s="30" t="s">
        <v>32</v>
      </c>
      <c r="B25" s="6"/>
      <c r="C25" s="12"/>
      <c r="D25" s="12"/>
      <c r="E25" s="13"/>
      <c r="F25" s="31">
        <v>248.64</v>
      </c>
      <c r="G25" s="31">
        <v>277.87</v>
      </c>
    </row>
    <row r="26">
      <c r="A26" s="18" t="s">
        <v>33</v>
      </c>
      <c r="B26" s="6"/>
      <c r="C26" s="12">
        <v>5128.0</v>
      </c>
      <c r="D26" s="12">
        <v>5728.0</v>
      </c>
      <c r="E26" s="13">
        <v>7.63</v>
      </c>
      <c r="F26" s="25">
        <f>C26/E26</f>
        <v>672.0838794</v>
      </c>
      <c r="G26" s="25">
        <f>D26/E26</f>
        <v>750.7208388</v>
      </c>
    </row>
    <row r="27">
      <c r="B27" s="6"/>
      <c r="C27" s="6"/>
      <c r="D27" s="6"/>
      <c r="E27" s="13">
        <v>7.63</v>
      </c>
      <c r="F27" s="10"/>
      <c r="G27" s="10"/>
    </row>
    <row r="28">
      <c r="A28" s="18" t="s">
        <v>34</v>
      </c>
      <c r="B28" s="4"/>
      <c r="C28" s="4"/>
      <c r="D28" s="4"/>
      <c r="E28" s="32">
        <v>7.63</v>
      </c>
      <c r="F28" s="25">
        <f t="shared" ref="F28:G28" si="11">F26+F21+F16</f>
        <v>2626.21232</v>
      </c>
      <c r="G28" s="25">
        <f t="shared" si="11"/>
        <v>2510.222805</v>
      </c>
    </row>
    <row r="29">
      <c r="E29" s="33">
        <v>7.63</v>
      </c>
    </row>
    <row r="30">
      <c r="E30" s="33">
        <v>7.63</v>
      </c>
    </row>
    <row r="31">
      <c r="E31" s="33">
        <v>7.63</v>
      </c>
    </row>
    <row r="32">
      <c r="E32" s="33">
        <v>7.63</v>
      </c>
    </row>
    <row r="33">
      <c r="E33" s="33">
        <v>7.63</v>
      </c>
    </row>
    <row r="34">
      <c r="E34" s="33">
        <v>7.63</v>
      </c>
    </row>
    <row r="35">
      <c r="E35" s="33">
        <v>7.63</v>
      </c>
    </row>
    <row r="36">
      <c r="E36" s="33">
        <v>7.63</v>
      </c>
    </row>
    <row r="37">
      <c r="E37" s="33">
        <v>7.63</v>
      </c>
    </row>
    <row r="38">
      <c r="E38" s="33">
        <v>7.63</v>
      </c>
    </row>
    <row r="39">
      <c r="E39" s="33">
        <v>7.63</v>
      </c>
    </row>
    <row r="40">
      <c r="E40" s="33">
        <v>7.63</v>
      </c>
    </row>
    <row r="41">
      <c r="E41" s="33">
        <v>7.63</v>
      </c>
    </row>
    <row r="42">
      <c r="E42" s="33">
        <v>7.63</v>
      </c>
    </row>
    <row r="43">
      <c r="E43" s="33">
        <v>7.63</v>
      </c>
    </row>
    <row r="44">
      <c r="E44" s="33">
        <v>7.63</v>
      </c>
    </row>
  </sheetData>
  <drawing r:id="rId1"/>
</worksheet>
</file>