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tmp/masudRanaUTA-BU/proposals/budgetTemplate/"/>
    </mc:Choice>
  </mc:AlternateContent>
  <xr:revisionPtr revIDLastSave="0" documentId="13_ncr:1_{59D6398E-7A30-084C-8C7A-8E17DA1A9C47}" xr6:coauthVersionLast="36" xr6:coauthVersionMax="36" xr10:uidLastSave="{00000000-0000-0000-0000-000000000000}"/>
  <bookViews>
    <workbookView xWindow="1020" yWindow="460" windowWidth="32580" windowHeight="20540" xr2:uid="{00000000-000D-0000-FFFF-FFFF00000000}"/>
  </bookViews>
  <sheets>
    <sheet name="Bradley Budget" sheetId="1" r:id="rId1"/>
    <sheet name="Sheet1" sheetId="2" r:id="rId2"/>
  </sheets>
  <definedNames>
    <definedName name="_xlnm.Print_Area" localSheetId="0">'Bradley Budget'!$A$1:$P$47</definedName>
    <definedName name="solver_adj" localSheetId="0" hidden="1">'Bradley Budget'!#REF!</definedName>
    <definedName name="solver_cvg" localSheetId="0" hidden="1">0.1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'Bradley Budget'!#REF!</definedName>
    <definedName name="solver_pre" localSheetId="0" hidden="1">0.1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250000</definedName>
  </definedNames>
  <calcPr calcId="181029"/>
</workbook>
</file>

<file path=xl/calcChain.xml><?xml version="1.0" encoding="utf-8"?>
<calcChain xmlns="http://schemas.openxmlformats.org/spreadsheetml/2006/main">
  <c r="N26" i="1" l="1"/>
  <c r="O10" i="1" l="1"/>
  <c r="O14" i="1" l="1"/>
  <c r="O20" i="1" s="1"/>
  <c r="O26" i="1" s="1"/>
  <c r="O36" i="1" s="1"/>
  <c r="N13" i="1" l="1"/>
  <c r="P13" i="1" s="1"/>
  <c r="N10" i="1"/>
  <c r="P10" i="1" s="1"/>
  <c r="N17" i="1" l="1"/>
  <c r="P17" i="1" s="1"/>
  <c r="P32" i="1" l="1"/>
  <c r="N34" i="1"/>
  <c r="O33" i="1"/>
  <c r="O34" i="1" s="1"/>
  <c r="P33" i="1" l="1"/>
  <c r="P34" i="1" s="1"/>
  <c r="N14" i="1" l="1"/>
  <c r="N29" i="1" l="1"/>
  <c r="P29" i="1" s="1"/>
  <c r="O28" i="1"/>
  <c r="O38" i="1" s="1"/>
  <c r="P14" i="1"/>
  <c r="L27" i="1"/>
  <c r="N18" i="1"/>
  <c r="P18" i="1" s="1"/>
  <c r="N20" i="1" l="1"/>
  <c r="P20" i="1" s="1"/>
  <c r="P28" i="1"/>
  <c r="O40" i="1"/>
  <c r="O44" i="1" s="1"/>
  <c r="O30" i="1"/>
  <c r="N38" i="1"/>
  <c r="N30" i="1" l="1"/>
  <c r="N36" i="1" l="1"/>
  <c r="N40" i="1" s="1"/>
  <c r="N44" i="1" s="1"/>
  <c r="P30" i="1"/>
  <c r="P26" i="1"/>
  <c r="P38" i="1"/>
  <c r="P40" i="1" l="1"/>
  <c r="P44" i="1"/>
  <c r="P36" i="1"/>
</calcChain>
</file>

<file path=xl/sharedStrings.xml><?xml version="1.0" encoding="utf-8"?>
<sst xmlns="http://schemas.openxmlformats.org/spreadsheetml/2006/main" count="40" uniqueCount="39">
  <si>
    <t>PROPOSED BUDGET</t>
  </si>
  <si>
    <t>Senior Personnel</t>
  </si>
  <si>
    <t>Total Cost</t>
  </si>
  <si>
    <t>BU Match</t>
  </si>
  <si>
    <t>Requested Amount</t>
  </si>
  <si>
    <t>Hourly Rate</t>
  </si>
  <si>
    <t># of Hours</t>
  </si>
  <si>
    <t>Other Personnel</t>
  </si>
  <si>
    <t>Total Salaries and Wages</t>
  </si>
  <si>
    <t>$</t>
  </si>
  <si>
    <t xml:space="preserve">Fringe Benefits </t>
  </si>
  <si>
    <t>Total Direct Cost</t>
  </si>
  <si>
    <t>Total Indirect Costs</t>
  </si>
  <si>
    <t>BU Direct Cost</t>
  </si>
  <si>
    <t>Total BU Personel Costs</t>
  </si>
  <si>
    <t>BU Total Cost</t>
  </si>
  <si>
    <t>ISU Indirect Cost</t>
  </si>
  <si>
    <t>ISU Total Cost</t>
  </si>
  <si>
    <t>Subconstract (See separately itemized budget)</t>
  </si>
  <si>
    <t>ISU Direct Cost (including tuition)</t>
  </si>
  <si>
    <t>Salaries and Wages</t>
  </si>
  <si>
    <t>Total Fringe Benefits</t>
  </si>
  <si>
    <t>Undergrad/Grad Assistant (10 hr/week)</t>
  </si>
  <si>
    <t>Other Direct Costs</t>
  </si>
  <si>
    <t># of Matched Hours</t>
  </si>
  <si>
    <t>Total Subaward Cost</t>
  </si>
  <si>
    <t>Total Project Cost</t>
  </si>
  <si>
    <r>
      <t>BU Allowed Indirect Cost</t>
    </r>
    <r>
      <rPr>
        <sz val="14"/>
        <rFont val="Arial"/>
        <family val="2"/>
      </rPr>
      <t xml:space="preserve"> </t>
    </r>
    <r>
      <rPr>
        <i/>
        <sz val="14"/>
        <rFont val="Arial"/>
        <family val="2"/>
      </rPr>
      <t>(53% of Total Salaries and Wages)</t>
    </r>
  </si>
  <si>
    <t>BU Unrecovered Indirect Cost as Cost Share (3% of Total Salaries and Wages)</t>
  </si>
  <si>
    <t>BU Recovered Indirect Cost as Requested (50% of Total Salaries and Wages)</t>
  </si>
  <si>
    <r>
      <t>Sponsor:</t>
    </r>
    <r>
      <rPr>
        <b/>
        <sz val="14"/>
        <rFont val="Arial"/>
        <family val="2"/>
      </rPr>
      <t xml:space="preserve"> Ameren</t>
    </r>
  </si>
  <si>
    <r>
      <rPr>
        <sz val="14"/>
        <rFont val="Arial"/>
        <family val="2"/>
      </rPr>
      <t>Title:</t>
    </r>
    <r>
      <rPr>
        <b/>
        <sz val="14"/>
        <rFont val="Arial"/>
        <family val="2"/>
      </rPr>
      <t xml:space="preserve"> A Generalized Effective Open Source Platform Design for Building Energy Management</t>
    </r>
  </si>
  <si>
    <t>Project Period (Partial):  May 1, 2020 through April 30, 2021</t>
  </si>
  <si>
    <t>Dr. Suruz Miah</t>
  </si>
  <si>
    <t>Dr. Suruz Miah (10% extra compensation or summer salary rate)</t>
  </si>
  <si>
    <t>Travel and publication cost</t>
  </si>
  <si>
    <r>
      <t xml:space="preserve">Principal Investigator:  </t>
    </r>
    <r>
      <rPr>
        <b/>
        <sz val="14"/>
        <rFont val="Arial"/>
        <family val="2"/>
      </rPr>
      <t>Dr. Suruz Miah</t>
    </r>
  </si>
  <si>
    <r>
      <t xml:space="preserve">University/Organization Requesting Ameren Funds: </t>
    </r>
    <r>
      <rPr>
        <b/>
        <sz val="14"/>
        <rFont val="Arial"/>
        <family val="2"/>
      </rPr>
      <t>Bradley University (BU)</t>
    </r>
  </si>
  <si>
    <t xml:space="preserve">Supplies and IoT devices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</si>
</sst>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0.0%"/>
    <numFmt numFmtId="168" formatCode="&quot;$&quot;#,##0"/>
  </numFmts>
  <fonts count="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u val="singleAccounting"/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2" fillId="0" borderId="0" xfId="0" applyNumberFormat="1" applyFont="1"/>
    <xf numFmtId="164" fontId="2" fillId="0" borderId="0" xfId="1" applyNumberFormat="1" applyFont="1"/>
    <xf numFmtId="164" fontId="4" fillId="0" borderId="0" xfId="0" applyNumberFormat="1" applyFont="1"/>
    <xf numFmtId="0" fontId="2" fillId="0" borderId="0" xfId="0" applyFont="1" applyAlignment="1">
      <alignment horizontal="left"/>
    </xf>
    <xf numFmtId="41" fontId="4" fillId="0" borderId="0" xfId="1" applyNumberFormat="1" applyFont="1"/>
    <xf numFmtId="166" fontId="2" fillId="0" borderId="0" xfId="2" applyNumberFormat="1" applyFont="1"/>
    <xf numFmtId="0" fontId="2" fillId="0" borderId="0" xfId="0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43" fontId="2" fillId="0" borderId="0" xfId="1" applyNumberFormat="1" applyFont="1" applyBorder="1" applyAlignment="1">
      <alignment vertical="center"/>
    </xf>
    <xf numFmtId="41" fontId="4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2" fontId="2" fillId="0" borderId="0" xfId="0" applyNumberFormat="1" applyFont="1"/>
    <xf numFmtId="2" fontId="2" fillId="0" borderId="0" xfId="0" applyNumberFormat="1" applyFont="1" applyBorder="1"/>
    <xf numFmtId="2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2" fontId="4" fillId="0" borderId="0" xfId="1" applyNumberFormat="1" applyFont="1" applyBorder="1" applyAlignment="1">
      <alignment vertical="center"/>
    </xf>
    <xf numFmtId="2" fontId="2" fillId="0" borderId="0" xfId="0" applyNumberFormat="1" applyFont="1" applyAlignment="1">
      <alignment horizontal="right"/>
    </xf>
    <xf numFmtId="2" fontId="4" fillId="0" borderId="0" xfId="0" applyNumberFormat="1" applyFont="1"/>
    <xf numFmtId="2" fontId="2" fillId="0" borderId="0" xfId="1" applyNumberFormat="1" applyFont="1"/>
    <xf numFmtId="2" fontId="4" fillId="0" borderId="0" xfId="1" applyNumberFormat="1" applyFont="1"/>
    <xf numFmtId="2" fontId="2" fillId="0" borderId="0" xfId="2" applyNumberFormat="1" applyFont="1"/>
    <xf numFmtId="1" fontId="2" fillId="0" borderId="0" xfId="0" applyNumberFormat="1" applyFont="1"/>
    <xf numFmtId="1" fontId="2" fillId="0" borderId="0" xfId="0" applyNumberFormat="1" applyFont="1" applyBorder="1"/>
    <xf numFmtId="1" fontId="6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1" fontId="2" fillId="0" borderId="0" xfId="1" applyNumberFormat="1" applyFont="1"/>
    <xf numFmtId="168" fontId="2" fillId="0" borderId="0" xfId="0" applyNumberFormat="1" applyFont="1"/>
    <xf numFmtId="168" fontId="2" fillId="0" borderId="0" xfId="0" applyNumberFormat="1" applyFont="1" applyBorder="1"/>
    <xf numFmtId="168" fontId="6" fillId="0" borderId="1" xfId="0" applyNumberFormat="1" applyFont="1" applyBorder="1" applyAlignment="1">
      <alignment horizontal="center" vertical="center" wrapText="1"/>
    </xf>
    <xf numFmtId="168" fontId="6" fillId="0" borderId="0" xfId="0" applyNumberFormat="1" applyFont="1" applyBorder="1" applyAlignment="1">
      <alignment vertical="center" wrapText="1"/>
    </xf>
    <xf numFmtId="168" fontId="6" fillId="0" borderId="0" xfId="0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168" fontId="4" fillId="0" borderId="0" xfId="1" applyNumberFormat="1" applyFont="1" applyBorder="1" applyAlignment="1">
      <alignment vertical="center"/>
    </xf>
    <xf numFmtId="168" fontId="2" fillId="0" borderId="0" xfId="0" applyNumberFormat="1" applyFont="1" applyAlignment="1">
      <alignment horizontal="right"/>
    </xf>
    <xf numFmtId="168" fontId="4" fillId="0" borderId="0" xfId="0" applyNumberFormat="1" applyFont="1"/>
    <xf numFmtId="168" fontId="2" fillId="0" borderId="0" xfId="1" applyNumberFormat="1" applyFont="1"/>
    <xf numFmtId="168" fontId="4" fillId="0" borderId="0" xfId="1" applyNumberFormat="1" applyFont="1"/>
    <xf numFmtId="168" fontId="2" fillId="0" borderId="0" xfId="2" applyNumberFormat="1" applyFont="1"/>
    <xf numFmtId="1" fontId="2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8" fontId="2" fillId="0" borderId="3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horizontal="right" vertical="center"/>
    </xf>
    <xf numFmtId="164" fontId="2" fillId="0" borderId="3" xfId="1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8" fontId="6" fillId="0" borderId="5" xfId="0" applyNumberFormat="1" applyFont="1" applyBorder="1" applyAlignment="1">
      <alignment vertical="center" wrapText="1"/>
    </xf>
    <xf numFmtId="168" fontId="6" fillId="0" borderId="5" xfId="0" applyNumberFormat="1" applyFont="1" applyBorder="1" applyAlignment="1">
      <alignment horizontal="center" vertical="center"/>
    </xf>
    <xf numFmtId="168" fontId="5" fillId="0" borderId="5" xfId="0" applyNumberFormat="1" applyFont="1" applyBorder="1" applyAlignment="1">
      <alignment horizontal="center" vertical="center"/>
    </xf>
    <xf numFmtId="168" fontId="2" fillId="0" borderId="5" xfId="0" applyNumberFormat="1" applyFont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68" fontId="2" fillId="0" borderId="1" xfId="0" applyNumberFormat="1" applyFont="1" applyFill="1" applyBorder="1" applyAlignment="1">
      <alignment vertical="center"/>
    </xf>
    <xf numFmtId="168" fontId="2" fillId="0" borderId="5" xfId="0" applyNumberFormat="1" applyFont="1" applyFill="1" applyBorder="1" applyAlignment="1">
      <alignment vertical="center"/>
    </xf>
    <xf numFmtId="168" fontId="2" fillId="0" borderId="1" xfId="1" applyNumberFormat="1" applyFont="1" applyFill="1" applyBorder="1" applyAlignment="1">
      <alignment vertical="center"/>
    </xf>
    <xf numFmtId="168" fontId="6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2" fillId="0" borderId="7" xfId="0" applyNumberFormat="1" applyFont="1" applyBorder="1"/>
    <xf numFmtId="2" fontId="2" fillId="0" borderId="7" xfId="0" applyNumberFormat="1" applyFont="1" applyBorder="1"/>
    <xf numFmtId="168" fontId="2" fillId="0" borderId="7" xfId="0" applyNumberFormat="1" applyFont="1" applyBorder="1"/>
    <xf numFmtId="168" fontId="2" fillId="0" borderId="8" xfId="0" applyNumberFormat="1" applyFont="1" applyBorder="1"/>
    <xf numFmtId="0" fontId="2" fillId="0" borderId="4" xfId="0" applyFont="1" applyBorder="1"/>
    <xf numFmtId="168" fontId="2" fillId="0" borderId="9" xfId="0" applyNumberFormat="1" applyFont="1" applyBorder="1"/>
    <xf numFmtId="0" fontId="6" fillId="0" borderId="4" xfId="0" applyFont="1" applyBorder="1"/>
    <xf numFmtId="164" fontId="2" fillId="0" borderId="0" xfId="0" applyNumberFormat="1" applyFont="1" applyBorder="1" applyAlignment="1">
      <alignment horizontal="left"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7" fontId="2" fillId="0" borderId="0" xfId="0" applyNumberFormat="1" applyFont="1" applyFill="1" applyBorder="1" applyAlignment="1">
      <alignment vertical="center"/>
    </xf>
    <xf numFmtId="168" fontId="6" fillId="0" borderId="5" xfId="0" applyNumberFormat="1" applyFont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8" fontId="6" fillId="0" borderId="3" xfId="0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168" fontId="2" fillId="0" borderId="10" xfId="1" applyNumberFormat="1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168" fontId="2" fillId="0" borderId="12" xfId="1" applyNumberFormat="1" applyFont="1" applyFill="1" applyBorder="1" applyAlignment="1">
      <alignment vertical="center"/>
    </xf>
    <xf numFmtId="168" fontId="2" fillId="0" borderId="13" xfId="1" applyNumberFormat="1" applyFont="1" applyFill="1" applyBorder="1" applyAlignment="1">
      <alignment vertical="center"/>
    </xf>
    <xf numFmtId="168" fontId="6" fillId="0" borderId="3" xfId="1" applyNumberFormat="1" applyFont="1" applyFill="1" applyBorder="1" applyAlignment="1">
      <alignment vertical="center"/>
    </xf>
    <xf numFmtId="168" fontId="6" fillId="0" borderId="13" xfId="1" applyNumberFormat="1" applyFont="1" applyFill="1" applyBorder="1" applyAlignment="1">
      <alignment vertical="center"/>
    </xf>
    <xf numFmtId="168" fontId="2" fillId="0" borderId="5" xfId="1" applyNumberFormat="1" applyFont="1" applyFill="1" applyBorder="1" applyAlignment="1">
      <alignment vertical="center"/>
    </xf>
    <xf numFmtId="168" fontId="6" fillId="0" borderId="1" xfId="1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1" fontId="2" fillId="0" borderId="0" xfId="0" applyNumberFormat="1" applyFont="1" applyBorder="1" applyAlignment="1">
      <alignment vertical="top" wrapText="1"/>
    </xf>
    <xf numFmtId="2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68" fontId="2" fillId="0" borderId="0" xfId="0" applyNumberFormat="1" applyFont="1" applyFill="1" applyBorder="1" applyAlignment="1">
      <alignment vertical="top" wrapText="1"/>
    </xf>
    <xf numFmtId="9" fontId="2" fillId="0" borderId="0" xfId="0" applyNumberFormat="1" applyFont="1" applyFill="1" applyBorder="1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1"/>
  <sheetViews>
    <sheetView tabSelected="1" zoomScaleNormal="100" zoomScaleSheetLayoutView="70" workbookViewId="0">
      <selection activeCell="E50" sqref="E50"/>
    </sheetView>
  </sheetViews>
  <sheetFormatPr baseColWidth="10" defaultColWidth="9.1640625" defaultRowHeight="18" x14ac:dyDescent="0.2"/>
  <cols>
    <col min="1" max="1" width="5.5" style="1" customWidth="1"/>
    <col min="2" max="2" width="4.33203125" style="1" customWidth="1"/>
    <col min="3" max="3" width="10.83203125" style="1" customWidth="1"/>
    <col min="4" max="4" width="6" style="1" bestFit="1" customWidth="1"/>
    <col min="5" max="5" width="23.33203125" style="1" customWidth="1"/>
    <col min="6" max="6" width="2.83203125" style="1" bestFit="1" customWidth="1"/>
    <col min="7" max="7" width="5.6640625" style="39" customWidth="1"/>
    <col min="8" max="8" width="4.33203125" style="1" customWidth="1"/>
    <col min="9" max="9" width="2.83203125" style="1" bestFit="1" customWidth="1"/>
    <col min="10" max="10" width="11.1640625" style="28" customWidth="1"/>
    <col min="11" max="11" width="4.1640625" style="1" customWidth="1"/>
    <col min="12" max="12" width="12.1640625" style="28" customWidth="1"/>
    <col min="13" max="13" width="13" style="1" customWidth="1"/>
    <col min="14" max="14" width="15.1640625" style="44" customWidth="1"/>
    <col min="15" max="15" width="13.83203125" style="44" customWidth="1"/>
    <col min="16" max="16" width="15.5" style="44" bestFit="1" customWidth="1"/>
    <col min="17" max="18" width="15.5" style="1" customWidth="1"/>
    <col min="19" max="19" width="14.33203125" style="1" customWidth="1"/>
    <col min="20" max="20" width="2.83203125" style="1" bestFit="1" customWidth="1"/>
    <col min="21" max="21" width="2.83203125" style="1" customWidth="1"/>
    <col min="22" max="16384" width="9.1640625" style="1"/>
  </cols>
  <sheetData>
    <row r="1" spans="1:27" x14ac:dyDescent="0.2">
      <c r="A1" s="84" t="s">
        <v>30</v>
      </c>
      <c r="B1" s="85"/>
      <c r="C1" s="85"/>
      <c r="D1" s="85"/>
      <c r="E1" s="85"/>
      <c r="F1" s="85"/>
      <c r="G1" s="86"/>
      <c r="H1" s="85"/>
      <c r="I1" s="85"/>
      <c r="J1" s="87"/>
      <c r="K1" s="85"/>
      <c r="L1" s="87"/>
      <c r="M1" s="85"/>
      <c r="N1" s="88"/>
      <c r="O1" s="88"/>
      <c r="P1" s="89"/>
    </row>
    <row r="2" spans="1:27" x14ac:dyDescent="0.2">
      <c r="A2" s="90" t="s">
        <v>37</v>
      </c>
      <c r="B2" s="19"/>
      <c r="C2" s="19"/>
      <c r="D2" s="19"/>
      <c r="E2" s="19"/>
      <c r="F2" s="19"/>
      <c r="G2" s="40"/>
      <c r="H2" s="19"/>
      <c r="I2" s="19"/>
      <c r="J2" s="29"/>
      <c r="K2" s="19"/>
      <c r="L2" s="29"/>
      <c r="M2" s="19"/>
      <c r="N2" s="45"/>
      <c r="O2" s="45"/>
      <c r="P2" s="91"/>
    </row>
    <row r="3" spans="1:27" x14ac:dyDescent="0.2">
      <c r="A3" s="90" t="s">
        <v>36</v>
      </c>
      <c r="B3" s="19"/>
      <c r="C3" s="19"/>
      <c r="D3" s="19"/>
      <c r="E3" s="19"/>
      <c r="F3" s="19"/>
      <c r="G3" s="40"/>
      <c r="H3" s="19"/>
      <c r="I3" s="19"/>
      <c r="J3" s="29"/>
      <c r="K3" s="19"/>
      <c r="L3" s="29"/>
      <c r="M3" s="19"/>
      <c r="N3" s="45"/>
      <c r="O3" s="45"/>
      <c r="P3" s="91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2">
      <c r="A4" s="92" t="s">
        <v>31</v>
      </c>
      <c r="B4" s="18"/>
      <c r="C4" s="19"/>
      <c r="D4" s="19"/>
      <c r="E4" s="19"/>
      <c r="F4" s="19"/>
      <c r="G4" s="40"/>
      <c r="H4" s="19"/>
      <c r="I4" s="19"/>
      <c r="J4" s="29"/>
      <c r="K4" s="19"/>
      <c r="L4" s="29"/>
      <c r="M4" s="19"/>
      <c r="N4" s="45"/>
      <c r="O4" s="45"/>
      <c r="P4" s="91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9" thickBot="1" x14ac:dyDescent="0.25">
      <c r="A5" s="90" t="s">
        <v>32</v>
      </c>
      <c r="B5" s="19"/>
      <c r="C5" s="19"/>
      <c r="D5" s="19"/>
      <c r="E5" s="19"/>
      <c r="F5" s="19"/>
      <c r="G5" s="40"/>
      <c r="H5" s="19"/>
      <c r="I5" s="19"/>
      <c r="J5" s="29"/>
      <c r="K5" s="19"/>
      <c r="L5" s="29"/>
      <c r="M5" s="19"/>
      <c r="N5" s="45"/>
      <c r="O5" s="45"/>
      <c r="P5" s="91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45" customHeight="1" thickBot="1" x14ac:dyDescent="0.25">
      <c r="A6" s="115" t="s">
        <v>0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46" t="s">
        <v>4</v>
      </c>
      <c r="O6" s="83" t="s">
        <v>3</v>
      </c>
      <c r="P6" s="46" t="s">
        <v>2</v>
      </c>
      <c r="Q6" s="114"/>
      <c r="R6" s="114"/>
      <c r="S6" s="114"/>
      <c r="T6" s="19"/>
      <c r="U6" s="19"/>
      <c r="V6" s="19"/>
      <c r="W6" s="19"/>
      <c r="X6" s="19"/>
      <c r="Y6" s="19"/>
      <c r="Z6" s="19"/>
      <c r="AA6" s="19"/>
    </row>
    <row r="7" spans="1:27" x14ac:dyDescent="0.2">
      <c r="A7" s="72"/>
      <c r="B7" s="20"/>
      <c r="C7" s="20"/>
      <c r="D7" s="20"/>
      <c r="E7" s="20"/>
      <c r="F7" s="20"/>
      <c r="G7" s="41"/>
      <c r="H7" s="20"/>
      <c r="I7" s="20"/>
      <c r="J7" s="30"/>
      <c r="K7" s="20"/>
      <c r="L7" s="30"/>
      <c r="M7" s="20"/>
      <c r="N7" s="75"/>
      <c r="O7" s="47"/>
      <c r="P7" s="75"/>
      <c r="Q7" s="17"/>
      <c r="R7" s="17"/>
      <c r="S7" s="17"/>
      <c r="T7" s="19"/>
      <c r="U7" s="19"/>
      <c r="V7" s="19"/>
      <c r="W7" s="19"/>
      <c r="X7" s="19"/>
      <c r="Y7" s="19"/>
      <c r="Z7" s="19"/>
      <c r="AA7" s="19"/>
    </row>
    <row r="8" spans="1:27" s="11" customFormat="1" ht="51.75" customHeight="1" x14ac:dyDescent="0.15">
      <c r="A8" s="73" t="s">
        <v>20</v>
      </c>
      <c r="B8" s="24"/>
      <c r="C8" s="20"/>
      <c r="D8" s="20"/>
      <c r="E8" s="21"/>
      <c r="F8" s="21"/>
      <c r="G8" s="58"/>
      <c r="H8" s="21"/>
      <c r="I8" s="21"/>
      <c r="J8" s="31" t="s">
        <v>5</v>
      </c>
      <c r="K8" s="27"/>
      <c r="L8" s="31" t="s">
        <v>6</v>
      </c>
      <c r="M8" s="27" t="s">
        <v>24</v>
      </c>
      <c r="N8" s="76"/>
      <c r="O8" s="48"/>
      <c r="P8" s="76"/>
      <c r="Q8" s="20"/>
      <c r="R8" s="20"/>
      <c r="S8" s="20"/>
      <c r="T8" s="24"/>
      <c r="U8" s="24"/>
      <c r="V8" s="24"/>
      <c r="W8" s="24"/>
      <c r="X8" s="24"/>
      <c r="Y8" s="24"/>
      <c r="Z8" s="24"/>
      <c r="AA8" s="24"/>
    </row>
    <row r="9" spans="1:27" s="11" customFormat="1" x14ac:dyDescent="0.15">
      <c r="A9" s="73"/>
      <c r="B9" s="69" t="s">
        <v>1</v>
      </c>
      <c r="C9" s="21"/>
      <c r="D9" s="21"/>
      <c r="E9" s="21"/>
      <c r="F9" s="21"/>
      <c r="G9" s="58"/>
      <c r="H9" s="21"/>
      <c r="I9" s="24"/>
      <c r="J9" s="32"/>
      <c r="K9" s="22"/>
      <c r="L9" s="32"/>
      <c r="M9" s="22"/>
      <c r="N9" s="77"/>
      <c r="O9" s="49"/>
      <c r="P9" s="77"/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s="11" customFormat="1" x14ac:dyDescent="0.15">
      <c r="A10" s="74"/>
      <c r="B10" s="21"/>
      <c r="C10" s="25" t="s">
        <v>33</v>
      </c>
      <c r="D10" s="25"/>
      <c r="E10" s="24"/>
      <c r="F10" s="24"/>
      <c r="G10" s="42"/>
      <c r="H10" s="24"/>
      <c r="I10" s="21" t="s">
        <v>9</v>
      </c>
      <c r="J10" s="94">
        <v>55.2</v>
      </c>
      <c r="K10" s="12"/>
      <c r="L10" s="94">
        <v>82.35</v>
      </c>
      <c r="M10" s="104">
        <v>89.5</v>
      </c>
      <c r="N10" s="81">
        <f>J10*L10</f>
        <v>4545.72</v>
      </c>
      <c r="O10" s="50">
        <f t="shared" ref="O10" si="0">J10*M10</f>
        <v>4940.4000000000005</v>
      </c>
      <c r="P10" s="78">
        <f t="shared" ref="P10" si="1">N10+O10</f>
        <v>9486.1200000000008</v>
      </c>
      <c r="Q10" s="13"/>
      <c r="R10" s="13"/>
      <c r="S10" s="13"/>
      <c r="T10" s="24"/>
      <c r="U10" s="24"/>
      <c r="V10" s="24"/>
      <c r="W10" s="24"/>
      <c r="X10" s="24"/>
      <c r="Y10" s="24"/>
      <c r="Z10" s="24"/>
      <c r="AA10" s="24"/>
    </row>
    <row r="11" spans="1:27" s="11" customFormat="1" x14ac:dyDescent="0.15">
      <c r="A11" s="74"/>
      <c r="B11" s="24"/>
      <c r="C11" s="25"/>
      <c r="D11" s="25"/>
      <c r="E11" s="24"/>
      <c r="F11" s="24"/>
      <c r="G11" s="42"/>
      <c r="H11" s="24"/>
      <c r="I11" s="21"/>
      <c r="J11" s="25"/>
      <c r="K11" s="12"/>
      <c r="L11" s="25"/>
      <c r="M11" s="12"/>
      <c r="N11" s="78"/>
      <c r="O11" s="50"/>
      <c r="P11" s="78"/>
      <c r="Q11" s="13"/>
      <c r="R11" s="13"/>
      <c r="S11" s="24"/>
      <c r="T11" s="24"/>
      <c r="U11" s="24"/>
      <c r="V11" s="24"/>
      <c r="W11" s="24"/>
      <c r="X11" s="24"/>
      <c r="Y11" s="24"/>
      <c r="Z11" s="24"/>
      <c r="AA11" s="24"/>
    </row>
    <row r="12" spans="1:27" s="11" customFormat="1" x14ac:dyDescent="0.15">
      <c r="A12" s="73"/>
      <c r="B12" s="69" t="s">
        <v>7</v>
      </c>
      <c r="C12" s="26"/>
      <c r="D12" s="26"/>
      <c r="E12" s="24"/>
      <c r="F12" s="24"/>
      <c r="G12" s="42"/>
      <c r="H12" s="24"/>
      <c r="I12" s="21"/>
      <c r="J12" s="25"/>
      <c r="K12" s="12"/>
      <c r="L12" s="25"/>
      <c r="M12" s="12"/>
      <c r="N12" s="78"/>
      <c r="O12" s="50"/>
      <c r="P12" s="78"/>
      <c r="Q12" s="13"/>
      <c r="R12" s="13"/>
      <c r="S12" s="24"/>
      <c r="T12" s="24"/>
      <c r="U12" s="24"/>
      <c r="V12" s="24"/>
      <c r="W12" s="24"/>
      <c r="X12" s="24"/>
      <c r="Y12" s="24"/>
      <c r="Z12" s="24"/>
      <c r="AA12" s="24"/>
    </row>
    <row r="13" spans="1:27" s="11" customFormat="1" x14ac:dyDescent="0.15">
      <c r="A13" s="74"/>
      <c r="B13" s="24"/>
      <c r="C13" s="26" t="s">
        <v>22</v>
      </c>
      <c r="D13" s="26"/>
      <c r="F13" s="24"/>
      <c r="G13" s="42"/>
      <c r="H13" s="24"/>
      <c r="I13" s="21" t="s">
        <v>9</v>
      </c>
      <c r="J13" s="25">
        <v>16</v>
      </c>
      <c r="K13" s="12"/>
      <c r="L13" s="94">
        <v>312.5</v>
      </c>
      <c r="M13" s="105"/>
      <c r="N13" s="81">
        <f>J13*L13</f>
        <v>5000</v>
      </c>
      <c r="O13" s="50"/>
      <c r="P13" s="78">
        <f>N13</f>
        <v>5000</v>
      </c>
      <c r="Q13" s="13"/>
      <c r="R13" s="13"/>
      <c r="S13" s="13"/>
      <c r="T13" s="24"/>
      <c r="U13" s="24"/>
      <c r="V13" s="24"/>
      <c r="W13" s="24"/>
      <c r="X13" s="24"/>
      <c r="Y13" s="24"/>
      <c r="Z13" s="24"/>
      <c r="AA13" s="24"/>
    </row>
    <row r="14" spans="1:27" s="11" customFormat="1" x14ac:dyDescent="0.15">
      <c r="A14" s="74"/>
      <c r="B14" s="68" t="s">
        <v>8</v>
      </c>
      <c r="C14" s="24"/>
      <c r="D14" s="26"/>
      <c r="E14" s="24"/>
      <c r="F14" s="24"/>
      <c r="G14" s="42"/>
      <c r="H14" s="24"/>
      <c r="I14" s="24"/>
      <c r="J14" s="25"/>
      <c r="K14" s="12"/>
      <c r="L14" s="25"/>
      <c r="M14" s="12"/>
      <c r="N14" s="97">
        <f>SUM(N10:N13)</f>
        <v>9545.7200000000012</v>
      </c>
      <c r="O14" s="97">
        <f>SUM(O10:O13)</f>
        <v>4940.4000000000005</v>
      </c>
      <c r="P14" s="97">
        <f>N14+O14</f>
        <v>14486.120000000003</v>
      </c>
      <c r="Q14" s="13"/>
      <c r="R14" s="13"/>
      <c r="S14" s="24"/>
      <c r="T14" s="24"/>
      <c r="U14" s="24"/>
      <c r="V14" s="24"/>
      <c r="W14" s="24"/>
      <c r="X14" s="24"/>
      <c r="Y14" s="24"/>
      <c r="Z14" s="24"/>
      <c r="AA14" s="24"/>
    </row>
    <row r="15" spans="1:27" s="11" customFormat="1" x14ac:dyDescent="0.15">
      <c r="A15" s="74"/>
      <c r="B15" s="24"/>
      <c r="C15" s="26"/>
      <c r="D15" s="26"/>
      <c r="E15" s="24"/>
      <c r="F15" s="24"/>
      <c r="G15" s="42"/>
      <c r="H15" s="24"/>
      <c r="I15" s="24"/>
      <c r="J15" s="25"/>
      <c r="K15" s="12"/>
      <c r="L15" s="25"/>
      <c r="M15" s="12"/>
      <c r="N15" s="78"/>
      <c r="O15" s="50"/>
      <c r="P15" s="78"/>
      <c r="Q15" s="14"/>
      <c r="R15" s="15"/>
      <c r="S15" s="15"/>
      <c r="T15" s="24"/>
      <c r="U15" s="24"/>
      <c r="V15" s="24"/>
      <c r="W15" s="24"/>
      <c r="X15" s="24"/>
      <c r="Y15" s="24"/>
      <c r="Z15" s="24"/>
      <c r="AA15" s="24"/>
    </row>
    <row r="16" spans="1:27" s="11" customFormat="1" x14ac:dyDescent="0.15">
      <c r="A16" s="73" t="s">
        <v>10</v>
      </c>
      <c r="B16" s="24"/>
      <c r="C16" s="26"/>
      <c r="D16" s="26"/>
      <c r="E16" s="24"/>
      <c r="F16" s="24"/>
      <c r="G16" s="42"/>
      <c r="H16" s="24"/>
      <c r="I16" s="24"/>
      <c r="J16" s="25"/>
      <c r="K16" s="12"/>
      <c r="L16" s="25"/>
      <c r="M16" s="12"/>
      <c r="N16" s="78"/>
      <c r="O16" s="50"/>
      <c r="P16" s="78"/>
      <c r="Q16" s="13"/>
      <c r="R16" s="13"/>
      <c r="S16" s="24"/>
      <c r="T16" s="24"/>
      <c r="U16" s="24"/>
      <c r="V16" s="24"/>
      <c r="W16" s="24"/>
      <c r="X16" s="24"/>
      <c r="Y16" s="24"/>
      <c r="Z16" s="24"/>
      <c r="AA16" s="24"/>
    </row>
    <row r="17" spans="1:27" s="11" customFormat="1" x14ac:dyDescent="0.15">
      <c r="A17" s="74"/>
      <c r="B17" s="24"/>
      <c r="C17" s="25" t="s">
        <v>34</v>
      </c>
      <c r="D17" s="26"/>
      <c r="E17" s="24"/>
      <c r="F17" s="24"/>
      <c r="G17" s="42"/>
      <c r="H17" s="24"/>
      <c r="I17" s="24"/>
      <c r="J17" s="25"/>
      <c r="K17" s="12"/>
      <c r="L17" s="25"/>
      <c r="M17" s="12"/>
      <c r="N17" s="81">
        <f>N10*0.1</f>
        <v>454.57200000000006</v>
      </c>
      <c r="O17" s="50"/>
      <c r="P17" s="81">
        <f>N17</f>
        <v>454.57200000000006</v>
      </c>
      <c r="Q17" s="13"/>
      <c r="R17" s="13"/>
      <c r="S17" s="24"/>
      <c r="T17" s="24"/>
      <c r="U17" s="24"/>
      <c r="V17" s="24"/>
      <c r="W17" s="24"/>
      <c r="X17" s="24"/>
      <c r="Y17" s="24"/>
      <c r="Z17" s="24"/>
      <c r="AA17" s="24"/>
    </row>
    <row r="18" spans="1:27" s="11" customFormat="1" x14ac:dyDescent="0.15">
      <c r="A18" s="74"/>
      <c r="B18" s="68" t="s">
        <v>21</v>
      </c>
      <c r="C18" s="25"/>
      <c r="D18" s="26"/>
      <c r="E18" s="24"/>
      <c r="F18" s="24"/>
      <c r="G18" s="42"/>
      <c r="H18" s="24"/>
      <c r="I18" s="24"/>
      <c r="J18" s="25"/>
      <c r="K18" s="12"/>
      <c r="L18" s="25"/>
      <c r="M18" s="12"/>
      <c r="N18" s="97">
        <f>SUM(N17:N17)</f>
        <v>454.57200000000006</v>
      </c>
      <c r="O18" s="50"/>
      <c r="P18" s="97">
        <f>N18</f>
        <v>454.57200000000006</v>
      </c>
      <c r="Q18" s="13"/>
      <c r="R18" s="13"/>
      <c r="S18" s="24"/>
      <c r="T18" s="24"/>
      <c r="U18" s="24"/>
      <c r="V18" s="24"/>
      <c r="W18" s="24"/>
      <c r="X18" s="24"/>
      <c r="Y18" s="24"/>
      <c r="Z18" s="24"/>
      <c r="AA18" s="24"/>
    </row>
    <row r="19" spans="1:27" s="11" customFormat="1" ht="19" thickBot="1" x14ac:dyDescent="0.2">
      <c r="A19" s="74"/>
      <c r="B19" s="24"/>
      <c r="C19" s="24"/>
      <c r="D19" s="24"/>
      <c r="E19" s="24"/>
      <c r="F19" s="24"/>
      <c r="G19" s="42"/>
      <c r="H19" s="24"/>
      <c r="I19" s="24"/>
      <c r="J19" s="25"/>
      <c r="K19" s="12"/>
      <c r="L19" s="25"/>
      <c r="M19" s="12"/>
      <c r="N19" s="78"/>
      <c r="O19" s="50"/>
      <c r="P19" s="78"/>
      <c r="Q19" s="24"/>
      <c r="R19" s="24"/>
      <c r="S19" s="24"/>
      <c r="T19" s="24"/>
      <c r="U19" s="24"/>
      <c r="V19" s="24"/>
    </row>
    <row r="20" spans="1:27" s="11" customFormat="1" ht="19" thickBot="1" x14ac:dyDescent="0.2">
      <c r="A20" s="59"/>
      <c r="B20" s="60" t="s">
        <v>14</v>
      </c>
      <c r="C20" s="61"/>
      <c r="D20" s="61"/>
      <c r="E20" s="62"/>
      <c r="F20" s="62"/>
      <c r="G20" s="63"/>
      <c r="H20" s="62"/>
      <c r="I20" s="62"/>
      <c r="J20" s="64"/>
      <c r="K20" s="65"/>
      <c r="L20" s="64"/>
      <c r="M20" s="65"/>
      <c r="N20" s="98">
        <f>N14+N18</f>
        <v>10000.292000000001</v>
      </c>
      <c r="O20" s="100">
        <f>O14</f>
        <v>4940.4000000000005</v>
      </c>
      <c r="P20" s="98">
        <f>N20+O20</f>
        <v>14940.692000000003</v>
      </c>
      <c r="Q20" s="12"/>
      <c r="R20" s="24"/>
      <c r="S20" s="24"/>
      <c r="T20" s="24"/>
      <c r="U20" s="24"/>
      <c r="V20" s="24"/>
    </row>
    <row r="21" spans="1:27" s="11" customFormat="1" x14ac:dyDescent="0.15">
      <c r="A21" s="74"/>
      <c r="B21" s="24"/>
      <c r="C21" s="26"/>
      <c r="D21" s="26"/>
      <c r="E21" s="24"/>
      <c r="F21" s="24"/>
      <c r="G21" s="42"/>
      <c r="H21" s="24"/>
      <c r="I21" s="24"/>
      <c r="J21" s="25"/>
      <c r="K21" s="12"/>
      <c r="L21" s="25"/>
      <c r="M21" s="12"/>
      <c r="N21" s="78"/>
      <c r="O21" s="50"/>
      <c r="P21" s="78"/>
      <c r="Q21" s="24"/>
      <c r="R21" s="24"/>
      <c r="S21" s="24"/>
      <c r="T21" s="24"/>
      <c r="U21" s="24"/>
      <c r="V21" s="24"/>
    </row>
    <row r="22" spans="1:27" s="11" customFormat="1" x14ac:dyDescent="0.15">
      <c r="A22" s="74" t="s">
        <v>23</v>
      </c>
      <c r="B22" s="24"/>
      <c r="C22" s="26"/>
      <c r="D22" s="26"/>
      <c r="E22" s="24"/>
      <c r="F22" s="24"/>
      <c r="G22" s="42"/>
      <c r="H22" s="24"/>
      <c r="I22" s="24"/>
      <c r="J22" s="25"/>
      <c r="K22" s="12"/>
      <c r="L22" s="25"/>
      <c r="M22" s="12"/>
      <c r="N22" s="78"/>
      <c r="O22" s="50"/>
      <c r="P22" s="78"/>
      <c r="Q22" s="24"/>
      <c r="R22" s="24"/>
      <c r="S22" s="24"/>
      <c r="T22" s="24"/>
      <c r="U22" s="24"/>
      <c r="V22" s="24"/>
    </row>
    <row r="23" spans="1:27" s="11" customFormat="1" x14ac:dyDescent="0.15">
      <c r="A23" s="74"/>
      <c r="B23" s="69" t="s">
        <v>38</v>
      </c>
      <c r="C23" s="26"/>
      <c r="D23" s="26"/>
      <c r="E23" s="24"/>
      <c r="F23" s="24"/>
      <c r="G23" s="42"/>
      <c r="H23" s="24"/>
      <c r="I23" s="24"/>
      <c r="J23" s="25"/>
      <c r="K23" s="12"/>
      <c r="L23" s="25"/>
      <c r="M23" s="12"/>
      <c r="N23" s="78">
        <v>3200</v>
      </c>
      <c r="O23" s="50"/>
      <c r="P23" s="78"/>
      <c r="Q23" s="24"/>
      <c r="R23" s="24"/>
      <c r="S23" s="24"/>
      <c r="T23" s="24"/>
      <c r="U23" s="24"/>
      <c r="V23" s="24"/>
    </row>
    <row r="24" spans="1:27" s="11" customFormat="1" x14ac:dyDescent="0.15">
      <c r="A24" s="74"/>
      <c r="B24" s="69" t="s">
        <v>35</v>
      </c>
      <c r="C24" s="26"/>
      <c r="D24" s="26"/>
      <c r="E24" s="24"/>
      <c r="F24" s="24"/>
      <c r="G24" s="42"/>
      <c r="H24" s="24"/>
      <c r="I24" s="24"/>
      <c r="J24" s="25"/>
      <c r="K24" s="12"/>
      <c r="L24" s="25"/>
      <c r="M24" s="12"/>
      <c r="N24" s="78">
        <v>1800</v>
      </c>
      <c r="O24" s="50"/>
      <c r="P24" s="78"/>
      <c r="Q24" s="24"/>
      <c r="R24" s="24"/>
      <c r="S24" s="24"/>
      <c r="T24" s="24"/>
      <c r="U24" s="24"/>
      <c r="V24" s="24"/>
    </row>
    <row r="25" spans="1:27" s="11" customFormat="1" x14ac:dyDescent="0.15">
      <c r="A25" s="74"/>
      <c r="B25" s="24"/>
      <c r="C25" s="26"/>
      <c r="D25" s="26"/>
      <c r="E25" s="24"/>
      <c r="F25" s="24"/>
      <c r="G25" s="42"/>
      <c r="H25" s="24"/>
      <c r="I25" s="24"/>
      <c r="J25" s="25"/>
      <c r="K25" s="12"/>
      <c r="L25" s="25"/>
      <c r="M25" s="12"/>
      <c r="N25" s="78"/>
      <c r="O25" s="50"/>
      <c r="P25" s="78"/>
      <c r="Q25" s="24"/>
      <c r="R25" s="24"/>
      <c r="S25" s="24"/>
      <c r="T25" s="24"/>
      <c r="U25" s="24"/>
      <c r="V25" s="24"/>
    </row>
    <row r="26" spans="1:27" s="11" customFormat="1" x14ac:dyDescent="0.15">
      <c r="A26" s="73"/>
      <c r="B26" s="69" t="s">
        <v>13</v>
      </c>
      <c r="C26" s="24"/>
      <c r="D26" s="42"/>
      <c r="E26" s="24"/>
      <c r="F26" s="70"/>
      <c r="G26" s="42"/>
      <c r="H26" s="24"/>
      <c r="I26" s="24"/>
      <c r="J26" s="25"/>
      <c r="K26" s="12"/>
      <c r="L26" s="25"/>
      <c r="M26" s="12"/>
      <c r="N26" s="78">
        <f>SUM(N20,N23,N24,N25)</f>
        <v>15000.292000000001</v>
      </c>
      <c r="O26" s="50">
        <f>SUM(O20:O24)</f>
        <v>4940.4000000000005</v>
      </c>
      <c r="P26" s="78">
        <f>N26+O26</f>
        <v>19940.692000000003</v>
      </c>
      <c r="Q26" s="24"/>
      <c r="R26" s="24"/>
      <c r="S26" s="24"/>
      <c r="T26" s="24"/>
      <c r="U26" s="24"/>
      <c r="V26" s="24"/>
    </row>
    <row r="27" spans="1:27" s="11" customFormat="1" x14ac:dyDescent="0.15">
      <c r="A27" s="73"/>
      <c r="B27" s="99" t="s">
        <v>27</v>
      </c>
      <c r="C27" s="24"/>
      <c r="D27" s="42"/>
      <c r="E27" s="24"/>
      <c r="F27" s="70"/>
      <c r="G27" s="42"/>
      <c r="H27" s="24"/>
      <c r="I27" s="24"/>
      <c r="J27" s="25"/>
      <c r="K27" s="12"/>
      <c r="L27" s="50">
        <f>0.53*N14</f>
        <v>5059.231600000001</v>
      </c>
      <c r="M27" s="12"/>
      <c r="N27" s="78"/>
      <c r="O27" s="50"/>
      <c r="P27" s="78"/>
      <c r="Q27" s="24"/>
      <c r="R27" s="24"/>
      <c r="S27" s="24"/>
      <c r="T27" s="24"/>
      <c r="U27" s="24"/>
      <c r="V27" s="24"/>
    </row>
    <row r="28" spans="1:27" s="11" customFormat="1" x14ac:dyDescent="0.15">
      <c r="A28" s="73"/>
      <c r="B28" s="101" t="s">
        <v>28</v>
      </c>
      <c r="C28" s="95"/>
      <c r="D28" s="102"/>
      <c r="E28" s="95"/>
      <c r="F28" s="103"/>
      <c r="G28" s="102"/>
      <c r="H28" s="95"/>
      <c r="I28" s="24"/>
      <c r="J28" s="25"/>
      <c r="K28" s="12"/>
      <c r="L28" s="42"/>
      <c r="M28" s="12"/>
      <c r="N28" s="78"/>
      <c r="O28" s="50">
        <f>0.03*N14</f>
        <v>286.3716</v>
      </c>
      <c r="P28" s="78">
        <f>O28</f>
        <v>286.3716</v>
      </c>
      <c r="Q28" s="24"/>
      <c r="R28" s="24"/>
      <c r="S28" s="24"/>
      <c r="T28" s="24"/>
      <c r="U28" s="24"/>
      <c r="V28" s="24"/>
    </row>
    <row r="29" spans="1:27" s="11" customFormat="1" x14ac:dyDescent="0.15">
      <c r="A29" s="73"/>
      <c r="B29" s="99" t="s">
        <v>29</v>
      </c>
      <c r="C29" s="24"/>
      <c r="D29" s="42"/>
      <c r="E29" s="24"/>
      <c r="F29" s="70"/>
      <c r="G29" s="42"/>
      <c r="H29" s="24"/>
      <c r="I29" s="24"/>
      <c r="J29" s="25"/>
      <c r="K29" s="12"/>
      <c r="L29" s="42"/>
      <c r="M29" s="12"/>
      <c r="N29" s="81">
        <f>0.5*N14</f>
        <v>4772.8600000000006</v>
      </c>
      <c r="O29" s="50"/>
      <c r="P29" s="78">
        <f>N29</f>
        <v>4772.8600000000006</v>
      </c>
      <c r="Q29" s="24"/>
      <c r="R29" s="24"/>
      <c r="S29" s="24"/>
      <c r="T29" s="24"/>
      <c r="U29" s="24"/>
      <c r="V29" s="24"/>
    </row>
    <row r="30" spans="1:27" s="11" customFormat="1" x14ac:dyDescent="0.15">
      <c r="A30" s="73"/>
      <c r="B30" s="69" t="s">
        <v>15</v>
      </c>
      <c r="C30" s="24"/>
      <c r="D30" s="42"/>
      <c r="E30" s="24"/>
      <c r="F30" s="70"/>
      <c r="G30" s="42"/>
      <c r="H30" s="24"/>
      <c r="I30" s="24"/>
      <c r="J30" s="25"/>
      <c r="K30" s="12"/>
      <c r="L30" s="25"/>
      <c r="M30" s="12"/>
      <c r="N30" s="81">
        <f>N26+N29</f>
        <v>19773.152000000002</v>
      </c>
      <c r="O30" s="81">
        <f>SUM(O26,O28)</f>
        <v>5226.7716000000009</v>
      </c>
      <c r="P30" s="81">
        <f>N30+O30</f>
        <v>24999.923600000002</v>
      </c>
      <c r="Q30" s="24"/>
      <c r="R30" s="24"/>
      <c r="S30" s="24"/>
      <c r="T30" s="24"/>
      <c r="U30" s="24"/>
      <c r="V30" s="24"/>
    </row>
    <row r="31" spans="1:27" s="11" customFormat="1" hidden="1" x14ac:dyDescent="0.15">
      <c r="A31" s="73" t="s">
        <v>18</v>
      </c>
      <c r="B31" s="24"/>
      <c r="C31" s="24"/>
      <c r="D31" s="24"/>
      <c r="E31" s="24"/>
      <c r="F31" s="24"/>
      <c r="G31" s="42"/>
      <c r="H31" s="24"/>
      <c r="I31" s="24"/>
      <c r="J31" s="25"/>
      <c r="K31" s="12"/>
      <c r="L31" s="25"/>
      <c r="M31" s="12"/>
      <c r="N31" s="78"/>
      <c r="O31" s="50"/>
      <c r="P31" s="78"/>
      <c r="Q31" s="24"/>
      <c r="R31" s="24"/>
      <c r="S31" s="24"/>
      <c r="T31" s="24"/>
      <c r="U31" s="24"/>
      <c r="V31" s="24"/>
    </row>
    <row r="32" spans="1:27" s="11" customFormat="1" hidden="1" x14ac:dyDescent="0.15">
      <c r="A32" s="73"/>
      <c r="B32" s="69" t="s">
        <v>19</v>
      </c>
      <c r="C32" s="24"/>
      <c r="D32" s="24"/>
      <c r="E32" s="24"/>
      <c r="F32" s="24"/>
      <c r="G32" s="42"/>
      <c r="H32" s="24"/>
      <c r="I32" s="24"/>
      <c r="J32" s="25"/>
      <c r="K32" s="12"/>
      <c r="L32" s="25"/>
      <c r="M32" s="12"/>
      <c r="N32" s="78">
        <v>0</v>
      </c>
      <c r="O32" s="50"/>
      <c r="P32" s="78">
        <f>N32+O32</f>
        <v>0</v>
      </c>
      <c r="Q32" s="24"/>
      <c r="R32" s="24"/>
      <c r="S32" s="24"/>
      <c r="T32" s="24"/>
      <c r="U32" s="24"/>
      <c r="V32" s="24"/>
    </row>
    <row r="33" spans="1:22" s="11" customFormat="1" hidden="1" x14ac:dyDescent="0.15">
      <c r="A33" s="73"/>
      <c r="B33" s="69" t="s">
        <v>16</v>
      </c>
      <c r="C33" s="24"/>
      <c r="D33" s="24"/>
      <c r="E33" s="24"/>
      <c r="F33" s="24"/>
      <c r="G33" s="42"/>
      <c r="H33" s="24"/>
      <c r="I33" s="24"/>
      <c r="J33" s="25"/>
      <c r="K33" s="12"/>
      <c r="L33" s="25"/>
      <c r="M33" s="12"/>
      <c r="N33" s="78">
        <v>0</v>
      </c>
      <c r="O33" s="50">
        <f>0.25*(N32+N33)</f>
        <v>0</v>
      </c>
      <c r="P33" s="78">
        <f>N33+O33</f>
        <v>0</v>
      </c>
      <c r="Q33" s="24"/>
      <c r="R33" s="24"/>
      <c r="S33" s="24"/>
      <c r="T33" s="24"/>
      <c r="U33" s="24"/>
      <c r="V33" s="24"/>
    </row>
    <row r="34" spans="1:22" s="11" customFormat="1" hidden="1" x14ac:dyDescent="0.15">
      <c r="A34" s="73"/>
      <c r="B34" s="69" t="s">
        <v>17</v>
      </c>
      <c r="C34" s="24"/>
      <c r="D34" s="24"/>
      <c r="E34" s="24"/>
      <c r="F34" s="24"/>
      <c r="G34" s="42"/>
      <c r="H34" s="24"/>
      <c r="I34" s="24"/>
      <c r="J34" s="25"/>
      <c r="K34" s="12"/>
      <c r="L34" s="25"/>
      <c r="M34" s="12"/>
      <c r="N34" s="78">
        <f>N32+N33</f>
        <v>0</v>
      </c>
      <c r="O34" s="78">
        <f t="shared" ref="O34:P34" si="2">O32+O33</f>
        <v>0</v>
      </c>
      <c r="P34" s="78">
        <f t="shared" si="2"/>
        <v>0</v>
      </c>
      <c r="Q34" s="24"/>
      <c r="R34" s="24"/>
      <c r="S34" s="24"/>
      <c r="T34" s="24"/>
      <c r="U34" s="24"/>
      <c r="V34" s="24"/>
    </row>
    <row r="35" spans="1:22" s="11" customFormat="1" ht="19" thickBot="1" x14ac:dyDescent="0.2">
      <c r="A35" s="74"/>
      <c r="B35" s="24"/>
      <c r="C35" s="12"/>
      <c r="D35" s="12"/>
      <c r="E35" s="24"/>
      <c r="F35" s="24"/>
      <c r="G35" s="42"/>
      <c r="H35" s="24"/>
      <c r="I35" s="24"/>
      <c r="J35" s="25"/>
      <c r="K35" s="12"/>
      <c r="L35" s="25"/>
      <c r="M35" s="12"/>
      <c r="N35" s="78"/>
      <c r="O35" s="50"/>
      <c r="P35" s="78"/>
      <c r="Q35" s="24"/>
      <c r="R35" s="24"/>
      <c r="S35" s="24"/>
      <c r="T35" s="24"/>
      <c r="U35" s="24"/>
      <c r="V35" s="24"/>
    </row>
    <row r="36" spans="1:22" s="11" customFormat="1" ht="19" thickBot="1" x14ac:dyDescent="0.2">
      <c r="A36" s="67" t="s">
        <v>11</v>
      </c>
      <c r="B36" s="62"/>
      <c r="C36" s="65"/>
      <c r="D36" s="65"/>
      <c r="E36" s="62"/>
      <c r="F36" s="62"/>
      <c r="G36" s="63"/>
      <c r="H36" s="62"/>
      <c r="I36" s="62"/>
      <c r="J36" s="64"/>
      <c r="K36" s="65"/>
      <c r="L36" s="64"/>
      <c r="M36" s="65"/>
      <c r="N36" s="79">
        <f>N26</f>
        <v>15000.292000000001</v>
      </c>
      <c r="O36" s="66">
        <f>O26</f>
        <v>4940.4000000000005</v>
      </c>
      <c r="P36" s="79">
        <f>N36+O36</f>
        <v>19940.692000000003</v>
      </c>
      <c r="Q36" s="24"/>
      <c r="R36" s="24"/>
      <c r="S36" s="24"/>
      <c r="T36" s="24"/>
      <c r="U36" s="24"/>
      <c r="V36" s="24"/>
    </row>
    <row r="37" spans="1:22" s="11" customFormat="1" ht="19" thickBot="1" x14ac:dyDescent="0.2">
      <c r="A37" s="74"/>
      <c r="B37" s="24"/>
      <c r="C37" s="12"/>
      <c r="D37" s="12"/>
      <c r="E37" s="24"/>
      <c r="F37" s="24"/>
      <c r="G37" s="42"/>
      <c r="H37" s="24"/>
      <c r="I37" s="24"/>
      <c r="J37" s="25"/>
      <c r="K37" s="12"/>
      <c r="L37" s="25"/>
      <c r="M37" s="12"/>
      <c r="N37" s="78"/>
      <c r="O37" s="50"/>
      <c r="P37" s="78"/>
      <c r="Q37" s="24"/>
      <c r="R37" s="24"/>
      <c r="S37" s="24"/>
      <c r="T37" s="24"/>
      <c r="U37" s="24"/>
      <c r="V37" s="24"/>
    </row>
    <row r="38" spans="1:22" s="11" customFormat="1" ht="19" thickBot="1" x14ac:dyDescent="0.2">
      <c r="A38" s="67" t="s">
        <v>12</v>
      </c>
      <c r="B38" s="62"/>
      <c r="C38" s="65"/>
      <c r="D38" s="65"/>
      <c r="E38" s="62"/>
      <c r="F38" s="62"/>
      <c r="G38" s="63"/>
      <c r="H38" s="62"/>
      <c r="I38" s="62"/>
      <c r="J38" s="64"/>
      <c r="K38" s="65"/>
      <c r="L38" s="64"/>
      <c r="M38" s="65"/>
      <c r="N38" s="80">
        <f>N29</f>
        <v>4772.8600000000006</v>
      </c>
      <c r="O38" s="80">
        <f>O28</f>
        <v>286.3716</v>
      </c>
      <c r="P38" s="79">
        <f>N38+O38</f>
        <v>5059.231600000001</v>
      </c>
      <c r="Q38" s="24"/>
      <c r="R38" s="24"/>
      <c r="S38" s="24"/>
      <c r="T38" s="24"/>
      <c r="U38" s="24"/>
      <c r="V38" s="24"/>
    </row>
    <row r="39" spans="1:22" s="11" customFormat="1" ht="19" thickBot="1" x14ac:dyDescent="0.2">
      <c r="A39" s="74"/>
      <c r="B39" s="24"/>
      <c r="C39" s="12"/>
      <c r="D39" s="12"/>
      <c r="E39" s="24"/>
      <c r="F39" s="24"/>
      <c r="G39" s="42"/>
      <c r="H39" s="24"/>
      <c r="I39" s="24"/>
      <c r="J39" s="25"/>
      <c r="K39" s="12"/>
      <c r="L39" s="25"/>
      <c r="M39" s="12"/>
      <c r="N39" s="81"/>
      <c r="O39" s="51"/>
      <c r="P39" s="78"/>
      <c r="Q39" s="24"/>
      <c r="R39" s="24"/>
      <c r="S39" s="24"/>
      <c r="T39" s="24"/>
      <c r="U39" s="24"/>
      <c r="V39" s="24"/>
    </row>
    <row r="40" spans="1:22" s="11" customFormat="1" ht="19" thickBot="1" x14ac:dyDescent="0.2">
      <c r="A40" s="67" t="s">
        <v>25</v>
      </c>
      <c r="B40" s="62"/>
      <c r="C40" s="65"/>
      <c r="D40" s="65"/>
      <c r="E40" s="62"/>
      <c r="F40" s="62"/>
      <c r="G40" s="63"/>
      <c r="H40" s="62"/>
      <c r="I40" s="62"/>
      <c r="J40" s="64"/>
      <c r="K40" s="65"/>
      <c r="L40" s="64"/>
      <c r="M40" s="71"/>
      <c r="N40" s="113">
        <f>N36+N38</f>
        <v>19773.152000000002</v>
      </c>
      <c r="O40" s="110">
        <f>O36+O38</f>
        <v>5226.7716000000009</v>
      </c>
      <c r="P40" s="113">
        <f>N40+O40</f>
        <v>24999.923600000002</v>
      </c>
      <c r="Q40" s="24"/>
      <c r="R40" s="24"/>
      <c r="S40" s="24"/>
      <c r="T40" s="24"/>
      <c r="U40" s="24"/>
      <c r="V40" s="24"/>
    </row>
    <row r="41" spans="1:22" s="11" customFormat="1" ht="19" thickBot="1" x14ac:dyDescent="0.2">
      <c r="A41" s="107"/>
      <c r="B41" s="24"/>
      <c r="C41" s="12"/>
      <c r="D41" s="12"/>
      <c r="E41" s="24"/>
      <c r="F41" s="24"/>
      <c r="G41" s="42"/>
      <c r="H41" s="24"/>
      <c r="I41" s="24"/>
      <c r="J41" s="25"/>
      <c r="K41" s="12"/>
      <c r="L41" s="25"/>
      <c r="M41" s="13"/>
      <c r="N41" s="106"/>
      <c r="O41" s="106"/>
      <c r="P41" s="108"/>
      <c r="Q41" s="24"/>
      <c r="R41" s="24"/>
      <c r="S41" s="24"/>
      <c r="T41" s="24"/>
      <c r="U41" s="24"/>
      <c r="V41" s="24"/>
    </row>
    <row r="42" spans="1:22" s="11" customFormat="1" ht="19" thickBot="1" x14ac:dyDescent="0.2">
      <c r="A42" s="67"/>
      <c r="B42" s="62"/>
      <c r="C42" s="65"/>
      <c r="D42" s="65"/>
      <c r="E42" s="62"/>
      <c r="F42" s="62"/>
      <c r="G42" s="63"/>
      <c r="H42" s="62"/>
      <c r="I42" s="62"/>
      <c r="J42" s="64"/>
      <c r="K42" s="65"/>
      <c r="L42" s="64"/>
      <c r="M42" s="71"/>
      <c r="N42" s="82"/>
      <c r="O42" s="82"/>
      <c r="P42" s="109"/>
      <c r="Q42" s="24"/>
      <c r="R42" s="24"/>
      <c r="S42" s="24"/>
      <c r="T42" s="24"/>
      <c r="U42" s="24"/>
      <c r="V42" s="24"/>
    </row>
    <row r="43" spans="1:22" s="11" customFormat="1" ht="19" thickBot="1" x14ac:dyDescent="0.2">
      <c r="A43" s="107"/>
      <c r="B43" s="24"/>
      <c r="C43" s="12"/>
      <c r="D43" s="12"/>
      <c r="E43" s="24"/>
      <c r="F43" s="24"/>
      <c r="G43" s="42"/>
      <c r="H43" s="24"/>
      <c r="I43" s="24"/>
      <c r="J43" s="25"/>
      <c r="K43" s="12"/>
      <c r="L43" s="25"/>
      <c r="M43" s="13"/>
      <c r="N43" s="112"/>
      <c r="O43" s="112"/>
      <c r="P43" s="108"/>
      <c r="Q43" s="24"/>
      <c r="R43" s="24"/>
      <c r="S43" s="24"/>
      <c r="T43" s="24"/>
      <c r="U43" s="24"/>
      <c r="V43" s="24"/>
    </row>
    <row r="44" spans="1:22" s="11" customFormat="1" ht="19" thickBot="1" x14ac:dyDescent="0.2">
      <c r="A44" s="67" t="s">
        <v>26</v>
      </c>
      <c r="B44" s="62"/>
      <c r="C44" s="65"/>
      <c r="D44" s="65"/>
      <c r="E44" s="62"/>
      <c r="F44" s="62"/>
      <c r="G44" s="63"/>
      <c r="H44" s="62"/>
      <c r="I44" s="62"/>
      <c r="J44" s="64"/>
      <c r="K44" s="65"/>
      <c r="L44" s="64"/>
      <c r="M44" s="71"/>
      <c r="N44" s="113">
        <f>SUM(N40:N43)</f>
        <v>19773.152000000002</v>
      </c>
      <c r="O44" s="113">
        <f>O40</f>
        <v>5226.7716000000009</v>
      </c>
      <c r="P44" s="111">
        <f>SUM(N44,O44)</f>
        <v>24999.923600000002</v>
      </c>
      <c r="Q44" s="24"/>
      <c r="R44" s="24"/>
      <c r="S44" s="24"/>
      <c r="T44" s="24"/>
      <c r="U44" s="24"/>
      <c r="V44" s="24"/>
    </row>
    <row r="45" spans="1:22" s="11" customFormat="1" ht="21" x14ac:dyDescent="0.15">
      <c r="A45" s="24"/>
      <c r="B45" s="93"/>
      <c r="C45" s="24"/>
      <c r="D45" s="12"/>
      <c r="E45" s="24"/>
      <c r="F45" s="24"/>
      <c r="G45" s="42"/>
      <c r="H45" s="24"/>
      <c r="I45" s="24"/>
      <c r="J45" s="33"/>
      <c r="K45" s="16"/>
      <c r="L45" s="33"/>
      <c r="M45" s="16"/>
      <c r="N45" s="52"/>
      <c r="O45" s="52"/>
      <c r="P45" s="52"/>
      <c r="Q45" s="24"/>
      <c r="R45" s="24"/>
      <c r="S45" s="24"/>
      <c r="T45" s="24"/>
      <c r="U45" s="24"/>
      <c r="V45" s="24"/>
    </row>
    <row r="46" spans="1:22" s="11" customFormat="1" ht="17" customHeight="1" x14ac:dyDescent="0.15">
      <c r="A46" s="68"/>
      <c r="B46" s="24"/>
      <c r="C46" s="24"/>
      <c r="D46" s="24"/>
      <c r="E46" s="51"/>
      <c r="F46" s="95"/>
      <c r="G46" s="95"/>
      <c r="H46" s="96"/>
      <c r="I46" s="95"/>
      <c r="J46" s="95"/>
      <c r="K46" s="95"/>
      <c r="L46" s="51"/>
      <c r="M46" s="117"/>
      <c r="N46" s="51"/>
      <c r="O46" s="95"/>
      <c r="P46" s="51"/>
      <c r="Q46" s="24"/>
      <c r="R46" s="24"/>
      <c r="S46" s="24"/>
      <c r="T46" s="24"/>
      <c r="U46" s="24"/>
      <c r="V46" s="24"/>
    </row>
    <row r="47" spans="1:22" x14ac:dyDescent="0.2">
      <c r="A47" s="118"/>
      <c r="B47" s="119"/>
      <c r="C47" s="119"/>
      <c r="D47" s="119"/>
      <c r="E47" s="119"/>
      <c r="F47" s="119"/>
      <c r="G47" s="120"/>
      <c r="H47" s="119"/>
      <c r="I47" s="119"/>
      <c r="J47" s="121"/>
      <c r="K47" s="122"/>
      <c r="L47" s="121"/>
      <c r="M47" s="122"/>
      <c r="N47" s="123"/>
      <c r="O47" s="124"/>
      <c r="P47" s="123"/>
    </row>
    <row r="51" spans="1:16" ht="20" x14ac:dyDescent="0.2">
      <c r="A51" s="2"/>
    </row>
    <row r="52" spans="1:16" ht="20" x14ac:dyDescent="0.2">
      <c r="A52" s="2"/>
    </row>
    <row r="53" spans="1:16" x14ac:dyDescent="0.2">
      <c r="C53" s="3"/>
      <c r="D53" s="3"/>
      <c r="J53" s="34"/>
      <c r="K53" s="3"/>
      <c r="L53" s="34"/>
      <c r="M53" s="3"/>
      <c r="N53" s="53"/>
      <c r="O53" s="53"/>
      <c r="P53" s="53"/>
    </row>
    <row r="54" spans="1:16" x14ac:dyDescent="0.2">
      <c r="C54" s="4"/>
      <c r="D54" s="4"/>
      <c r="K54" s="5"/>
      <c r="M54" s="5"/>
    </row>
    <row r="55" spans="1:16" x14ac:dyDescent="0.2">
      <c r="C55" s="4"/>
      <c r="D55" s="4"/>
      <c r="K55" s="5"/>
      <c r="M55" s="5"/>
    </row>
    <row r="56" spans="1:16" x14ac:dyDescent="0.2">
      <c r="C56" s="4"/>
      <c r="D56" s="4"/>
    </row>
    <row r="57" spans="1:16" x14ac:dyDescent="0.2">
      <c r="C57" s="4"/>
      <c r="D57" s="4"/>
    </row>
    <row r="58" spans="1:16" x14ac:dyDescent="0.2">
      <c r="C58" s="4"/>
      <c r="D58" s="4"/>
      <c r="K58" s="5"/>
      <c r="M58" s="5"/>
    </row>
    <row r="59" spans="1:16" x14ac:dyDescent="0.2">
      <c r="C59" s="4"/>
      <c r="D59" s="4"/>
      <c r="K59" s="5"/>
      <c r="M59" s="5"/>
    </row>
    <row r="60" spans="1:16" x14ac:dyDescent="0.2">
      <c r="C60" s="4"/>
      <c r="D60" s="4"/>
      <c r="K60" s="5"/>
      <c r="M60" s="5"/>
    </row>
    <row r="61" spans="1:16" x14ac:dyDescent="0.2">
      <c r="C61" s="4"/>
      <c r="D61" s="4"/>
      <c r="K61" s="5"/>
      <c r="M61" s="5"/>
    </row>
    <row r="62" spans="1:16" x14ac:dyDescent="0.2">
      <c r="C62" s="4"/>
      <c r="D62" s="4"/>
      <c r="K62" s="5"/>
      <c r="M62" s="5"/>
    </row>
    <row r="63" spans="1:16" x14ac:dyDescent="0.2">
      <c r="C63" s="4"/>
      <c r="D63" s="4"/>
      <c r="K63" s="5"/>
      <c r="M63" s="5"/>
    </row>
    <row r="64" spans="1:16" x14ac:dyDescent="0.2">
      <c r="C64" s="4"/>
      <c r="D64" s="4"/>
      <c r="K64" s="5"/>
      <c r="M64" s="5"/>
    </row>
    <row r="65" spans="3:16" x14ac:dyDescent="0.2">
      <c r="C65" s="4"/>
      <c r="D65" s="4"/>
      <c r="K65" s="5"/>
      <c r="M65" s="5"/>
    </row>
    <row r="66" spans="3:16" x14ac:dyDescent="0.2">
      <c r="C66" s="4"/>
      <c r="D66" s="4"/>
      <c r="K66" s="5"/>
      <c r="M66" s="5"/>
    </row>
    <row r="67" spans="3:16" x14ac:dyDescent="0.2">
      <c r="C67" s="4"/>
      <c r="D67" s="4"/>
      <c r="K67" s="5"/>
      <c r="M67" s="5"/>
    </row>
    <row r="68" spans="3:16" x14ac:dyDescent="0.2">
      <c r="K68" s="5"/>
      <c r="M68" s="5"/>
    </row>
    <row r="69" spans="3:16" x14ac:dyDescent="0.2">
      <c r="K69" s="5"/>
      <c r="M69" s="5"/>
    </row>
    <row r="70" spans="3:16" x14ac:dyDescent="0.2">
      <c r="C70" s="4"/>
      <c r="D70" s="4"/>
      <c r="K70" s="5"/>
      <c r="M70" s="5"/>
    </row>
    <row r="71" spans="3:16" x14ac:dyDescent="0.2">
      <c r="C71" s="4"/>
      <c r="D71" s="4"/>
      <c r="K71" s="5"/>
      <c r="M71" s="5"/>
    </row>
    <row r="72" spans="3:16" x14ac:dyDescent="0.2">
      <c r="C72" s="4"/>
      <c r="D72" s="4"/>
      <c r="K72" s="5"/>
      <c r="M72" s="5"/>
    </row>
    <row r="73" spans="3:16" x14ac:dyDescent="0.2">
      <c r="C73" s="4"/>
      <c r="D73" s="4"/>
      <c r="K73" s="5"/>
      <c r="M73" s="5"/>
    </row>
    <row r="74" spans="3:16" x14ac:dyDescent="0.2">
      <c r="C74" s="4"/>
      <c r="D74" s="4"/>
      <c r="K74" s="5"/>
      <c r="M74" s="5"/>
    </row>
    <row r="75" spans="3:16" x14ac:dyDescent="0.2">
      <c r="C75" s="6"/>
      <c r="D75" s="6"/>
      <c r="E75" s="6"/>
      <c r="F75" s="6"/>
      <c r="G75" s="43"/>
      <c r="H75" s="6"/>
      <c r="I75" s="6"/>
      <c r="K75" s="5"/>
      <c r="M75" s="5"/>
    </row>
    <row r="76" spans="3:16" x14ac:dyDescent="0.2">
      <c r="C76" s="6"/>
      <c r="D76" s="6"/>
      <c r="E76" s="6"/>
      <c r="F76" s="6"/>
      <c r="G76" s="43"/>
      <c r="H76" s="6"/>
      <c r="I76" s="6"/>
      <c r="K76" s="5"/>
      <c r="M76" s="5"/>
    </row>
    <row r="77" spans="3:16" x14ac:dyDescent="0.2">
      <c r="K77" s="5"/>
      <c r="M77" s="5"/>
    </row>
    <row r="78" spans="3:16" x14ac:dyDescent="0.2">
      <c r="K78" s="5"/>
      <c r="M78" s="5"/>
    </row>
    <row r="79" spans="3:16" ht="21" x14ac:dyDescent="0.35">
      <c r="J79" s="35"/>
      <c r="K79" s="7"/>
      <c r="L79" s="35"/>
      <c r="M79" s="7"/>
      <c r="N79" s="54"/>
      <c r="O79" s="54"/>
      <c r="P79" s="54"/>
    </row>
    <row r="80" spans="3:16" x14ac:dyDescent="0.2">
      <c r="K80" s="5"/>
      <c r="M80" s="5"/>
    </row>
    <row r="81" spans="2:16" x14ac:dyDescent="0.2">
      <c r="K81" s="5"/>
      <c r="M81" s="5"/>
    </row>
    <row r="82" spans="2:16" x14ac:dyDescent="0.2">
      <c r="B82" s="8"/>
      <c r="K82" s="5"/>
      <c r="M82" s="5"/>
    </row>
    <row r="83" spans="2:16" x14ac:dyDescent="0.2">
      <c r="C83" s="3"/>
      <c r="D83" s="3"/>
      <c r="K83" s="5"/>
      <c r="M83" s="5"/>
    </row>
    <row r="84" spans="2:16" x14ac:dyDescent="0.2">
      <c r="C84" s="3"/>
      <c r="D84" s="3"/>
      <c r="K84" s="5"/>
      <c r="M84" s="5"/>
    </row>
    <row r="85" spans="2:16" x14ac:dyDescent="0.2">
      <c r="C85" s="5"/>
      <c r="D85" s="5"/>
      <c r="K85" s="5"/>
      <c r="M85" s="5"/>
    </row>
    <row r="86" spans="2:16" x14ac:dyDescent="0.2">
      <c r="C86" s="5"/>
      <c r="D86" s="5"/>
      <c r="K86" s="5"/>
      <c r="M86" s="5"/>
    </row>
    <row r="87" spans="2:16" x14ac:dyDescent="0.2">
      <c r="C87" s="5"/>
      <c r="D87" s="5"/>
      <c r="K87" s="5"/>
      <c r="M87" s="5"/>
    </row>
    <row r="88" spans="2:16" x14ac:dyDescent="0.2">
      <c r="C88" s="5"/>
      <c r="D88" s="5"/>
      <c r="K88" s="5"/>
      <c r="M88" s="5"/>
    </row>
    <row r="89" spans="2:16" x14ac:dyDescent="0.2">
      <c r="C89" s="5"/>
      <c r="D89" s="5"/>
      <c r="J89" s="36"/>
      <c r="K89" s="6"/>
      <c r="L89" s="36"/>
      <c r="M89" s="6"/>
      <c r="N89" s="55"/>
      <c r="O89" s="55"/>
      <c r="P89" s="55"/>
    </row>
    <row r="90" spans="2:16" ht="21" x14ac:dyDescent="0.35">
      <c r="C90" s="5"/>
      <c r="D90" s="5"/>
      <c r="J90" s="37"/>
      <c r="K90" s="9"/>
      <c r="L90" s="37"/>
      <c r="M90" s="9"/>
      <c r="N90" s="56"/>
      <c r="O90" s="56"/>
      <c r="P90" s="56"/>
    </row>
    <row r="91" spans="2:16" x14ac:dyDescent="0.2">
      <c r="J91" s="38"/>
      <c r="K91" s="10"/>
      <c r="L91" s="38"/>
      <c r="M91" s="10"/>
      <c r="N91" s="57"/>
      <c r="O91" s="57"/>
      <c r="P91" s="57"/>
    </row>
  </sheetData>
  <mergeCells count="2">
    <mergeCell ref="Q6:S6"/>
    <mergeCell ref="A6:M6"/>
  </mergeCells>
  <phoneticPr fontId="0" type="noConversion"/>
  <printOptions horizontalCentered="1"/>
  <pageMargins left="0.25" right="0.25" top="0.75" bottom="0.75" header="0.3" footer="0.3"/>
  <pageSetup scale="63" pageOrder="overThenDown" orientation="portrait" r:id="rId1"/>
  <headerFooter alignWithMargins="0"/>
  <rowBreaks count="1" manualBreakCount="1">
    <brk id="45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baseColWidth="10" defaultColWidth="8.83203125" defaultRowHeight="13" x14ac:dyDescent="0.1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Bradley Budget</vt:lpstr>
      <vt:lpstr>Sheet1</vt:lpstr>
      <vt:lpstr>'Bradley Budget'!Print_Area</vt:lpstr>
    </vt:vector>
  </TitlesOfParts>
  <Company>UIUC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Daley</dc:creator>
  <cp:lastModifiedBy>Microsoft Office User</cp:lastModifiedBy>
  <cp:lastPrinted>2020-01-09T05:47:43Z</cp:lastPrinted>
  <dcterms:created xsi:type="dcterms:W3CDTF">2005-12-01T22:56:08Z</dcterms:created>
  <dcterms:modified xsi:type="dcterms:W3CDTF">2020-01-09T05:48:44Z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