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alculadora-energia\"/>
    </mc:Choice>
  </mc:AlternateContent>
  <xr:revisionPtr revIDLastSave="0" documentId="13_ncr:1_{8B24FE90-D8D9-4E00-AF8E-5CBA7FF7C52A}" xr6:coauthVersionLast="47" xr6:coauthVersionMax="47" xr10:uidLastSave="{00000000-0000-0000-0000-000000000000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N7" i="2" s="1"/>
  <c r="G7" i="2"/>
  <c r="T6" i="2"/>
  <c r="L6" i="2"/>
  <c r="M6" i="2" s="1"/>
  <c r="G6" i="2"/>
  <c r="T5" i="2"/>
  <c r="L5" i="2"/>
  <c r="N5" i="2" s="1"/>
  <c r="M5" i="2"/>
  <c r="G5" i="2"/>
  <c r="A5" i="2"/>
  <c r="T4" i="2"/>
  <c r="L4" i="2"/>
  <c r="M4" i="2" s="1"/>
  <c r="N4" i="2" s="1"/>
  <c r="F13" i="2" s="1"/>
  <c r="G13" i="2" s="1"/>
  <c r="G4" i="2"/>
  <c r="T3" i="2"/>
  <c r="L3" i="2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3" i="2"/>
  <c r="N3" i="2"/>
  <c r="F12" i="2"/>
  <c r="G12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F16" i="2" l="1"/>
  <c r="G16" i="2" s="1"/>
  <c r="C4" i="2"/>
  <c r="F14" i="2"/>
  <c r="G14" i="2" s="1"/>
  <c r="C2" i="2"/>
  <c r="N6" i="2"/>
  <c r="M2" i="2"/>
  <c r="N2" i="2" s="1"/>
  <c r="F11" i="2" s="1"/>
  <c r="G11" i="2" s="1"/>
  <c r="G17" i="2" l="1"/>
  <c r="H11" i="2" s="1"/>
  <c r="C3" i="2"/>
  <c r="F15" i="2"/>
  <c r="G15" i="2" s="1"/>
  <c r="C5" i="2"/>
  <c r="D5" i="2" s="1"/>
  <c r="H23" i="2" l="1"/>
  <c r="H18" i="2"/>
  <c r="H22" i="2"/>
  <c r="H19" i="2" l="1"/>
  <c r="H20" i="2"/>
  <c r="H21" i="2"/>
</calcChain>
</file>

<file path=xl/sharedStrings.xml><?xml version="1.0" encoding="utf-8"?>
<sst xmlns="http://schemas.openxmlformats.org/spreadsheetml/2006/main" count="154" uniqueCount="66">
  <si>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</si>
  <si>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</si>
  <si>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</si>
  <si>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</si>
  <si>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</si>
  <si>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</si>
  <si>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</si>
  <si>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</si>
  <si>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</si>
  <si>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</si>
  <si>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</si>
  <si>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</si>
  <si>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</si>
  <si>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</si>
  <si>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</si>
  <si>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</si>
  <si>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</si>
  <si>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</si>
  <si>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</si>
  <si>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</si>
  <si>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</si>
  <si>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</si>
  <si>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</si>
  <si>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</si>
  <si>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</si>
  <si>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</si>
  <si>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</si>
  <si>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</si>
  <si>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</si>
  <si>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</si>
  <si>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</si>
  <si>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</si>
  <si>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</si>
  <si>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</si>
  <si>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</si>
  <si>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</si>
  <si>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</si>
  <si>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</si>
  <si>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</si>
  <si>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</si>
  <si>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</si>
  <si>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</si>
  <si>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</si>
  <si>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</si>
  <si>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</si>
  <si>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</si>
  <si>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</si>
  <si>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</si>
  <si>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</si>
  <si>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</si>
  <si>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</si>
  <si>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</si>
  <si>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</si>
  <si>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</si>
  <si>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</si>
  <si>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</si>
  <si>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</si>
  <si>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</si>
  <si>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</si>
  <si>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</si>
  <si>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</si>
  <si>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</si>
  <si>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</si>
  <si>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</si>
  <si>
    <t>PRECIOS REFERENCIA</t>
  </si>
  <si>
    <t>APUNTAL.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</si>
</sst>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workbookViewId="0">
      <selection activeCell="J3" sqref="J3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7.816406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65</v>
      </c>
      <c r="N1" s="1" t="s">
        <v>64</v>
      </c>
      <c r="Q1" s="31" t="s">
        <v>38</v>
      </c>
    </row>
    <row r="2" spans="1:22" ht="19" thickBot="1" x14ac:dyDescent="0.5">
      <c r="B2">
        <v>8411</v>
      </c>
      <c r="C2" s="35">
        <f>B2*N5</f>
        <v>668.54833499999995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0.1</v>
      </c>
      <c r="K2" s="2">
        <v>4.3700000000000003E-2</v>
      </c>
      <c r="L2" s="2">
        <f t="shared" ref="L2:L7" si="1">SUM(I2:K2)</f>
        <v>0.16370000000000001</v>
      </c>
      <c r="M2" s="2">
        <f t="shared" ref="M2:M7" si="2">L2*5%</f>
        <v>8.1850000000000013E-3</v>
      </c>
      <c r="N2" s="3">
        <f t="shared" ref="N2:N7" si="3">L2+M2</f>
        <v>0.17188500000000001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454.19451000000009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4.4200000000000003E-2</v>
      </c>
      <c r="K3" s="2">
        <v>2.6599999999999999E-2</v>
      </c>
      <c r="L3" s="2">
        <f t="shared" si="1"/>
        <v>9.0800000000000006E-2</v>
      </c>
      <c r="M3" s="2">
        <f t="shared" si="2"/>
        <v>4.5400000000000006E-3</v>
      </c>
      <c r="N3" s="3">
        <f t="shared" si="3"/>
        <v>9.5340000000000008E-2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1188.8551500000001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4.4200000000000003E-2</v>
      </c>
      <c r="K4" s="2">
        <v>1.06E-2</v>
      </c>
      <c r="L4" s="2">
        <f t="shared" si="1"/>
        <v>7.4800000000000005E-2</v>
      </c>
      <c r="M4" s="2">
        <f t="shared" si="2"/>
        <v>3.7400000000000003E-3</v>
      </c>
      <c r="N4" s="3">
        <f t="shared" si="3"/>
        <v>7.8539999999999999E-2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2311.5979950000001</v>
      </c>
      <c r="D5" s="35">
        <f>A5-C5</f>
        <v>2126.6620049999992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4.4200000000000003E-2</v>
      </c>
      <c r="K5" s="2">
        <v>1.15E-2</v>
      </c>
      <c r="L5" s="2">
        <f t="shared" si="1"/>
        <v>7.5700000000000003E-2</v>
      </c>
      <c r="M5" s="2">
        <f t="shared" si="2"/>
        <v>3.7850000000000002E-3</v>
      </c>
      <c r="N5" s="3">
        <f t="shared" si="3"/>
        <v>7.9485E-2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4.4200000000000003E-2</v>
      </c>
      <c r="K6" s="2">
        <v>6.4000000000000003E-3</v>
      </c>
      <c r="L6" s="2">
        <f t="shared" si="1"/>
        <v>7.060000000000001E-2</v>
      </c>
      <c r="M6" s="2">
        <f t="shared" si="2"/>
        <v>3.5300000000000006E-3</v>
      </c>
      <c r="N6" s="3">
        <f t="shared" si="3"/>
        <v>7.4130000000000015E-2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4.4200000000000003E-2</v>
      </c>
      <c r="K7" s="2">
        <v>4.4000000000000003E-3</v>
      </c>
      <c r="L7" s="2">
        <f t="shared" si="1"/>
        <v>6.8600000000000008E-2</v>
      </c>
      <c r="M7" s="2">
        <f t="shared" si="2"/>
        <v>3.4300000000000008E-3</v>
      </c>
      <c r="N7" s="3">
        <f t="shared" si="3"/>
        <v>7.2030000000000011E-2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80" t="s">
        <v>56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0.17188500000000001</v>
      </c>
      <c r="G11" s="43">
        <f t="shared" ref="G11:G16" si="6">E11*F11</f>
        <v>0</v>
      </c>
      <c r="H11" s="81">
        <f>C17-G17</f>
        <v>433.70803999999998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8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9.5340000000000008E-2</v>
      </c>
      <c r="G12" s="43">
        <f t="shared" si="6"/>
        <v>0</v>
      </c>
      <c r="H12" s="8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85"/>
    </row>
    <row r="13" spans="1:22" ht="15.5" x14ac:dyDescent="0.35">
      <c r="C13" s="40"/>
      <c r="D13" s="40" t="s">
        <v>32</v>
      </c>
      <c r="E13" s="40"/>
      <c r="F13" s="41">
        <f t="shared" si="5"/>
        <v>7.8539999999999999E-2</v>
      </c>
      <c r="G13" s="43">
        <f t="shared" si="6"/>
        <v>0</v>
      </c>
      <c r="H13" s="8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8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7.9485E-2</v>
      </c>
      <c r="G14" s="43">
        <f t="shared" si="6"/>
        <v>130.03746000000001</v>
      </c>
      <c r="H14" s="8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8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7.4130000000000015E-2</v>
      </c>
      <c r="G15" s="43">
        <f t="shared" si="6"/>
        <v>90.735120000000023</v>
      </c>
      <c r="H15" s="8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8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7.2030000000000011E-2</v>
      </c>
      <c r="G16" s="43">
        <f t="shared" si="6"/>
        <v>89.749380000000016</v>
      </c>
      <c r="H16" s="8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8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310.52196000000004</v>
      </c>
      <c r="H17" s="83"/>
      <c r="I17" s="40"/>
      <c r="J17" s="40"/>
      <c r="K17" s="40"/>
      <c r="L17" s="43">
        <f>SUM(L11:L16)</f>
        <v>819.71440000000007</v>
      </c>
      <c r="M17" s="48">
        <v>821.74</v>
      </c>
      <c r="N17" s="86"/>
    </row>
    <row r="18" spans="1:27" x14ac:dyDescent="0.35">
      <c r="C18" s="78" t="s">
        <v>50</v>
      </c>
      <c r="D18" s="78"/>
      <c r="E18" s="78"/>
      <c r="F18" s="78"/>
      <c r="G18" s="78"/>
      <c r="H18" s="37">
        <f>H11*3</f>
        <v>1301.1241199999999</v>
      </c>
      <c r="I18" s="47"/>
      <c r="J18" s="47"/>
      <c r="K18" s="47"/>
      <c r="L18" s="47"/>
      <c r="M18" s="47"/>
      <c r="N18" s="47"/>
    </row>
    <row r="19" spans="1:27" x14ac:dyDescent="0.35">
      <c r="C19" s="79" t="s">
        <v>51</v>
      </c>
      <c r="D19" s="79"/>
      <c r="E19" s="79"/>
      <c r="F19" s="79"/>
      <c r="G19" s="79"/>
      <c r="H19" s="37">
        <f>H18*0.75</f>
        <v>975.84308999999996</v>
      </c>
      <c r="I19" s="47"/>
      <c r="N19" s="47"/>
    </row>
    <row r="20" spans="1:27" x14ac:dyDescent="0.35">
      <c r="C20" s="79" t="s">
        <v>52</v>
      </c>
      <c r="D20" s="79"/>
      <c r="E20" s="79"/>
      <c r="F20" s="79"/>
      <c r="G20" s="79"/>
      <c r="H20" s="37">
        <f>H18*0.7</f>
        <v>910.78688399999987</v>
      </c>
      <c r="I20" s="47"/>
      <c r="N20" s="47"/>
    </row>
    <row r="21" spans="1:27" ht="15.5" x14ac:dyDescent="0.35">
      <c r="C21" s="77" t="s">
        <v>53</v>
      </c>
      <c r="D21" s="77"/>
      <c r="E21" s="77"/>
      <c r="F21" s="77"/>
      <c r="G21" s="77"/>
      <c r="H21" s="46">
        <f>SUM(H18:H20)</f>
        <v>3187.7540939999999</v>
      </c>
      <c r="I21" s="47"/>
      <c r="N21" s="47"/>
    </row>
    <row r="22" spans="1:27" ht="15.5" x14ac:dyDescent="0.35">
      <c r="C22" s="77" t="s">
        <v>54</v>
      </c>
      <c r="D22" s="77"/>
      <c r="E22" s="77"/>
      <c r="F22" s="77"/>
      <c r="G22" s="77"/>
      <c r="H22" s="46">
        <f>(H11*12)*0.85</f>
        <v>4423.8220080000001</v>
      </c>
      <c r="I22" s="47"/>
      <c r="N22" s="47"/>
    </row>
    <row r="23" spans="1:27" ht="15.5" x14ac:dyDescent="0.35">
      <c r="C23" s="77" t="s">
        <v>55</v>
      </c>
      <c r="D23" s="77"/>
      <c r="E23" s="77"/>
      <c r="F23" s="77"/>
      <c r="G23" s="77"/>
      <c r="H23" s="46">
        <f>H11*12</f>
        <v>5204.4964799999998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74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75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75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75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75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75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75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75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75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75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6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62" t="s">
        <v>6</v>
      </c>
      <c r="B42" s="5"/>
      <c r="C42" s="64" t="s">
        <v>36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62"/>
      <c r="B43" s="17" t="s">
        <v>8</v>
      </c>
      <c r="C43" s="66" t="s">
        <v>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 t="s">
        <v>10</v>
      </c>
    </row>
    <row r="44" spans="1:27" s="6" customFormat="1" ht="16.5" customHeight="1" thickBot="1" x14ac:dyDescent="0.4">
      <c r="A44" s="62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69"/>
    </row>
    <row r="45" spans="1:27" s="6" customFormat="1" ht="12.75" customHeight="1" x14ac:dyDescent="0.35">
      <c r="A45" s="62"/>
      <c r="B45" s="23" t="s">
        <v>16</v>
      </c>
      <c r="C45" s="72" t="s">
        <v>17</v>
      </c>
      <c r="D45" s="72" t="s">
        <v>18</v>
      </c>
      <c r="E45" s="72" t="s">
        <v>19</v>
      </c>
      <c r="F45" s="72" t="s">
        <v>20</v>
      </c>
      <c r="G45" s="72" t="s">
        <v>21</v>
      </c>
      <c r="H45" s="72" t="s">
        <v>22</v>
      </c>
      <c r="I45" s="72" t="s">
        <v>23</v>
      </c>
      <c r="J45" s="72" t="s">
        <v>24</v>
      </c>
      <c r="K45" s="72" t="s">
        <v>25</v>
      </c>
      <c r="L45" s="72" t="s">
        <v>26</v>
      </c>
      <c r="M45" s="72" t="s">
        <v>27</v>
      </c>
      <c r="N45" s="60" t="s">
        <v>28</v>
      </c>
      <c r="O45" s="69"/>
    </row>
    <row r="46" spans="1:27" s="6" customFormat="1" ht="23.5" customHeight="1" thickBot="1" x14ac:dyDescent="0.4">
      <c r="A46" s="62"/>
      <c r="B46" s="24" t="s">
        <v>29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61"/>
      <c r="O46" s="69"/>
    </row>
    <row r="47" spans="1:27" s="6" customFormat="1" ht="19" customHeight="1" x14ac:dyDescent="0.35">
      <c r="A47" s="62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70"/>
    </row>
    <row r="48" spans="1:27" s="6" customFormat="1" ht="19" customHeight="1" x14ac:dyDescent="0.35">
      <c r="A48" s="62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70"/>
    </row>
    <row r="49" spans="1:15" s="6" customFormat="1" ht="19" customHeight="1" x14ac:dyDescent="0.35">
      <c r="A49" s="62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70"/>
    </row>
    <row r="50" spans="1:15" s="6" customFormat="1" ht="19" customHeight="1" x14ac:dyDescent="0.35">
      <c r="A50" s="62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70"/>
    </row>
    <row r="51" spans="1:15" s="6" customFormat="1" ht="19" customHeight="1" x14ac:dyDescent="0.35">
      <c r="A51" s="62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70"/>
    </row>
    <row r="52" spans="1:15" s="6" customFormat="1" ht="19" customHeight="1" thickBot="1" x14ac:dyDescent="0.4">
      <c r="A52" s="63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71"/>
    </row>
  </sheetData>
  <mergeCells count="26">
    <mergeCell ref="C9:N9"/>
    <mergeCell ref="H11:H17"/>
    <mergeCell ref="N11:N17"/>
    <mergeCell ref="C21:G21"/>
    <mergeCell ref="C22:G22"/>
    <mergeCell ref="A29:A39"/>
    <mergeCell ref="C23:G23"/>
    <mergeCell ref="C18:G18"/>
    <mergeCell ref="C19:G19"/>
    <mergeCell ref="C20:G20"/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8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8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8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8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8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8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86"/>
    </row>
    <row r="18" spans="3:15" x14ac:dyDescent="0.35">
      <c r="C18" s="78" t="s">
        <v>50</v>
      </c>
      <c r="D18" s="78"/>
      <c r="E18" s="78"/>
      <c r="F18" s="78"/>
      <c r="G18" s="78"/>
      <c r="H18" s="37">
        <f>H11*3+O11*3</f>
        <v>1397.7352039346997</v>
      </c>
    </row>
    <row r="19" spans="3:15" x14ac:dyDescent="0.35">
      <c r="C19" s="79" t="s">
        <v>51</v>
      </c>
      <c r="D19" s="79"/>
      <c r="E19" s="79"/>
      <c r="F19" s="79"/>
      <c r="G19" s="79"/>
      <c r="H19" s="37">
        <f>H18*0.75</f>
        <v>1048.3014029510248</v>
      </c>
    </row>
    <row r="20" spans="3:15" x14ac:dyDescent="0.35">
      <c r="C20" s="79" t="s">
        <v>52</v>
      </c>
      <c r="D20" s="79"/>
      <c r="E20" s="79"/>
      <c r="F20" s="79"/>
      <c r="G20" s="79"/>
      <c r="H20" s="37">
        <f>H18*0.7</f>
        <v>978.41464275428973</v>
      </c>
    </row>
    <row r="21" spans="3:15" ht="15.5" x14ac:dyDescent="0.35">
      <c r="C21" s="77" t="s">
        <v>53</v>
      </c>
      <c r="D21" s="77"/>
      <c r="E21" s="77"/>
      <c r="F21" s="77"/>
      <c r="G21" s="77"/>
      <c r="H21" s="46">
        <f>SUM(H18:H20)</f>
        <v>3424.4512496400143</v>
      </c>
    </row>
    <row r="22" spans="3:15" ht="15.5" x14ac:dyDescent="0.35">
      <c r="C22" s="77" t="s">
        <v>54</v>
      </c>
      <c r="D22" s="77"/>
      <c r="E22" s="77"/>
      <c r="F22" s="77"/>
      <c r="G22" s="77"/>
      <c r="H22" s="46">
        <f>(H11*12)*0.85</f>
        <v>4547.9046089759986</v>
      </c>
    </row>
    <row r="23" spans="3:15" ht="15.5" x14ac:dyDescent="0.35">
      <c r="C23" s="77" t="s">
        <v>55</v>
      </c>
      <c r="D23" s="77"/>
      <c r="E23" s="77"/>
      <c r="F23" s="77"/>
      <c r="G23" s="7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2025-03-23T15:02:44Z</dcterms:modified>
</cp:coreProperties>
</file>