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<sst xmlns="http://schemas.openxmlformats.org/spreadsheetml/2006/main" count="181" uniqueCount="124">
  <si>
    <t>Bill Of Materials for: Team 11</t>
  </si>
  <si>
    <t>Last modified: 12/06/2022</t>
  </si>
  <si>
    <t>TOTAL DEVICE COST</t>
  </si>
  <si>
    <t>PCB version: 1.0</t>
  </si>
  <si>
    <t>BOM revision: 3</t>
  </si>
  <si>
    <t>P/NP</t>
  </si>
  <si>
    <t>= Place/Not Place (components marked NP are not stuffed on the board)</t>
  </si>
  <si>
    <t>Qty</t>
  </si>
  <si>
    <t>References</t>
  </si>
  <si>
    <t>P/DNP</t>
  </si>
  <si>
    <t>MFR</t>
  </si>
  <si>
    <t>MPN</t>
  </si>
  <si>
    <t>Description</t>
  </si>
  <si>
    <t>Dist</t>
  </si>
  <si>
    <t>DPN</t>
  </si>
  <si>
    <t>price per unit</t>
  </si>
  <si>
    <t>Total cost</t>
  </si>
  <si>
    <t>Availability</t>
  </si>
  <si>
    <t>Ordered</t>
  </si>
  <si>
    <t>Received</t>
  </si>
  <si>
    <t xml:space="preserve">C1, C2, </t>
  </si>
  <si>
    <t>P</t>
  </si>
  <si>
    <t>Stackpole</t>
  </si>
  <si>
    <t>CML0805C0G300JT50V</t>
  </si>
  <si>
    <t>30 pF 0806 Ceramic capacitor</t>
  </si>
  <si>
    <t>Digi-Key</t>
  </si>
  <si>
    <t>738-CML0805C0G300JT50VCT-ND</t>
  </si>
  <si>
    <t>C3, C4, C5, C13</t>
  </si>
  <si>
    <t>Samsung</t>
  </si>
  <si>
    <t>CL21A475KAQNNNG</t>
  </si>
  <si>
    <t>4.7 uF 0806 Ceramic capacitor</t>
  </si>
  <si>
    <t>1276-6462-1-ND</t>
  </si>
  <si>
    <t xml:space="preserve">C6, </t>
  </si>
  <si>
    <t>CL21B471KBANFNC</t>
  </si>
  <si>
    <t>470 nF 0806 Ceramic capacitor</t>
  </si>
  <si>
    <t>1276-2515-1-ND</t>
  </si>
  <si>
    <t xml:space="preserve">C7, C9, C10, C11, C12, </t>
  </si>
  <si>
    <t>CL21B104KACNNNC</t>
  </si>
  <si>
    <t>100 nF 0806 Ceramic capacitor</t>
  </si>
  <si>
    <t>1276-1099-1-ND</t>
  </si>
  <si>
    <t xml:space="preserve">C8, </t>
  </si>
  <si>
    <t>CL21B105KAFNNNE</t>
  </si>
  <si>
    <t>1 uF 0806 Ceramic capacitor</t>
  </si>
  <si>
    <t>1276-1066-1-ND</t>
  </si>
  <si>
    <t xml:space="preserve">D1, D2, D5, </t>
  </si>
  <si>
    <t>Rohm</t>
  </si>
  <si>
    <t>SML-210MTT86</t>
  </si>
  <si>
    <t>Green 0806 LED</t>
  </si>
  <si>
    <t>511-1287-1-ND</t>
  </si>
  <si>
    <t xml:space="preserve">D3, D4, </t>
  </si>
  <si>
    <t>Vishay</t>
  </si>
  <si>
    <t>B340A-M3/61T</t>
  </si>
  <si>
    <t>Schottky diode</t>
  </si>
  <si>
    <t>B340A-M3/61TGICT-ND</t>
  </si>
  <si>
    <t xml:space="preserve">J1, </t>
  </si>
  <si>
    <t>Wurth</t>
  </si>
  <si>
    <t>USB Micro Type B connector</t>
  </si>
  <si>
    <t>732-3155-1-ND</t>
  </si>
  <si>
    <t xml:space="preserve">J2, </t>
  </si>
  <si>
    <t>JST</t>
  </si>
  <si>
    <t>S2B-PH-K-S(LF)(SN)</t>
  </si>
  <si>
    <t>LiPo battery connector</t>
  </si>
  <si>
    <t>455-1719-ND</t>
  </si>
  <si>
    <t xml:space="preserve">J3, </t>
  </si>
  <si>
    <t>10147606-00004LF</t>
  </si>
  <si>
    <t>4 pin JST connector</t>
  </si>
  <si>
    <t>609-6302-1-ND</t>
  </si>
  <si>
    <t xml:space="preserve">J4, </t>
  </si>
  <si>
    <t>Harwin</t>
  </si>
  <si>
    <t>M20-9980346</t>
  </si>
  <si>
    <t>2x3 2.54mm Pin header</t>
  </si>
  <si>
    <t>952-2121-ND</t>
  </si>
  <si>
    <t xml:space="preserve">J5, </t>
  </si>
  <si>
    <t>Adafruit</t>
  </si>
  <si>
    <t>2.8" TFT LCD with Cap Touch Breakout Board</t>
  </si>
  <si>
    <t xml:space="preserve">R1, R2, </t>
  </si>
  <si>
    <t>Yageo</t>
  </si>
  <si>
    <t>RC0805FR-1322RL</t>
  </si>
  <si>
    <t>22 Ohm 0806 resistor</t>
  </si>
  <si>
    <t>13-RC0805FR-1322RLCT-ND</t>
  </si>
  <si>
    <t xml:space="preserve">R3, R4, R8, R9, R12, </t>
  </si>
  <si>
    <t>RC0805JR-074K7L</t>
  </si>
  <si>
    <t>4.7k 0806 resistor</t>
  </si>
  <si>
    <t>311-4.7KARCT-ND</t>
  </si>
  <si>
    <t xml:space="preserve">R5, R6, R7, </t>
  </si>
  <si>
    <t>RC0805JR-0710KL</t>
  </si>
  <si>
    <t>10k 0806 resistor</t>
  </si>
  <si>
    <t>311-10KARCT-ND</t>
  </si>
  <si>
    <t xml:space="preserve">R10, R11, </t>
  </si>
  <si>
    <t>RC0805JR-070RL</t>
  </si>
  <si>
    <t>0 ohm 0806 resistor</t>
  </si>
  <si>
    <t>311-0.0ARCT-ND</t>
  </si>
  <si>
    <t xml:space="preserve">SW1, SW2, SW3, SW4, SW5, SW6, </t>
  </si>
  <si>
    <t>Omron</t>
  </si>
  <si>
    <t>B3F-1052</t>
  </si>
  <si>
    <t>Tactile Switch</t>
  </si>
  <si>
    <t>SW405-ND</t>
  </si>
  <si>
    <t xml:space="preserve">SW7, </t>
  </si>
  <si>
    <t>E-Switch</t>
  </si>
  <si>
    <t>EG1213</t>
  </si>
  <si>
    <t>SPDT slide switch</t>
  </si>
  <si>
    <t>EG1906-ND</t>
  </si>
  <si>
    <t xml:space="preserve">U1, </t>
  </si>
  <si>
    <t>Microchip</t>
  </si>
  <si>
    <t>ATMEGA32U4-AU</t>
  </si>
  <si>
    <t>ATMEGA32U4 microcontroller</t>
  </si>
  <si>
    <t>ATMEGA32U4-AU-ND</t>
  </si>
  <si>
    <t xml:space="preserve">U2, </t>
  </si>
  <si>
    <t>MCP73831T-2DCI/OT</t>
  </si>
  <si>
    <t>Single cell, Li-Ion/Li-Po charge management controller, 4.20V, Tri-State Status Output, in SOT23-5 package</t>
  </si>
  <si>
    <t>MCP73831T-2DCI/OTCT-ND</t>
  </si>
  <si>
    <t xml:space="preserve">U3, </t>
  </si>
  <si>
    <t>MIC5219-3.3YM5-TR</t>
  </si>
  <si>
    <t>500mA low dropout linear regulator, fixed 3.3V output, SOT-23-5</t>
  </si>
  <si>
    <t>576-1281-1-ND</t>
  </si>
  <si>
    <t xml:space="preserve">X1, </t>
  </si>
  <si>
    <t>16 MHz crystal</t>
  </si>
  <si>
    <t>1923-830011263CT-ND</t>
  </si>
  <si>
    <t>-</t>
  </si>
  <si>
    <t>DNP</t>
  </si>
  <si>
    <t>B32-2010</t>
  </si>
  <si>
    <t>Button cap</t>
  </si>
  <si>
    <t>SW1139-ND</t>
  </si>
  <si>
    <t>Printed Circuit Board for Nerd Box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</si>
</sst>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Sans"/>
    </font>
    <font>
      <color rgb="FF000000"/>
      <name val="Arial"/>
    </font>
    <font>
      <color rgb="FF333333"/>
      <name val="Arial"/>
    </font>
    <font>
      <sz val="9.0"/>
      <color rgb="FF44444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3" numFmtId="164" xfId="0" applyAlignment="1" applyBorder="1" applyFont="1" applyNumberFormat="1">
      <alignment readingOrder="0" vertical="center"/>
    </xf>
    <xf borderId="2" fillId="0" fontId="4" numFmtId="0" xfId="0" applyBorder="1" applyFont="1"/>
    <xf borderId="3" fillId="0" fontId="3" numFmtId="164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quotePrefix="1" borderId="0" fillId="0" fontId="1" numFmtId="0" xfId="0" applyAlignment="1" applyFont="1">
      <alignment shrinkToFit="0" vertical="center" wrapText="0"/>
    </xf>
    <xf borderId="4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3" fontId="2" numFmtId="0" xfId="0" applyAlignment="1" applyFill="1" applyFont="1">
      <alignment readingOrder="0" vertical="center"/>
    </xf>
    <xf borderId="0" fillId="4" fontId="6" numFmtId="0" xfId="0" applyAlignment="1" applyFill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4" fontId="7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3" fillId="0" fontId="3" numFmtId="164" xfId="0" applyAlignment="1" applyBorder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4" fontId="7" numFmtId="0" xfId="0" applyAlignment="1" applyFont="1">
      <alignment vertical="center"/>
    </xf>
    <xf borderId="0" fillId="4" fontId="7" numFmtId="0" xfId="0" applyAlignment="1" applyFont="1">
      <alignment readingOrder="0" vertical="center"/>
    </xf>
    <xf borderId="0" fillId="4" fontId="8" numFmtId="0" xfId="0" applyAlignment="1" applyFon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J32" displayName="Table_1" id="1">
  <tableColumns count="10">
    <tableColumn name="Qty" id="1"/>
    <tableColumn name="References" id="2"/>
    <tableColumn name="P/DNP" id="3"/>
    <tableColumn name="MFR" id="4"/>
    <tableColumn name="MPN" id="5"/>
    <tableColumn name="Description" id="6"/>
    <tableColumn name="Dist" id="7"/>
    <tableColumn name="DPN" id="8"/>
    <tableColumn name="price per unit" id="9"/>
    <tableColumn name="Total cost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6.13"/>
    <col customWidth="1" min="4" max="4" width="50.0"/>
    <col customWidth="1" min="5" max="5" width="19.25"/>
    <col customWidth="1" min="6" max="6" width="80.25"/>
    <col customWidth="1" min="8" max="8" width="27.63"/>
    <col customWidth="1" min="9" max="9" width="7.75"/>
    <col customWidth="1" min="10" max="10" width="9.63"/>
    <col customWidth="1" min="11" max="11" width="9.75"/>
    <col customWidth="1" min="12" max="12" width="7.5"/>
    <col customWidth="1" min="13" max="13" width="8.38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6"/>
      <c r="C2" s="6"/>
      <c r="D2" s="7" t="s">
        <v>2</v>
      </c>
      <c r="E2" s="8"/>
      <c r="F2" s="9">
        <f>SUM(J7:J31)</f>
        <v>81.1</v>
      </c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3</v>
      </c>
      <c r="B3" s="6"/>
      <c r="C3" s="6"/>
      <c r="D3" s="10"/>
      <c r="E3" s="10"/>
      <c r="F3" s="6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4</v>
      </c>
      <c r="B4" s="4"/>
      <c r="C4" s="6" t="s">
        <v>5</v>
      </c>
      <c r="D4" s="11" t="s">
        <v>6</v>
      </c>
      <c r="E4" s="10"/>
      <c r="F4" s="6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3"/>
      <c r="B5" s="3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2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3" t="s">
        <v>17</v>
      </c>
      <c r="L6" s="13" t="s">
        <v>18</v>
      </c>
      <c r="M6" s="13" t="s">
        <v>19</v>
      </c>
      <c r="N6" s="4"/>
      <c r="O6" s="4"/>
      <c r="P6" s="4"/>
      <c r="Q6" s="4"/>
      <c r="R6" s="4"/>
      <c r="S6" s="4"/>
      <c r="T6" s="4"/>
      <c r="U6" s="4"/>
      <c r="V6" s="4"/>
    </row>
    <row r="7">
      <c r="A7" s="14">
        <v>2.0</v>
      </c>
      <c r="B7" s="15" t="s">
        <v>20</v>
      </c>
      <c r="C7" s="15" t="s">
        <v>21</v>
      </c>
      <c r="D7" s="15" t="s">
        <v>22</v>
      </c>
      <c r="E7" s="15" t="s">
        <v>23</v>
      </c>
      <c r="F7" s="15" t="s">
        <v>24</v>
      </c>
      <c r="G7" s="15" t="s">
        <v>25</v>
      </c>
      <c r="H7" s="15" t="s">
        <v>26</v>
      </c>
      <c r="I7" s="16">
        <v>0.1</v>
      </c>
      <c r="J7" s="16">
        <f t="shared" ref="J7:J29" si="1">A7*I7</f>
        <v>0.2</v>
      </c>
      <c r="K7" s="17" t="b">
        <v>1</v>
      </c>
      <c r="L7" s="17" t="b">
        <v>1</v>
      </c>
      <c r="M7" s="17" t="b">
        <v>1</v>
      </c>
      <c r="N7" s="4"/>
      <c r="O7" s="4"/>
      <c r="P7" s="4"/>
      <c r="Q7" s="4"/>
      <c r="R7" s="4"/>
      <c r="S7" s="4"/>
      <c r="T7" s="4"/>
      <c r="U7" s="4"/>
      <c r="V7" s="4"/>
    </row>
    <row r="8">
      <c r="A8" s="14">
        <v>4.0</v>
      </c>
      <c r="B8" s="15" t="s">
        <v>27</v>
      </c>
      <c r="C8" s="15" t="s">
        <v>21</v>
      </c>
      <c r="D8" s="15" t="s">
        <v>28</v>
      </c>
      <c r="E8" s="15" t="s">
        <v>29</v>
      </c>
      <c r="F8" s="18" t="s">
        <v>30</v>
      </c>
      <c r="G8" s="15" t="s">
        <v>25</v>
      </c>
      <c r="H8" s="15" t="s">
        <v>31</v>
      </c>
      <c r="I8" s="16">
        <v>0.1</v>
      </c>
      <c r="J8" s="16">
        <f t="shared" si="1"/>
        <v>0.4</v>
      </c>
      <c r="K8" s="17" t="b">
        <v>1</v>
      </c>
      <c r="L8" s="17" t="b">
        <v>1</v>
      </c>
      <c r="M8" s="17" t="b">
        <v>1</v>
      </c>
      <c r="N8" s="4"/>
      <c r="O8" s="4"/>
      <c r="P8" s="4"/>
      <c r="Q8" s="4"/>
      <c r="R8" s="4"/>
      <c r="S8" s="4"/>
      <c r="T8" s="4"/>
      <c r="U8" s="4"/>
      <c r="V8" s="4"/>
    </row>
    <row r="9">
      <c r="A9" s="14">
        <v>1.0</v>
      </c>
      <c r="B9" s="15" t="s">
        <v>32</v>
      </c>
      <c r="C9" s="15" t="s">
        <v>21</v>
      </c>
      <c r="D9" s="15" t="s">
        <v>28</v>
      </c>
      <c r="E9" s="15" t="s">
        <v>33</v>
      </c>
      <c r="F9" s="18" t="s">
        <v>34</v>
      </c>
      <c r="G9" s="15" t="s">
        <v>25</v>
      </c>
      <c r="H9" s="15" t="s">
        <v>35</v>
      </c>
      <c r="I9" s="16">
        <v>0.1</v>
      </c>
      <c r="J9" s="16">
        <f t="shared" si="1"/>
        <v>0.1</v>
      </c>
      <c r="K9" s="17" t="b">
        <v>1</v>
      </c>
      <c r="L9" s="17" t="b">
        <v>1</v>
      </c>
      <c r="M9" s="17" t="b">
        <v>1</v>
      </c>
      <c r="N9" s="4"/>
      <c r="O9" s="4"/>
      <c r="P9" s="4"/>
      <c r="Q9" s="4"/>
      <c r="R9" s="4"/>
      <c r="S9" s="4"/>
      <c r="T9" s="4"/>
      <c r="U9" s="4"/>
      <c r="V9" s="4"/>
    </row>
    <row r="10">
      <c r="A10" s="14">
        <v>5.0</v>
      </c>
      <c r="B10" s="15" t="s">
        <v>36</v>
      </c>
      <c r="C10" s="15" t="s">
        <v>21</v>
      </c>
      <c r="D10" s="15" t="s">
        <v>28</v>
      </c>
      <c r="E10" s="15" t="s">
        <v>37</v>
      </c>
      <c r="F10" s="18" t="s">
        <v>38</v>
      </c>
      <c r="G10" s="15" t="s">
        <v>25</v>
      </c>
      <c r="H10" s="15" t="s">
        <v>39</v>
      </c>
      <c r="I10" s="16">
        <v>0.1</v>
      </c>
      <c r="J10" s="16">
        <f t="shared" si="1"/>
        <v>0.5</v>
      </c>
      <c r="K10" s="17" t="b">
        <v>1</v>
      </c>
      <c r="L10" s="17" t="b">
        <v>1</v>
      </c>
      <c r="M10" s="17" t="b">
        <v>1</v>
      </c>
      <c r="N10" s="4"/>
      <c r="O10" s="4"/>
      <c r="P10" s="4"/>
      <c r="Q10" s="4"/>
      <c r="R10" s="4"/>
      <c r="S10" s="4"/>
      <c r="T10" s="4"/>
      <c r="U10" s="4"/>
      <c r="V10" s="4"/>
    </row>
    <row r="11">
      <c r="A11" s="14">
        <v>1.0</v>
      </c>
      <c r="B11" s="15" t="s">
        <v>40</v>
      </c>
      <c r="C11" s="15" t="s">
        <v>21</v>
      </c>
      <c r="D11" s="15" t="s">
        <v>28</v>
      </c>
      <c r="E11" s="15" t="s">
        <v>41</v>
      </c>
      <c r="F11" s="18" t="s">
        <v>42</v>
      </c>
      <c r="G11" s="15" t="s">
        <v>25</v>
      </c>
      <c r="H11" s="15" t="s">
        <v>43</v>
      </c>
      <c r="I11" s="16">
        <v>0.1</v>
      </c>
      <c r="J11" s="16">
        <f t="shared" si="1"/>
        <v>0.1</v>
      </c>
      <c r="K11" s="17" t="b">
        <v>1</v>
      </c>
      <c r="L11" s="17" t="b">
        <v>1</v>
      </c>
      <c r="M11" s="17" t="b">
        <v>1</v>
      </c>
      <c r="N11" s="4"/>
      <c r="O11" s="4"/>
      <c r="P11" s="4"/>
      <c r="Q11" s="4"/>
      <c r="R11" s="4"/>
      <c r="S11" s="4"/>
      <c r="T11" s="4"/>
      <c r="U11" s="4"/>
      <c r="V11" s="4"/>
    </row>
    <row r="12">
      <c r="A12" s="14">
        <v>3.0</v>
      </c>
      <c r="B12" s="15" t="s">
        <v>44</v>
      </c>
      <c r="C12" s="15" t="s">
        <v>21</v>
      </c>
      <c r="D12" s="15" t="s">
        <v>45</v>
      </c>
      <c r="E12" s="15" t="s">
        <v>46</v>
      </c>
      <c r="F12" s="15" t="s">
        <v>47</v>
      </c>
      <c r="G12" s="15" t="s">
        <v>25</v>
      </c>
      <c r="H12" s="15" t="s">
        <v>48</v>
      </c>
      <c r="I12" s="16">
        <v>0.37</v>
      </c>
      <c r="J12" s="16">
        <f t="shared" si="1"/>
        <v>1.11</v>
      </c>
      <c r="K12" s="17" t="b">
        <v>1</v>
      </c>
      <c r="L12" s="17" t="b">
        <v>1</v>
      </c>
      <c r="M12" s="17" t="b">
        <v>1</v>
      </c>
      <c r="N12" s="4"/>
      <c r="O12" s="4"/>
      <c r="P12" s="4"/>
      <c r="Q12" s="4"/>
      <c r="R12" s="4"/>
      <c r="S12" s="4"/>
      <c r="T12" s="4"/>
      <c r="U12" s="4"/>
      <c r="V12" s="4"/>
    </row>
    <row r="13">
      <c r="A13" s="14">
        <v>2.0</v>
      </c>
      <c r="B13" s="15" t="s">
        <v>49</v>
      </c>
      <c r="C13" s="15" t="s">
        <v>21</v>
      </c>
      <c r="D13" s="15" t="s">
        <v>50</v>
      </c>
      <c r="E13" s="15" t="s">
        <v>51</v>
      </c>
      <c r="F13" s="15" t="s">
        <v>52</v>
      </c>
      <c r="G13" s="15" t="s">
        <v>25</v>
      </c>
      <c r="H13" s="15" t="s">
        <v>53</v>
      </c>
      <c r="I13" s="16">
        <v>0.43</v>
      </c>
      <c r="J13" s="16">
        <f t="shared" si="1"/>
        <v>0.86</v>
      </c>
      <c r="K13" s="17" t="b">
        <v>1</v>
      </c>
      <c r="L13" s="17" t="b">
        <v>1</v>
      </c>
      <c r="M13" s="17" t="b">
        <v>1</v>
      </c>
      <c r="N13" s="4"/>
      <c r="O13" s="4"/>
      <c r="P13" s="4"/>
      <c r="Q13" s="4"/>
      <c r="R13" s="4"/>
      <c r="S13" s="4"/>
      <c r="T13" s="4"/>
      <c r="U13" s="4"/>
      <c r="V13" s="4"/>
    </row>
    <row r="14">
      <c r="A14" s="14">
        <v>1.0</v>
      </c>
      <c r="B14" s="15" t="s">
        <v>54</v>
      </c>
      <c r="C14" s="15" t="s">
        <v>21</v>
      </c>
      <c r="D14" s="15" t="s">
        <v>55</v>
      </c>
      <c r="E14" s="15">
        <v>6.29105136821E11</v>
      </c>
      <c r="F14" s="15" t="s">
        <v>56</v>
      </c>
      <c r="G14" s="15" t="s">
        <v>25</v>
      </c>
      <c r="H14" s="15" t="s">
        <v>57</v>
      </c>
      <c r="I14" s="16">
        <v>1.29</v>
      </c>
      <c r="J14" s="16">
        <f t="shared" si="1"/>
        <v>1.29</v>
      </c>
      <c r="K14" s="17" t="b">
        <v>1</v>
      </c>
      <c r="L14" s="17" t="b">
        <v>1</v>
      </c>
      <c r="M14" s="17" t="b">
        <v>1</v>
      </c>
      <c r="N14" s="4"/>
      <c r="O14" s="4"/>
      <c r="P14" s="4"/>
      <c r="Q14" s="4"/>
      <c r="R14" s="4"/>
      <c r="S14" s="4"/>
      <c r="T14" s="4"/>
      <c r="U14" s="4"/>
      <c r="V14" s="4"/>
    </row>
    <row r="15">
      <c r="A15" s="14">
        <v>1.0</v>
      </c>
      <c r="B15" s="15" t="s">
        <v>58</v>
      </c>
      <c r="C15" s="15" t="s">
        <v>21</v>
      </c>
      <c r="D15" s="15" t="s">
        <v>59</v>
      </c>
      <c r="E15" s="15" t="s">
        <v>60</v>
      </c>
      <c r="F15" s="15" t="s">
        <v>61</v>
      </c>
      <c r="G15" s="15" t="s">
        <v>25</v>
      </c>
      <c r="H15" s="15" t="s">
        <v>62</v>
      </c>
      <c r="I15" s="16">
        <v>0.17</v>
      </c>
      <c r="J15" s="16">
        <f t="shared" si="1"/>
        <v>0.17</v>
      </c>
      <c r="K15" s="17" t="b">
        <v>1</v>
      </c>
      <c r="L15" s="17" t="b">
        <v>1</v>
      </c>
      <c r="M15" s="17" t="b">
        <v>1</v>
      </c>
      <c r="N15" s="4"/>
      <c r="O15" s="4"/>
      <c r="P15" s="4"/>
      <c r="Q15" s="4"/>
      <c r="R15" s="4"/>
      <c r="S15" s="4"/>
      <c r="T15" s="4"/>
      <c r="U15" s="4"/>
      <c r="V15" s="4"/>
    </row>
    <row r="16">
      <c r="A16" s="14">
        <v>1.0</v>
      </c>
      <c r="B16" s="15" t="s">
        <v>63</v>
      </c>
      <c r="C16" s="15" t="s">
        <v>21</v>
      </c>
      <c r="D16" s="19"/>
      <c r="E16" s="20" t="s">
        <v>64</v>
      </c>
      <c r="F16" s="15" t="s">
        <v>65</v>
      </c>
      <c r="G16" s="15" t="s">
        <v>25</v>
      </c>
      <c r="H16" s="15" t="s">
        <v>66</v>
      </c>
      <c r="I16" s="16">
        <v>0.67</v>
      </c>
      <c r="J16" s="16">
        <f t="shared" si="1"/>
        <v>0.67</v>
      </c>
      <c r="K16" s="17" t="b">
        <v>1</v>
      </c>
      <c r="L16" s="17" t="b">
        <v>1</v>
      </c>
      <c r="M16" s="17" t="b">
        <v>1</v>
      </c>
      <c r="N16" s="4"/>
      <c r="O16" s="4"/>
      <c r="P16" s="4"/>
      <c r="Q16" s="4"/>
      <c r="R16" s="4"/>
      <c r="S16" s="4"/>
      <c r="T16" s="4"/>
      <c r="U16" s="4"/>
      <c r="V16" s="4"/>
    </row>
    <row r="17">
      <c r="A17" s="14">
        <v>1.0</v>
      </c>
      <c r="B17" s="15" t="s">
        <v>67</v>
      </c>
      <c r="C17" s="15" t="s">
        <v>21</v>
      </c>
      <c r="D17" s="15" t="s">
        <v>68</v>
      </c>
      <c r="E17" s="15" t="s">
        <v>69</v>
      </c>
      <c r="F17" s="15" t="s">
        <v>70</v>
      </c>
      <c r="G17" s="15" t="s">
        <v>25</v>
      </c>
      <c r="H17" s="15" t="s">
        <v>71</v>
      </c>
      <c r="I17" s="16">
        <v>0.3</v>
      </c>
      <c r="J17" s="16">
        <f t="shared" si="1"/>
        <v>0.3</v>
      </c>
      <c r="K17" s="17" t="b">
        <v>1</v>
      </c>
      <c r="L17" s="17" t="b">
        <v>1</v>
      </c>
      <c r="M17" s="17" t="b">
        <v>1</v>
      </c>
      <c r="N17" s="4"/>
      <c r="O17" s="4"/>
      <c r="P17" s="4"/>
      <c r="Q17" s="4"/>
      <c r="R17" s="4"/>
      <c r="S17" s="4"/>
      <c r="T17" s="4"/>
      <c r="U17" s="4"/>
      <c r="V17" s="4"/>
    </row>
    <row r="18">
      <c r="A18" s="14">
        <v>1.0</v>
      </c>
      <c r="B18" s="15" t="s">
        <v>72</v>
      </c>
      <c r="C18" s="15" t="s">
        <v>21</v>
      </c>
      <c r="D18" s="15" t="s">
        <v>73</v>
      </c>
      <c r="E18" s="19"/>
      <c r="F18" s="15" t="s">
        <v>74</v>
      </c>
      <c r="G18" s="15" t="s">
        <v>73</v>
      </c>
      <c r="H18" s="21">
        <v>2090.0</v>
      </c>
      <c r="I18" s="16">
        <v>39.95</v>
      </c>
      <c r="J18" s="16">
        <f t="shared" si="1"/>
        <v>39.95</v>
      </c>
      <c r="K18" s="17" t="b">
        <v>1</v>
      </c>
      <c r="L18" s="17" t="b">
        <v>1</v>
      </c>
      <c r="M18" s="17" t="b">
        <v>1</v>
      </c>
      <c r="N18" s="4"/>
      <c r="O18" s="4"/>
      <c r="P18" s="4"/>
      <c r="Q18" s="4"/>
      <c r="R18" s="4"/>
      <c r="S18" s="4"/>
      <c r="T18" s="4"/>
      <c r="U18" s="4"/>
      <c r="V18" s="4"/>
    </row>
    <row r="19">
      <c r="A19" s="14">
        <v>2.0</v>
      </c>
      <c r="B19" s="15" t="s">
        <v>75</v>
      </c>
      <c r="C19" s="15" t="s">
        <v>21</v>
      </c>
      <c r="D19" s="15" t="s">
        <v>76</v>
      </c>
      <c r="E19" s="15" t="s">
        <v>77</v>
      </c>
      <c r="F19" s="15" t="s">
        <v>78</v>
      </c>
      <c r="G19" s="15" t="s">
        <v>25</v>
      </c>
      <c r="H19" s="15" t="s">
        <v>79</v>
      </c>
      <c r="I19" s="16">
        <v>0.1</v>
      </c>
      <c r="J19" s="16">
        <f t="shared" si="1"/>
        <v>0.2</v>
      </c>
      <c r="K19" s="17" t="b">
        <v>1</v>
      </c>
      <c r="L19" s="17" t="b">
        <v>1</v>
      </c>
      <c r="M19" s="17" t="b">
        <v>1</v>
      </c>
      <c r="N19" s="4"/>
      <c r="O19" s="4"/>
      <c r="P19" s="4"/>
      <c r="Q19" s="4"/>
      <c r="R19" s="4"/>
      <c r="S19" s="4"/>
      <c r="T19" s="4"/>
      <c r="U19" s="4"/>
      <c r="V19" s="4"/>
    </row>
    <row r="20">
      <c r="A20" s="14">
        <v>5.0</v>
      </c>
      <c r="B20" s="15" t="s">
        <v>80</v>
      </c>
      <c r="C20" s="15" t="s">
        <v>21</v>
      </c>
      <c r="D20" s="15" t="s">
        <v>76</v>
      </c>
      <c r="E20" s="15" t="s">
        <v>81</v>
      </c>
      <c r="F20" s="15" t="s">
        <v>82</v>
      </c>
      <c r="G20" s="15" t="s">
        <v>25</v>
      </c>
      <c r="H20" s="15" t="s">
        <v>83</v>
      </c>
      <c r="I20" s="16">
        <v>0.1</v>
      </c>
      <c r="J20" s="16">
        <f t="shared" si="1"/>
        <v>0.5</v>
      </c>
      <c r="K20" s="17" t="b">
        <v>1</v>
      </c>
      <c r="L20" s="17" t="b">
        <v>1</v>
      </c>
      <c r="M20" s="17" t="b">
        <v>1</v>
      </c>
      <c r="N20" s="4"/>
      <c r="O20" s="4"/>
      <c r="P20" s="4"/>
      <c r="Q20" s="4"/>
      <c r="R20" s="4"/>
      <c r="S20" s="4"/>
      <c r="T20" s="4"/>
      <c r="U20" s="4"/>
      <c r="V20" s="4"/>
    </row>
    <row r="21">
      <c r="A21" s="14">
        <v>3.0</v>
      </c>
      <c r="B21" s="15" t="s">
        <v>84</v>
      </c>
      <c r="C21" s="15" t="s">
        <v>21</v>
      </c>
      <c r="D21" s="15" t="s">
        <v>76</v>
      </c>
      <c r="E21" s="15" t="s">
        <v>85</v>
      </c>
      <c r="F21" s="15" t="s">
        <v>86</v>
      </c>
      <c r="G21" s="15" t="s">
        <v>25</v>
      </c>
      <c r="H21" s="15" t="s">
        <v>87</v>
      </c>
      <c r="I21" s="16">
        <v>0.1</v>
      </c>
      <c r="J21" s="16">
        <f t="shared" si="1"/>
        <v>0.3</v>
      </c>
      <c r="K21" s="17" t="b">
        <v>1</v>
      </c>
      <c r="L21" s="17" t="b">
        <v>1</v>
      </c>
      <c r="M21" s="17" t="b">
        <v>1</v>
      </c>
      <c r="N21" s="4"/>
      <c r="O21" s="4"/>
      <c r="P21" s="4"/>
      <c r="Q21" s="4"/>
      <c r="R21" s="4"/>
      <c r="S21" s="4"/>
      <c r="T21" s="4"/>
      <c r="U21" s="4"/>
      <c r="V21" s="4"/>
    </row>
    <row r="22">
      <c r="A22" s="14">
        <v>2.0</v>
      </c>
      <c r="B22" s="15" t="s">
        <v>88</v>
      </c>
      <c r="C22" s="15" t="s">
        <v>21</v>
      </c>
      <c r="D22" s="15" t="s">
        <v>76</v>
      </c>
      <c r="E22" s="15" t="s">
        <v>89</v>
      </c>
      <c r="F22" s="15" t="s">
        <v>90</v>
      </c>
      <c r="G22" s="15" t="s">
        <v>25</v>
      </c>
      <c r="H22" s="15" t="s">
        <v>91</v>
      </c>
      <c r="I22" s="16">
        <v>0.1</v>
      </c>
      <c r="J22" s="16">
        <f t="shared" si="1"/>
        <v>0.2</v>
      </c>
      <c r="K22" s="17" t="b">
        <v>1</v>
      </c>
      <c r="L22" s="17" t="b">
        <v>1</v>
      </c>
      <c r="M22" s="17" t="b">
        <v>1</v>
      </c>
      <c r="N22" s="4"/>
      <c r="O22" s="4"/>
      <c r="P22" s="4"/>
      <c r="Q22" s="4"/>
      <c r="R22" s="4"/>
      <c r="S22" s="4"/>
      <c r="T22" s="4"/>
      <c r="U22" s="4"/>
      <c r="V22" s="4"/>
    </row>
    <row r="23">
      <c r="A23" s="14">
        <v>6.0</v>
      </c>
      <c r="B23" s="15" t="s">
        <v>92</v>
      </c>
      <c r="C23" s="15" t="s">
        <v>21</v>
      </c>
      <c r="D23" s="15" t="s">
        <v>93</v>
      </c>
      <c r="E23" s="22" t="s">
        <v>94</v>
      </c>
      <c r="F23" s="15" t="s">
        <v>95</v>
      </c>
      <c r="G23" s="15" t="s">
        <v>25</v>
      </c>
      <c r="H23" s="15" t="s">
        <v>96</v>
      </c>
      <c r="I23" s="16">
        <v>0.38</v>
      </c>
      <c r="J23" s="16">
        <f t="shared" si="1"/>
        <v>2.28</v>
      </c>
      <c r="K23" s="17" t="b">
        <v>1</v>
      </c>
      <c r="L23" s="17" t="b">
        <v>1</v>
      </c>
      <c r="M23" s="17" t="b">
        <v>1</v>
      </c>
      <c r="N23" s="4"/>
      <c r="O23" s="4"/>
      <c r="P23" s="4"/>
      <c r="Q23" s="4"/>
      <c r="R23" s="4"/>
      <c r="S23" s="4"/>
      <c r="T23" s="4"/>
      <c r="U23" s="4"/>
      <c r="V23" s="4"/>
    </row>
    <row r="24">
      <c r="A24" s="14">
        <v>1.0</v>
      </c>
      <c r="B24" s="15" t="s">
        <v>97</v>
      </c>
      <c r="C24" s="15" t="s">
        <v>21</v>
      </c>
      <c r="D24" s="15" t="s">
        <v>98</v>
      </c>
      <c r="E24" s="15" t="s">
        <v>99</v>
      </c>
      <c r="F24" s="15" t="s">
        <v>100</v>
      </c>
      <c r="G24" s="15" t="s">
        <v>25</v>
      </c>
      <c r="H24" s="15" t="s">
        <v>101</v>
      </c>
      <c r="I24" s="16">
        <v>0.76</v>
      </c>
      <c r="J24" s="16">
        <f t="shared" si="1"/>
        <v>0.76</v>
      </c>
      <c r="K24" s="17" t="b">
        <v>1</v>
      </c>
      <c r="L24" s="17" t="b">
        <v>1</v>
      </c>
      <c r="M24" s="17" t="b">
        <v>1</v>
      </c>
      <c r="N24" s="4"/>
      <c r="O24" s="4"/>
      <c r="P24" s="4"/>
      <c r="Q24" s="4"/>
      <c r="R24" s="4"/>
      <c r="S24" s="4"/>
      <c r="T24" s="4"/>
      <c r="U24" s="4"/>
      <c r="V24" s="4"/>
    </row>
    <row r="25">
      <c r="A25" s="14">
        <v>1.0</v>
      </c>
      <c r="B25" s="15" t="s">
        <v>102</v>
      </c>
      <c r="C25" s="15" t="s">
        <v>21</v>
      </c>
      <c r="D25" s="15" t="s">
        <v>103</v>
      </c>
      <c r="E25" s="15" t="s">
        <v>104</v>
      </c>
      <c r="F25" s="15" t="s">
        <v>105</v>
      </c>
      <c r="G25" s="15" t="s">
        <v>25</v>
      </c>
      <c r="H25" s="15" t="s">
        <v>106</v>
      </c>
      <c r="I25" s="16">
        <v>5.68</v>
      </c>
      <c r="J25" s="16">
        <f t="shared" si="1"/>
        <v>5.68</v>
      </c>
      <c r="K25" s="17" t="b">
        <v>1</v>
      </c>
      <c r="L25" s="17" t="b">
        <v>1</v>
      </c>
      <c r="M25" s="17" t="b">
        <v>1</v>
      </c>
      <c r="N25" s="4"/>
      <c r="O25" s="4"/>
      <c r="P25" s="4"/>
      <c r="Q25" s="4"/>
      <c r="R25" s="4"/>
      <c r="S25" s="4"/>
      <c r="T25" s="4"/>
      <c r="U25" s="4"/>
      <c r="V25" s="4"/>
    </row>
    <row r="26">
      <c r="A26" s="14">
        <v>1.0</v>
      </c>
      <c r="B26" s="15" t="s">
        <v>107</v>
      </c>
      <c r="C26" s="15" t="s">
        <v>21</v>
      </c>
      <c r="D26" s="15" t="s">
        <v>103</v>
      </c>
      <c r="E26" s="15" t="s">
        <v>108</v>
      </c>
      <c r="F26" s="15" t="s">
        <v>109</v>
      </c>
      <c r="G26" s="15" t="s">
        <v>25</v>
      </c>
      <c r="H26" s="15" t="s">
        <v>110</v>
      </c>
      <c r="I26" s="16">
        <v>0.76</v>
      </c>
      <c r="J26" s="16">
        <f t="shared" si="1"/>
        <v>0.76</v>
      </c>
      <c r="K26" s="17" t="b">
        <v>1</v>
      </c>
      <c r="L26" s="17" t="b">
        <v>1</v>
      </c>
      <c r="M26" s="17" t="b">
        <v>1</v>
      </c>
      <c r="N26" s="4"/>
      <c r="O26" s="4"/>
      <c r="P26" s="4"/>
      <c r="Q26" s="4"/>
      <c r="R26" s="4"/>
      <c r="S26" s="4"/>
      <c r="T26" s="4"/>
      <c r="U26" s="4"/>
      <c r="V26" s="4"/>
    </row>
    <row r="27">
      <c r="A27" s="14">
        <v>1.0</v>
      </c>
      <c r="B27" s="15" t="s">
        <v>111</v>
      </c>
      <c r="C27" s="15" t="s">
        <v>21</v>
      </c>
      <c r="D27" s="15" t="s">
        <v>103</v>
      </c>
      <c r="E27" s="15" t="s">
        <v>112</v>
      </c>
      <c r="F27" s="15" t="s">
        <v>113</v>
      </c>
      <c r="G27" s="15" t="s">
        <v>25</v>
      </c>
      <c r="H27" s="15" t="s">
        <v>114</v>
      </c>
      <c r="I27" s="16">
        <v>1.2</v>
      </c>
      <c r="J27" s="16">
        <f t="shared" si="1"/>
        <v>1.2</v>
      </c>
      <c r="K27" s="17" t="b">
        <v>1</v>
      </c>
      <c r="L27" s="17" t="b">
        <v>1</v>
      </c>
      <c r="M27" s="17" t="b">
        <v>1</v>
      </c>
      <c r="N27" s="4"/>
      <c r="O27" s="4"/>
      <c r="P27" s="4"/>
      <c r="Q27" s="4"/>
      <c r="R27" s="4"/>
      <c r="S27" s="4"/>
      <c r="T27" s="4"/>
      <c r="U27" s="4"/>
      <c r="V27" s="4"/>
    </row>
    <row r="28">
      <c r="A28" s="14">
        <v>1.0</v>
      </c>
      <c r="B28" s="15" t="s">
        <v>115</v>
      </c>
      <c r="C28" s="15" t="s">
        <v>21</v>
      </c>
      <c r="D28" s="15" t="s">
        <v>55</v>
      </c>
      <c r="E28" s="15">
        <v>8.30011263E8</v>
      </c>
      <c r="F28" s="15" t="s">
        <v>116</v>
      </c>
      <c r="G28" s="15" t="s">
        <v>25</v>
      </c>
      <c r="H28" s="15" t="s">
        <v>117</v>
      </c>
      <c r="I28" s="16">
        <v>0.35</v>
      </c>
      <c r="J28" s="16">
        <f t="shared" si="1"/>
        <v>0.35</v>
      </c>
      <c r="K28" s="17" t="b">
        <v>1</v>
      </c>
      <c r="L28" s="17" t="b">
        <v>1</v>
      </c>
      <c r="M28" s="17" t="b">
        <v>1</v>
      </c>
      <c r="N28" s="4"/>
      <c r="O28" s="4"/>
      <c r="P28" s="4"/>
      <c r="Q28" s="4"/>
      <c r="R28" s="4"/>
      <c r="S28" s="4"/>
      <c r="T28" s="4"/>
      <c r="U28" s="4"/>
      <c r="V28" s="4"/>
    </row>
    <row r="29">
      <c r="A29" s="14">
        <v>6.0</v>
      </c>
      <c r="B29" s="15" t="s">
        <v>118</v>
      </c>
      <c r="C29" s="15" t="s">
        <v>119</v>
      </c>
      <c r="D29" s="15" t="s">
        <v>93</v>
      </c>
      <c r="E29" s="15" t="s">
        <v>120</v>
      </c>
      <c r="F29" s="15" t="s">
        <v>121</v>
      </c>
      <c r="G29" s="15" t="s">
        <v>25</v>
      </c>
      <c r="H29" s="15" t="s">
        <v>122</v>
      </c>
      <c r="I29" s="16">
        <v>0.94</v>
      </c>
      <c r="J29" s="16">
        <f t="shared" si="1"/>
        <v>5.64</v>
      </c>
      <c r="K29" s="17" t="b">
        <v>1</v>
      </c>
      <c r="L29" s="17" t="b">
        <v>1</v>
      </c>
      <c r="M29" s="17" t="b">
        <v>1</v>
      </c>
      <c r="N29" s="4"/>
      <c r="O29" s="4"/>
      <c r="P29" s="4"/>
      <c r="Q29" s="4"/>
      <c r="R29" s="4"/>
      <c r="S29" s="4"/>
      <c r="T29" s="4"/>
      <c r="U29" s="4"/>
      <c r="V29" s="4"/>
    </row>
    <row r="30">
      <c r="A30" s="14">
        <v>1.0</v>
      </c>
      <c r="B30" s="15" t="s">
        <v>118</v>
      </c>
      <c r="C30" s="15" t="s">
        <v>119</v>
      </c>
      <c r="D30" s="20"/>
      <c r="E30" s="20"/>
      <c r="F30" s="15" t="s">
        <v>123</v>
      </c>
      <c r="G30" s="15" t="s">
        <v>118</v>
      </c>
      <c r="H30" s="20"/>
      <c r="I30" s="16">
        <v>17.58</v>
      </c>
      <c r="J30" s="16">
        <f>I30*A30</f>
        <v>17.58</v>
      </c>
      <c r="K30" s="17" t="b">
        <v>1</v>
      </c>
      <c r="L30" s="17" t="b">
        <v>1</v>
      </c>
      <c r="M30" s="17" t="b">
        <v>1</v>
      </c>
      <c r="N30" s="4"/>
      <c r="O30" s="4"/>
      <c r="P30" s="4"/>
      <c r="Q30" s="4"/>
      <c r="R30" s="4"/>
      <c r="S30" s="4"/>
      <c r="T30" s="4"/>
      <c r="U30" s="4"/>
      <c r="V30" s="4"/>
    </row>
    <row r="31">
      <c r="A31" s="23"/>
      <c r="B31" s="20"/>
      <c r="C31" s="20"/>
      <c r="D31" s="20"/>
      <c r="E31" s="20"/>
      <c r="F31" s="20"/>
      <c r="G31" s="20"/>
      <c r="H31" s="20"/>
      <c r="I31" s="16"/>
      <c r="J31" s="16">
        <v>0.0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4"/>
      <c r="B32" s="20"/>
      <c r="C32" s="20"/>
      <c r="D32" s="20"/>
      <c r="E32" s="20"/>
      <c r="F32" s="20"/>
      <c r="G32" s="20"/>
      <c r="H32" s="20"/>
      <c r="I32" s="16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24"/>
      <c r="B33" s="4"/>
      <c r="C33" s="4"/>
      <c r="D33" s="4"/>
      <c r="E33" s="4"/>
      <c r="F33" s="4"/>
      <c r="G33" s="4"/>
      <c r="H33" s="7" t="s">
        <v>2</v>
      </c>
      <c r="I33" s="8"/>
      <c r="J33" s="25">
        <f>SUM(J7:J31)</f>
        <v>81.1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26"/>
      <c r="J34" s="2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26"/>
      <c r="J35" s="2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2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2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2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</sheetData>
  <mergeCells count="2">
    <mergeCell ref="D2:E2"/>
    <mergeCell ref="H33:I3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