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<sst xmlns="http://schemas.openxmlformats.org/spreadsheetml/2006/main" count="44" uniqueCount="23">
  <si>
    <t>Microcontroller (4)</t>
  </si>
  <si>
    <t>Cheapest Individual Options</t>
  </si>
  <si>
    <t>Digikey Priority</t>
  </si>
  <si>
    <t>STMicroElectronics</t>
  </si>
  <si>
    <t>Digikey</t>
  </si>
  <si>
    <t>Mouser</t>
  </si>
  <si>
    <t>Newark</t>
  </si>
  <si>
    <t>Total</t>
  </si>
  <si>
    <t>Total Cost</t>
  </si>
  <si>
    <t>Shipping Cost</t>
  </si>
  <si>
    <t>OLED Display (2)</t>
  </si>
  <si>
    <t>SparkFun</t>
  </si>
  <si>
    <t>RobotShop</t>
  </si>
  <si>
    <t>(Free shipping for 5+ delivery time)</t>
  </si>
  <si>
    <t>GPS Receiver (2)</t>
  </si>
  <si>
    <t>Adafruit</t>
  </si>
  <si>
    <t>Digikey (Breakout)</t>
  </si>
  <si>
    <t>Adafruit (Breakout)</t>
  </si>
  <si>
    <t>Allied (Breakout)</t>
  </si>
  <si>
    <t>LoRa Radio (3)</t>
  </si>
  <si>
    <t>IMU (2)</t>
  </si>
  <si>
    <t>Coulomb Counter (2)</t>
  </si>
  <si>
    <t>TI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</si>
</sst>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64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7.57"/>
    <col customWidth="1" min="8" max="8" width="25.0"/>
  </cols>
  <sheetData>
    <row r="2">
      <c r="B2" s="1" t="s">
        <v>0</v>
      </c>
      <c r="H2" s="2" t="s">
        <v>1</v>
      </c>
      <c r="I2" s="2" t="s">
        <v>2</v>
      </c>
    </row>
    <row r="3">
      <c r="B3" s="2" t="s">
        <v>3</v>
      </c>
      <c r="C3" s="2" t="s">
        <v>4</v>
      </c>
      <c r="D3" s="2" t="s">
        <v>5</v>
      </c>
      <c r="E3" s="2" t="s">
        <v>6</v>
      </c>
      <c r="G3" s="2" t="s">
        <v>7</v>
      </c>
      <c r="H3" s="3">
        <f>SUM(B6,D12,B19,B25,B31,C37)</f>
        <v>273.582</v>
      </c>
      <c r="I3" s="3">
        <f>sum(C4,C5,C10,B17,B23,C29,C37)</f>
        <v>259.182</v>
      </c>
    </row>
    <row r="4">
      <c r="A4" s="2" t="s">
        <v>8</v>
      </c>
      <c r="B4" s="4">
        <f>6.42</f>
        <v>6.42</v>
      </c>
      <c r="C4" s="3">
        <f>7.21 </f>
        <v>7.21</v>
      </c>
      <c r="D4" s="3">
        <f>6.55*4</f>
        <v>26.2</v>
      </c>
      <c r="E4" s="3">
        <f>7.72*4</f>
        <v>30.88</v>
      </c>
    </row>
    <row r="5">
      <c r="A5" s="2" t="s">
        <v>9</v>
      </c>
      <c r="B5" s="4">
        <v>5.99</v>
      </c>
      <c r="C5" s="5">
        <v>4.99</v>
      </c>
      <c r="D5" s="4">
        <v>7.99</v>
      </c>
      <c r="E5" s="4">
        <v>9.99</v>
      </c>
    </row>
    <row r="6">
      <c r="A6" s="2" t="s">
        <v>7</v>
      </c>
      <c r="B6" s="3">
        <f t="shared" ref="B6:E6" si="1">B4+B5</f>
        <v>12.41</v>
      </c>
      <c r="C6" s="3">
        <f t="shared" si="1"/>
        <v>12.2</v>
      </c>
      <c r="D6" s="3">
        <f t="shared" si="1"/>
        <v>34.19</v>
      </c>
      <c r="E6" s="3">
        <f t="shared" si="1"/>
        <v>40.87</v>
      </c>
    </row>
    <row r="8">
      <c r="B8" s="1" t="s">
        <v>10</v>
      </c>
    </row>
    <row r="9">
      <c r="B9" s="2" t="s">
        <v>11</v>
      </c>
      <c r="C9" s="2" t="s">
        <v>4</v>
      </c>
      <c r="D9" s="2" t="s">
        <v>12</v>
      </c>
    </row>
    <row r="10">
      <c r="A10" s="2" t="s">
        <v>8</v>
      </c>
      <c r="B10" s="3">
        <f t="shared" ref="B10:D10" si="2">39.95 * 2</f>
        <v>79.9</v>
      </c>
      <c r="C10" s="3">
        <f t="shared" si="2"/>
        <v>79.9</v>
      </c>
      <c r="D10" s="3">
        <f t="shared" si="2"/>
        <v>79.9</v>
      </c>
    </row>
    <row r="11">
      <c r="A11" s="2" t="s">
        <v>9</v>
      </c>
      <c r="B11" s="5">
        <v>10.62</v>
      </c>
      <c r="C11" s="4">
        <v>4.99</v>
      </c>
      <c r="D11" s="4">
        <v>0.0</v>
      </c>
    </row>
    <row r="12">
      <c r="A12" s="2" t="s">
        <v>7</v>
      </c>
      <c r="B12" s="3">
        <f t="shared" ref="B12:D12" si="3">B10+B11</f>
        <v>90.52</v>
      </c>
      <c r="C12" s="3">
        <f t="shared" si="3"/>
        <v>84.89</v>
      </c>
      <c r="D12" s="3">
        <f t="shared" si="3"/>
        <v>79.9</v>
      </c>
    </row>
    <row r="13">
      <c r="B13" s="6" t="s">
        <v>13</v>
      </c>
    </row>
    <row r="15">
      <c r="B15" s="1" t="s">
        <v>14</v>
      </c>
    </row>
    <row r="16">
      <c r="B16" s="2" t="s">
        <v>15</v>
      </c>
      <c r="C16" s="2" t="s">
        <v>16</v>
      </c>
      <c r="D16" s="2" t="s">
        <v>17</v>
      </c>
      <c r="E16" s="2" t="s">
        <v>18</v>
      </c>
    </row>
    <row r="17">
      <c r="A17" s="2" t="s">
        <v>8</v>
      </c>
      <c r="B17" s="3">
        <f>29.95*2</f>
        <v>59.9</v>
      </c>
      <c r="C17" s="3">
        <f t="shared" ref="C17:E17" si="4">39.95 * 2</f>
        <v>79.9</v>
      </c>
      <c r="D17" s="3">
        <f t="shared" si="4"/>
        <v>79.9</v>
      </c>
      <c r="E17" s="3">
        <f t="shared" si="4"/>
        <v>79.9</v>
      </c>
    </row>
    <row r="18">
      <c r="A18" s="2" t="s">
        <v>9</v>
      </c>
      <c r="B18" s="4">
        <v>4.6</v>
      </c>
      <c r="C18" s="4">
        <v>4.99</v>
      </c>
      <c r="D18" s="4">
        <v>4.6</v>
      </c>
      <c r="E18" s="4">
        <v>10.0</v>
      </c>
    </row>
    <row r="19">
      <c r="A19" s="2" t="s">
        <v>7</v>
      </c>
      <c r="B19" s="3">
        <f t="shared" ref="B19:E19" si="5">B17+B18</f>
        <v>64.5</v>
      </c>
      <c r="C19" s="3">
        <f t="shared" si="5"/>
        <v>84.89</v>
      </c>
      <c r="D19" s="3">
        <f t="shared" si="5"/>
        <v>84.5</v>
      </c>
      <c r="E19" s="3">
        <f t="shared" si="5"/>
        <v>89.9</v>
      </c>
    </row>
    <row r="21">
      <c r="B21" s="2" t="s">
        <v>19</v>
      </c>
    </row>
    <row r="22">
      <c r="B22" s="2" t="s">
        <v>4</v>
      </c>
    </row>
    <row r="23">
      <c r="A23" s="2" t="s">
        <v>8</v>
      </c>
      <c r="B23" s="3">
        <f>7.68*3</f>
        <v>23.04</v>
      </c>
    </row>
    <row r="24">
      <c r="A24" s="2" t="s">
        <v>9</v>
      </c>
      <c r="B24" s="4">
        <v>4.99</v>
      </c>
    </row>
    <row r="25">
      <c r="A25" s="2" t="s">
        <v>7</v>
      </c>
      <c r="B25" s="3">
        <f>B23+B24</f>
        <v>28.03</v>
      </c>
    </row>
    <row r="27">
      <c r="B27" s="1" t="s">
        <v>20</v>
      </c>
    </row>
    <row r="28">
      <c r="B28" s="2" t="s">
        <v>15</v>
      </c>
      <c r="C28" s="2" t="s">
        <v>4</v>
      </c>
    </row>
    <row r="29">
      <c r="A29" s="2" t="s">
        <v>8</v>
      </c>
      <c r="B29" s="3">
        <f t="shared" ref="B29:C29" si="6">34.95*2</f>
        <v>69.9</v>
      </c>
      <c r="C29" s="3">
        <f t="shared" si="6"/>
        <v>69.9</v>
      </c>
    </row>
    <row r="30">
      <c r="A30" s="2" t="s">
        <v>9</v>
      </c>
      <c r="B30" s="4">
        <v>4.6</v>
      </c>
      <c r="C30" s="4">
        <v>4.99</v>
      </c>
    </row>
    <row r="31">
      <c r="A31" s="2" t="s">
        <v>7</v>
      </c>
      <c r="B31" s="3">
        <f t="shared" ref="B31:C31" si="7">B29+B30</f>
        <v>74.5</v>
      </c>
      <c r="C31" s="3">
        <f t="shared" si="7"/>
        <v>74.89</v>
      </c>
    </row>
    <row r="33">
      <c r="B33" s="1" t="s">
        <v>21</v>
      </c>
    </row>
    <row r="34">
      <c r="B34" s="2" t="s">
        <v>5</v>
      </c>
      <c r="C34" s="2" t="s">
        <v>22</v>
      </c>
    </row>
    <row r="35">
      <c r="A35" s="2" t="s">
        <v>8</v>
      </c>
      <c r="B35" s="3">
        <f>4.77*2</f>
        <v>9.54</v>
      </c>
      <c r="C35" s="3">
        <f>3.626*2</f>
        <v>7.252</v>
      </c>
    </row>
    <row r="36">
      <c r="A36" s="2" t="s">
        <v>9</v>
      </c>
      <c r="B36" s="4">
        <v>7.99</v>
      </c>
      <c r="C36" s="4">
        <v>6.99</v>
      </c>
    </row>
    <row r="37">
      <c r="A37" s="2" t="s">
        <v>7</v>
      </c>
      <c r="B37" s="3">
        <f t="shared" ref="B37:C37" si="8">B35+B36</f>
        <v>17.53</v>
      </c>
      <c r="C37" s="3">
        <f t="shared" si="8"/>
        <v>14.242</v>
      </c>
    </row>
  </sheetData>
  <mergeCells count="5">
    <mergeCell ref="B2:E2"/>
    <mergeCell ref="B8:D8"/>
    <mergeCell ref="B15:E15"/>
    <mergeCell ref="B27:C27"/>
    <mergeCell ref="B33:C33"/>
  </mergeCells>
  <drawing r:id="rId1"/>
</worksheet>
</file>