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0.xml" ContentType="application/vnd.openxmlformats-officedocument.spreadsheetml.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1.xml" ContentType="application/vnd.openxmlformats-officedocument.spreadsheetml.tab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8.xml" ContentType="application/vnd.openxmlformats-officedocument.spreadsheetml.pivot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ivotTables/pivotTable19.xml" ContentType="application/vnd.openxmlformats-officedocument.spreadsheetml.pivotTab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 hidePivotFieldList="1"/>
  <xr:revisionPtr revIDLastSave="0" documentId="13_ncr:1_{C8C6B82B-81B5-4A60-BE5C-9CE8E2999ACC}" xr6:coauthVersionLast="36" xr6:coauthVersionMax="36" xr10:uidLastSave="{00000000-0000-0000-0000-000000000000}"/>
  <bookViews>
    <workbookView xWindow="0" yWindow="0" windowWidth="38670" windowHeight="21270" firstSheet="5" activeTab="5" xr2:uid="{00000000-000D-0000-FFFF-FFFF00000000}"/>
  </bookViews>
  <sheets>
    <sheet name="Sheet5" sheetId="5" state="hidden" r:id="rId1"/>
    <sheet name="Sheet11" sheetId="16" state="hidden" r:id="rId2"/>
    <sheet name="Sheet12" sheetId="17" state="hidden" r:id="rId3"/>
    <sheet name="Sheet14" sheetId="19" state="hidden" r:id="rId4"/>
    <sheet name="Sheet4" sheetId="41" state="hidden" r:id="rId5"/>
    <sheet name="Sheet6" sheetId="40" r:id="rId6"/>
    <sheet name="Sheet1" sheetId="25" state="hidden" r:id="rId7"/>
    <sheet name="Sheet8" sheetId="43" r:id="rId8"/>
    <sheet name="Sheet16" sheetId="69" r:id="rId9"/>
    <sheet name="Splash_Table" sheetId="9" r:id="rId10"/>
    <sheet name="WCL" sheetId="12" r:id="rId11"/>
    <sheet name="Mbc_WCL" sheetId="23" r:id="rId12"/>
    <sheet name="Splash_ET_1" sheetId="27" r:id="rId13"/>
    <sheet name="speedup" sheetId="39" r:id="rId14"/>
    <sheet name="Sheet2" sheetId="38" r:id="rId15"/>
    <sheet name="WCL_wt_Replc" sheetId="36" r:id="rId16"/>
    <sheet name="Sheet7" sheetId="66" state="hidden" r:id="rId17"/>
    <sheet name="Avg_L" sheetId="13" r:id="rId18"/>
    <sheet name="Sheet15" sheetId="68" state="hidden" r:id="rId19"/>
    <sheet name="Sheet3" sheetId="37" state="hidden" r:id="rId20"/>
    <sheet name="Total_Lat" sheetId="21" r:id="rId21"/>
    <sheet name="splash_Replc_Resp_L" sheetId="31" r:id="rId22"/>
    <sheet name="splash_Replc_Percent" sheetId="34" r:id="rId23"/>
    <sheet name="Splash_Resp_Percent" sheetId="33" r:id="rId24"/>
    <sheet name="Splash_ET_2" sheetId="28" r:id="rId25"/>
    <sheet name="BW" sheetId="20" r:id="rId26"/>
    <sheet name="Mbc_WCL_wt_Repl" sheetId="35" r:id="rId27"/>
    <sheet name="Mbc_AvgL" sheetId="24" r:id="rId28"/>
    <sheet name="Mbc_ET" sheetId="29" r:id="rId29"/>
    <sheet name="Sheet9" sheetId="44" state="hidden" r:id="rId30"/>
    <sheet name="Sheet10" sheetId="65" state="hidden" r:id="rId31"/>
    <sheet name="Sheet13" sheetId="67" r:id="rId32"/>
    <sheet name="Mbc_Table" sheetId="22" r:id="rId33"/>
    <sheet name="MbcTable2" sheetId="42" r:id="rId34"/>
    <sheet name="Sheet18" sheetId="71" r:id="rId35"/>
    <sheet name="Sheet17" sheetId="70" r:id="rId36"/>
  </sheets>
  <calcPr calcId="191029"/>
  <pivotCaches>
    <pivotCache cacheId="15" r:id="rId37"/>
    <pivotCache cacheId="16" r:id="rId38"/>
    <pivotCache cacheId="17" r:id="rId39"/>
    <pivotCache cacheId="18" r:id="rId40"/>
    <pivotCache cacheId="19" r:id="rId41"/>
    <pivotCache cacheId="20" r:id="rId4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H15" i="12" l="1"/>
  <c r="H14" i="12"/>
  <c r="H13" i="12"/>
  <c r="H12" i="12"/>
  <c r="H11" i="12"/>
  <c r="H10" i="12"/>
  <c r="H9" i="12"/>
  <c r="H8" i="12"/>
  <c r="H7" i="12"/>
  <c r="H6" i="12"/>
  <c r="I5" i="13"/>
  <c r="I6" i="69"/>
  <c r="J16" i="69"/>
  <c r="J15" i="69"/>
  <c r="J14" i="69"/>
  <c r="J13" i="69"/>
  <c r="J12" i="69"/>
  <c r="J11" i="69"/>
  <c r="J10" i="69"/>
  <c r="J9" i="69"/>
  <c r="J8" i="69"/>
  <c r="J7" i="69"/>
  <c r="J6" i="69"/>
  <c r="I15" i="69"/>
  <c r="I16" i="69"/>
  <c r="I14" i="69"/>
  <c r="I13" i="69"/>
  <c r="I11" i="69"/>
  <c r="I12" i="69"/>
  <c r="I10" i="69"/>
  <c r="I9" i="69"/>
  <c r="I8" i="69"/>
  <c r="I7" i="69"/>
  <c r="F17" i="67"/>
  <c r="G13" i="67"/>
  <c r="G12" i="67"/>
  <c r="G11" i="67"/>
  <c r="G9" i="67"/>
  <c r="G10" i="67"/>
  <c r="G8" i="67"/>
  <c r="G7" i="67"/>
  <c r="G6" i="67"/>
  <c r="G5" i="67"/>
  <c r="I18" i="69" l="1"/>
  <c r="H16" i="12"/>
  <c r="C20" i="39"/>
  <c r="O12" i="13"/>
  <c r="O11" i="13"/>
  <c r="M15" i="13"/>
  <c r="M16" i="13"/>
  <c r="M14" i="13"/>
  <c r="M13" i="13"/>
  <c r="M12" i="13"/>
  <c r="M11" i="13"/>
  <c r="M10" i="13"/>
  <c r="O10" i="13" s="1"/>
  <c r="M9" i="13"/>
  <c r="O9" i="13" s="1"/>
  <c r="M8" i="13"/>
  <c r="M7" i="13"/>
  <c r="M6" i="13"/>
  <c r="M5" i="13"/>
  <c r="L16" i="13"/>
  <c r="L15" i="13"/>
  <c r="L14" i="13"/>
  <c r="L13" i="13"/>
  <c r="O13" i="13" s="1"/>
  <c r="L12" i="13"/>
  <c r="L11" i="13"/>
  <c r="L10" i="13"/>
  <c r="L9" i="13"/>
  <c r="L8" i="13"/>
  <c r="L7" i="13"/>
  <c r="L6" i="13"/>
  <c r="L5" i="13"/>
  <c r="J6" i="13"/>
  <c r="I16" i="13"/>
  <c r="I15" i="13"/>
  <c r="I14" i="13"/>
  <c r="I13" i="13"/>
  <c r="I12" i="13"/>
  <c r="I11" i="13"/>
  <c r="I10" i="13"/>
  <c r="I9" i="13"/>
  <c r="I8" i="13"/>
  <c r="I7" i="13"/>
  <c r="I6" i="13"/>
  <c r="J16" i="13"/>
  <c r="J14" i="13"/>
  <c r="J15" i="13"/>
  <c r="J13" i="13"/>
  <c r="J12" i="13"/>
  <c r="J11" i="13"/>
  <c r="J10" i="13"/>
  <c r="J9" i="13"/>
  <c r="J8" i="13"/>
  <c r="J7" i="13"/>
  <c r="J5" i="13"/>
  <c r="I17" i="13" l="1"/>
  <c r="O6" i="13"/>
  <c r="O14" i="13"/>
  <c r="O7" i="13"/>
  <c r="O16" i="13"/>
  <c r="O8" i="13"/>
  <c r="O15" i="13"/>
  <c r="J18" i="13"/>
  <c r="J17" i="13"/>
  <c r="O5" i="13"/>
  <c r="U2" i="42"/>
  <c r="U6" i="42"/>
  <c r="U5" i="42"/>
  <c r="U3" i="42"/>
  <c r="U4" i="42"/>
  <c r="U7" i="42"/>
  <c r="U8" i="42"/>
  <c r="U9" i="42"/>
  <c r="U10" i="42"/>
  <c r="U11" i="42"/>
  <c r="U12" i="42"/>
  <c r="U13" i="42"/>
  <c r="U14" i="42"/>
  <c r="U15" i="42"/>
  <c r="U16" i="42"/>
  <c r="U17" i="42"/>
  <c r="U18" i="42"/>
  <c r="U19" i="42"/>
  <c r="U20" i="42"/>
  <c r="U21" i="42"/>
  <c r="U22" i="42"/>
  <c r="U23" i="42"/>
  <c r="U24" i="42"/>
  <c r="U25" i="42"/>
  <c r="U26" i="42"/>
  <c r="U27" i="42"/>
  <c r="U28" i="42"/>
  <c r="U29" i="42"/>
  <c r="U30" i="42"/>
  <c r="U31" i="42"/>
  <c r="U32" i="42"/>
  <c r="U33" i="42"/>
  <c r="U34" i="42"/>
  <c r="U35" i="42"/>
  <c r="U36" i="42"/>
  <c r="U37" i="42"/>
  <c r="U38" i="42"/>
  <c r="U39" i="42"/>
  <c r="U40" i="42"/>
  <c r="U41" i="42"/>
  <c r="U42" i="42"/>
  <c r="U43" i="42"/>
  <c r="U44" i="42"/>
  <c r="U45" i="42"/>
  <c r="U46" i="42"/>
  <c r="U47" i="42"/>
  <c r="U48" i="42"/>
  <c r="U49" i="42"/>
  <c r="U50" i="42"/>
  <c r="U51" i="42"/>
  <c r="U52" i="42"/>
  <c r="U53" i="42"/>
  <c r="U54" i="42"/>
  <c r="U55" i="42"/>
  <c r="U56" i="42"/>
  <c r="U57" i="42"/>
  <c r="U58" i="42"/>
  <c r="U59" i="42"/>
  <c r="U60" i="42"/>
  <c r="U61" i="42"/>
  <c r="U62" i="42"/>
  <c r="U63" i="42"/>
  <c r="U64" i="42"/>
  <c r="U65" i="42"/>
  <c r="U66" i="42"/>
  <c r="U67" i="42"/>
  <c r="U68" i="42"/>
  <c r="U69" i="42"/>
  <c r="U70" i="42"/>
  <c r="U71" i="42"/>
  <c r="U72" i="42"/>
  <c r="U73" i="42"/>
  <c r="U74" i="42"/>
  <c r="U75" i="42"/>
  <c r="U76" i="42"/>
  <c r="U77" i="42"/>
  <c r="U78" i="42"/>
  <c r="U79" i="42"/>
  <c r="U80" i="42"/>
  <c r="U81" i="42"/>
  <c r="U82" i="42"/>
  <c r="U83" i="42"/>
  <c r="U84" i="42"/>
  <c r="U85" i="42"/>
  <c r="U86" i="42"/>
  <c r="U87" i="42"/>
  <c r="U88" i="42"/>
  <c r="U89" i="42"/>
  <c r="U90" i="42"/>
  <c r="U91" i="42"/>
  <c r="U92" i="42"/>
  <c r="U93" i="42"/>
  <c r="U94" i="42"/>
  <c r="U95" i="42"/>
  <c r="U96" i="42"/>
  <c r="U97" i="42"/>
  <c r="U98" i="42"/>
  <c r="U99" i="42"/>
  <c r="U100" i="42"/>
  <c r="U101" i="42"/>
  <c r="U102" i="42"/>
  <c r="U103" i="42"/>
  <c r="U104" i="42"/>
  <c r="U105" i="42"/>
  <c r="U106" i="42"/>
  <c r="U107" i="42"/>
  <c r="U108" i="42"/>
  <c r="U109" i="42"/>
  <c r="U110" i="42"/>
  <c r="U111" i="42"/>
  <c r="U112" i="42"/>
  <c r="U113" i="42"/>
  <c r="U114" i="42"/>
  <c r="U115" i="42"/>
  <c r="U116" i="42"/>
  <c r="U117" i="42"/>
  <c r="U118" i="42"/>
  <c r="U119" i="42"/>
  <c r="U120" i="42"/>
  <c r="U121" i="42"/>
  <c r="U122" i="42"/>
  <c r="U123" i="42"/>
  <c r="U124" i="42"/>
  <c r="U125" i="42"/>
  <c r="U126" i="42"/>
  <c r="U127" i="42"/>
  <c r="U128" i="42"/>
  <c r="U129" i="42"/>
  <c r="U130" i="42"/>
  <c r="U131" i="42"/>
  <c r="U132" i="42"/>
  <c r="U133" i="42"/>
  <c r="U134" i="42"/>
  <c r="U135" i="42"/>
  <c r="U136" i="42"/>
  <c r="U137" i="42"/>
  <c r="U138" i="42"/>
  <c r="U139" i="42"/>
  <c r="U140" i="42"/>
  <c r="U141" i="42"/>
  <c r="U142" i="42"/>
  <c r="U143" i="42"/>
  <c r="U144" i="42"/>
  <c r="U145" i="42"/>
  <c r="H8" i="43"/>
  <c r="I8" i="43"/>
  <c r="H9" i="43"/>
  <c r="I9" i="43"/>
  <c r="H10" i="43"/>
  <c r="I10" i="43"/>
  <c r="H11" i="43"/>
  <c r="I11" i="43"/>
  <c r="H12" i="43"/>
  <c r="I12" i="43"/>
  <c r="H13" i="43"/>
  <c r="I13" i="43"/>
  <c r="H14" i="43"/>
  <c r="I14" i="43"/>
  <c r="H15" i="43"/>
  <c r="I15" i="43"/>
  <c r="H16" i="43"/>
  <c r="I16" i="43"/>
  <c r="P16" i="40"/>
  <c r="P15" i="40"/>
  <c r="P14" i="40"/>
  <c r="P13" i="40"/>
  <c r="P12" i="40"/>
  <c r="P11" i="40"/>
  <c r="P10" i="40"/>
  <c r="P9" i="40"/>
  <c r="P8" i="40"/>
  <c r="P7" i="40"/>
  <c r="P6" i="40"/>
  <c r="O5" i="40"/>
  <c r="P5" i="40"/>
  <c r="O16" i="40"/>
  <c r="O15" i="40"/>
  <c r="O14" i="40"/>
  <c r="O13" i="40"/>
  <c r="O12" i="40"/>
  <c r="O11" i="40"/>
  <c r="O10" i="40"/>
  <c r="O9" i="40"/>
  <c r="O8" i="40"/>
  <c r="O7" i="40"/>
  <c r="O6" i="40"/>
  <c r="P2" i="42"/>
  <c r="P3" i="42"/>
  <c r="P4" i="42"/>
  <c r="P5" i="42"/>
  <c r="P6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P79" i="42"/>
  <c r="P80" i="42"/>
  <c r="P81" i="42"/>
  <c r="P82" i="42"/>
  <c r="P83" i="42"/>
  <c r="P84" i="42"/>
  <c r="P85" i="42"/>
  <c r="P86" i="42"/>
  <c r="P87" i="42"/>
  <c r="P88" i="42"/>
  <c r="P89" i="42"/>
  <c r="P90" i="42"/>
  <c r="P91" i="42"/>
  <c r="P92" i="42"/>
  <c r="P93" i="42"/>
  <c r="P94" i="42"/>
  <c r="P95" i="42"/>
  <c r="P96" i="42"/>
  <c r="P97" i="42"/>
  <c r="P98" i="42"/>
  <c r="P99" i="42"/>
  <c r="P100" i="42"/>
  <c r="P101" i="42"/>
  <c r="P102" i="42"/>
  <c r="P103" i="42"/>
  <c r="P104" i="42"/>
  <c r="P105" i="42"/>
  <c r="P106" i="42"/>
  <c r="P107" i="42"/>
  <c r="P108" i="42"/>
  <c r="P109" i="42"/>
  <c r="P110" i="42"/>
  <c r="P111" i="42"/>
  <c r="P112" i="42"/>
  <c r="P113" i="42"/>
  <c r="P114" i="42"/>
  <c r="P115" i="42"/>
  <c r="P116" i="42"/>
  <c r="P117" i="42"/>
  <c r="P118" i="42"/>
  <c r="P119" i="42"/>
  <c r="P120" i="42"/>
  <c r="P121" i="42"/>
  <c r="P122" i="42"/>
  <c r="P123" i="42"/>
  <c r="P124" i="42"/>
  <c r="P125" i="42"/>
  <c r="P126" i="42"/>
  <c r="P127" i="42"/>
  <c r="P128" i="42"/>
  <c r="P129" i="42"/>
  <c r="P130" i="42"/>
  <c r="P131" i="42"/>
  <c r="P132" i="42"/>
  <c r="P133" i="42"/>
  <c r="P134" i="42"/>
  <c r="P135" i="42"/>
  <c r="P136" i="42"/>
  <c r="P137" i="42"/>
  <c r="P138" i="42"/>
  <c r="P139" i="42"/>
  <c r="P140" i="42"/>
  <c r="P141" i="42"/>
  <c r="P142" i="42"/>
  <c r="P143" i="42"/>
  <c r="P144" i="42"/>
  <c r="P145" i="42"/>
  <c r="P231" i="9"/>
  <c r="P232" i="9"/>
  <c r="P233" i="9"/>
  <c r="O17" i="13" l="1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J13" i="23" l="1"/>
  <c r="J12" i="23"/>
  <c r="J11" i="23"/>
  <c r="J10" i="23"/>
  <c r="J9" i="23"/>
  <c r="J8" i="23"/>
  <c r="J7" i="23"/>
  <c r="J6" i="23"/>
  <c r="J5" i="23"/>
  <c r="O13" i="23"/>
  <c r="O12" i="23"/>
  <c r="O10" i="23"/>
  <c r="O11" i="23"/>
  <c r="O9" i="23"/>
  <c r="O8" i="23"/>
  <c r="O7" i="23"/>
  <c r="O6" i="23"/>
  <c r="O5" i="23"/>
  <c r="L13" i="23"/>
  <c r="L12" i="23"/>
  <c r="L10" i="23"/>
  <c r="L11" i="23"/>
  <c r="L9" i="23"/>
  <c r="L8" i="23"/>
  <c r="L7" i="23"/>
  <c r="L6" i="23"/>
  <c r="L5" i="23"/>
  <c r="O16" i="12"/>
  <c r="O15" i="12"/>
  <c r="O14" i="12"/>
  <c r="O13" i="12"/>
  <c r="O12" i="12"/>
  <c r="O11" i="12"/>
  <c r="O9" i="12"/>
  <c r="O10" i="12"/>
  <c r="O8" i="12"/>
  <c r="O7" i="12"/>
  <c r="O6" i="12"/>
  <c r="O5" i="12"/>
  <c r="L16" i="12"/>
  <c r="L15" i="12"/>
  <c r="L14" i="12"/>
  <c r="L12" i="12"/>
  <c r="L13" i="12"/>
  <c r="L11" i="12"/>
  <c r="L10" i="12"/>
  <c r="L9" i="12"/>
  <c r="L8" i="12"/>
  <c r="L7" i="12"/>
  <c r="L6" i="12"/>
  <c r="L5" i="12"/>
  <c r="J15" i="12"/>
  <c r="J16" i="12"/>
  <c r="J14" i="12"/>
  <c r="J13" i="12"/>
  <c r="J12" i="12"/>
  <c r="J11" i="12"/>
  <c r="J10" i="12"/>
  <c r="J9" i="12"/>
  <c r="J8" i="12"/>
  <c r="J7" i="12"/>
  <c r="J6" i="12"/>
  <c r="J5" i="12"/>
  <c r="L10" i="35" l="1"/>
  <c r="L13" i="35"/>
  <c r="L12" i="35"/>
  <c r="L11" i="35"/>
  <c r="L9" i="35"/>
  <c r="L8" i="35"/>
  <c r="L7" i="35"/>
  <c r="L6" i="35"/>
  <c r="L5" i="35"/>
  <c r="O13" i="35"/>
  <c r="O12" i="35"/>
  <c r="O11" i="35"/>
  <c r="O10" i="35"/>
  <c r="O9" i="35"/>
  <c r="O8" i="35"/>
  <c r="O7" i="35"/>
  <c r="O6" i="35"/>
  <c r="O5" i="35"/>
  <c r="I5" i="35"/>
  <c r="I13" i="35"/>
  <c r="I12" i="35"/>
  <c r="I11" i="35"/>
  <c r="I10" i="35"/>
  <c r="I9" i="35"/>
  <c r="I8" i="35"/>
  <c r="I7" i="35"/>
  <c r="I6" i="35"/>
  <c r="F3" i="31" l="1"/>
  <c r="F4" i="31"/>
  <c r="F5" i="31"/>
  <c r="F6" i="31"/>
  <c r="F7" i="31"/>
  <c r="F8" i="31"/>
  <c r="F9" i="31"/>
  <c r="F10" i="31"/>
  <c r="F11" i="31"/>
  <c r="F12" i="31"/>
  <c r="F13" i="31"/>
  <c r="F14" i="31"/>
  <c r="E3" i="31"/>
  <c r="E4" i="31"/>
  <c r="E5" i="31"/>
  <c r="E6" i="31"/>
  <c r="E7" i="31"/>
  <c r="E8" i="31"/>
  <c r="E9" i="31"/>
  <c r="E10" i="31"/>
  <c r="E11" i="31"/>
  <c r="E12" i="31"/>
  <c r="E13" i="31"/>
  <c r="E14" i="31"/>
</calcChain>
</file>

<file path=xl/sharedStrings.xml><?xml version="1.0" encoding="utf-8"?>
<sst xmlns="http://schemas.openxmlformats.org/spreadsheetml/2006/main" count="2070" uniqueCount="93">
  <si>
    <t>cholesky</t>
  </si>
  <si>
    <t>fft</t>
  </si>
  <si>
    <t>water_spatial</t>
  </si>
  <si>
    <t>water_nsquared</t>
  </si>
  <si>
    <t>barnes</t>
  </si>
  <si>
    <t>lu_non_contig</t>
  </si>
  <si>
    <t>volrend</t>
  </si>
  <si>
    <t>ocean</t>
  </si>
  <si>
    <t>fmm</t>
  </si>
  <si>
    <t>radix</t>
  </si>
  <si>
    <t>raytrace</t>
  </si>
  <si>
    <t>radiosity</t>
  </si>
  <si>
    <t>BM</t>
  </si>
  <si>
    <t>approach</t>
  </si>
  <si>
    <t>PISCOT</t>
  </si>
  <si>
    <t>avgL</t>
  </si>
  <si>
    <t>WCL</t>
  </si>
  <si>
    <t>WCReplc</t>
  </si>
  <si>
    <t>TET</t>
  </si>
  <si>
    <t>PMSI</t>
  </si>
  <si>
    <t>Row Labels</t>
  </si>
  <si>
    <t>Grand Total</t>
  </si>
  <si>
    <t>Column Labels</t>
  </si>
  <si>
    <t>Approach</t>
  </si>
  <si>
    <t>Core</t>
  </si>
  <si>
    <t>NReq</t>
  </si>
  <si>
    <t>Hits</t>
  </si>
  <si>
    <t>Nreplc</t>
  </si>
  <si>
    <t>WCReqL</t>
  </si>
  <si>
    <t>WCRespL</t>
  </si>
  <si>
    <t>WCLwtRepl</t>
  </si>
  <si>
    <t>AvgL</t>
  </si>
  <si>
    <t>AccPerR_L</t>
  </si>
  <si>
    <t>AccReq_L</t>
  </si>
  <si>
    <t>AccResp_L</t>
  </si>
  <si>
    <t>AccReplc_L</t>
  </si>
  <si>
    <t>CombL</t>
  </si>
  <si>
    <t>ByPassShared</t>
  </si>
  <si>
    <t>Max of AvgL</t>
  </si>
  <si>
    <t>ByPassAll</t>
  </si>
  <si>
    <t>Sum of BW</t>
  </si>
  <si>
    <t>a2time01</t>
  </si>
  <si>
    <t>aifirf01</t>
  </si>
  <si>
    <t>basefp01</t>
  </si>
  <si>
    <t>empty</t>
  </si>
  <si>
    <t>iirflt01</t>
  </si>
  <si>
    <t>cacheb01</t>
  </si>
  <si>
    <t>pntrch01</t>
  </si>
  <si>
    <t>rspeed01</t>
  </si>
  <si>
    <t>ttsprk01</t>
  </si>
  <si>
    <t>Max of TET</t>
  </si>
  <si>
    <t>TotResp</t>
  </si>
  <si>
    <t>TotReplc</t>
  </si>
  <si>
    <t>ET</t>
  </si>
  <si>
    <t>Resp_precent</t>
  </si>
  <si>
    <t>Replc_precent</t>
  </si>
  <si>
    <t>Sum of Resp_precent</t>
  </si>
  <si>
    <t>Sum of Replc_precent</t>
  </si>
  <si>
    <t>PISCOT-C2C</t>
  </si>
  <si>
    <t>Max of WCLwtRepl</t>
  </si>
  <si>
    <t>PISCOT-CC</t>
  </si>
  <si>
    <t>speedup</t>
  </si>
  <si>
    <t>Tot-ReqL</t>
  </si>
  <si>
    <t>Tot-RespL</t>
  </si>
  <si>
    <t>Total-Task-L</t>
  </si>
  <si>
    <t>Tot-Replacment</t>
  </si>
  <si>
    <t>Column1</t>
  </si>
  <si>
    <t>AccResp_wtRepl</t>
  </si>
  <si>
    <t>HitsL</t>
  </si>
  <si>
    <t>RespL</t>
  </si>
  <si>
    <t>ReplcL</t>
  </si>
  <si>
    <t>ReqL</t>
  </si>
  <si>
    <t>Column2</t>
  </si>
  <si>
    <t>Column3</t>
  </si>
  <si>
    <t>Total Max of Tot-Replacment</t>
  </si>
  <si>
    <t>Max of Tot-Replacment</t>
  </si>
  <si>
    <t>Total Max of Tot-RespL</t>
  </si>
  <si>
    <t>Max of Tot-RespL</t>
  </si>
  <si>
    <t>Cache2Cache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</si>
  <si>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</si>
  <si>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</si>
  <si>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</si>
  <si>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</si>
  <si>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</si>
  <si>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</si>
  <si>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</si>
  <si>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</si>
  <si>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</si>
  <si>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disable</t>
  </si>
  <si>
    <t>MSI</t>
  </si>
  <si>
    <t>Max of speedup</t>
  </si>
  <si>
    <t>No C2C</t>
  </si>
  <si>
    <t>C2C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</si>
</sst>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2" borderId="2" xfId="0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74">
    <dxf>
      <numFmt numFmtId="164" formatCode="0.000;[Red]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right style="thin">
          <color theme="4" tint="0.39997558519241921"/>
        </right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4" formatCode="#,##0.00"/>
    </dxf>
    <dxf>
      <numFmt numFmtId="165" formatCode="#,##0;[Red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pivotCacheDefinition" Target="pivotCache/pivotCacheDefinition4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Copy.xlsx]Sheet6!PivotTable2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pattFill prst="wdDnDiag">
            <a:fgClr>
              <a:schemeClr val="tx1"/>
            </a:fgClr>
            <a:bgClr>
              <a:schemeClr val="bg1"/>
            </a:bgClr>
          </a:pattFill>
          <a:ln w="285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0"/>
        <c:spPr>
          <a:solidFill>
            <a:srgbClr val="FF0000"/>
          </a:solid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51"/>
        <c:spPr>
          <a:solidFill>
            <a:schemeClr val="accent6">
              <a:lumMod val="75000"/>
            </a:schemeClr>
          </a:solid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52"/>
        <c:spPr>
          <a:solidFill>
            <a:schemeClr val="tx1"/>
          </a:solidFill>
          <a:ln w="28575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RespL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 w="28575">
              <a:solidFill>
                <a:schemeClr val="tx1"/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No C2C</c:v>
                  </c:pt>
                  <c:pt idx="1">
                    <c:v>C2C</c:v>
                  </c:pt>
                  <c:pt idx="2">
                    <c:v>No C2C</c:v>
                  </c:pt>
                  <c:pt idx="3">
                    <c:v>C2C</c:v>
                  </c:pt>
                  <c:pt idx="4">
                    <c:v>No C2C</c:v>
                  </c:pt>
                  <c:pt idx="5">
                    <c:v>C2C</c:v>
                  </c:pt>
                  <c:pt idx="6">
                    <c:v>No C2C</c:v>
                  </c:pt>
                  <c:pt idx="7">
                    <c:v>C2C</c:v>
                  </c:pt>
                  <c:pt idx="8">
                    <c:v>No C2C</c:v>
                  </c:pt>
                  <c:pt idx="9">
                    <c:v>C2C</c:v>
                  </c:pt>
                  <c:pt idx="10">
                    <c:v>No C2C</c:v>
                  </c:pt>
                  <c:pt idx="11">
                    <c:v>C2C</c:v>
                  </c:pt>
                  <c:pt idx="12">
                    <c:v>No C2C</c:v>
                  </c:pt>
                  <c:pt idx="13">
                    <c:v>C2C</c:v>
                  </c:pt>
                  <c:pt idx="14">
                    <c:v>No C2C</c:v>
                  </c:pt>
                  <c:pt idx="15">
                    <c:v>C2C</c:v>
                  </c:pt>
                  <c:pt idx="16">
                    <c:v>No C2C</c:v>
                  </c:pt>
                  <c:pt idx="17">
                    <c:v>C2C</c:v>
                  </c:pt>
                  <c:pt idx="18">
                    <c:v>No C2C</c:v>
                  </c:pt>
                  <c:pt idx="19">
                    <c:v>C2C</c:v>
                  </c:pt>
                  <c:pt idx="20">
                    <c:v>No C2C</c:v>
                  </c:pt>
                  <c:pt idx="21">
                    <c:v>C2C</c:v>
                  </c:pt>
                  <c:pt idx="22">
                    <c:v>No C2C</c:v>
                  </c:pt>
                  <c:pt idx="23">
                    <c:v>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32677211</c:v>
                </c:pt>
                <c:pt idx="1">
                  <c:v>27900045</c:v>
                </c:pt>
                <c:pt idx="2">
                  <c:v>42021669</c:v>
                </c:pt>
                <c:pt idx="3">
                  <c:v>42018969</c:v>
                </c:pt>
                <c:pt idx="4">
                  <c:v>6752280</c:v>
                </c:pt>
                <c:pt idx="5">
                  <c:v>6741726</c:v>
                </c:pt>
                <c:pt idx="6">
                  <c:v>20103152</c:v>
                </c:pt>
                <c:pt idx="7">
                  <c:v>19930818</c:v>
                </c:pt>
                <c:pt idx="8">
                  <c:v>174928394</c:v>
                </c:pt>
                <c:pt idx="9">
                  <c:v>174385985</c:v>
                </c:pt>
                <c:pt idx="10">
                  <c:v>22842057</c:v>
                </c:pt>
                <c:pt idx="11">
                  <c:v>22103036</c:v>
                </c:pt>
                <c:pt idx="12">
                  <c:v>236776692</c:v>
                </c:pt>
                <c:pt idx="13">
                  <c:v>236776692</c:v>
                </c:pt>
                <c:pt idx="14">
                  <c:v>209517832</c:v>
                </c:pt>
                <c:pt idx="15">
                  <c:v>209180663</c:v>
                </c:pt>
                <c:pt idx="16">
                  <c:v>121174750</c:v>
                </c:pt>
                <c:pt idx="17">
                  <c:v>121174750</c:v>
                </c:pt>
                <c:pt idx="18">
                  <c:v>18258046</c:v>
                </c:pt>
                <c:pt idx="19">
                  <c:v>17116700</c:v>
                </c:pt>
                <c:pt idx="20">
                  <c:v>5227001</c:v>
                </c:pt>
                <c:pt idx="21">
                  <c:v>5198984</c:v>
                </c:pt>
                <c:pt idx="22">
                  <c:v>4070557</c:v>
                </c:pt>
                <c:pt idx="23">
                  <c:v>4057140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26-4A00-8BF4-85DD3C3C27BE}"/>
            </c:ext>
          </c:extLst>
        </c:ser>
        <c:ser>
          <c:idx val="1"/>
          <c:order val="1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ReplcL</c:v>
                </c:pt>
              </c:strCache>
            </c:strRef>
          </c:tx>
          <c:spPr>
            <a:solidFill>
              <a:srgbClr val="FF0000"/>
            </a:solidFill>
            <a:ln w="28575">
              <a:solidFill>
                <a:srgbClr val="FF0000"/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No C2C</c:v>
                  </c:pt>
                  <c:pt idx="1">
                    <c:v>C2C</c:v>
                  </c:pt>
                  <c:pt idx="2">
                    <c:v>No C2C</c:v>
                  </c:pt>
                  <c:pt idx="3">
                    <c:v>C2C</c:v>
                  </c:pt>
                  <c:pt idx="4">
                    <c:v>No C2C</c:v>
                  </c:pt>
                  <c:pt idx="5">
                    <c:v>C2C</c:v>
                  </c:pt>
                  <c:pt idx="6">
                    <c:v>No C2C</c:v>
                  </c:pt>
                  <c:pt idx="7">
                    <c:v>C2C</c:v>
                  </c:pt>
                  <c:pt idx="8">
                    <c:v>No C2C</c:v>
                  </c:pt>
                  <c:pt idx="9">
                    <c:v>C2C</c:v>
                  </c:pt>
                  <c:pt idx="10">
                    <c:v>No C2C</c:v>
                  </c:pt>
                  <c:pt idx="11">
                    <c:v>C2C</c:v>
                  </c:pt>
                  <c:pt idx="12">
                    <c:v>No C2C</c:v>
                  </c:pt>
                  <c:pt idx="13">
                    <c:v>C2C</c:v>
                  </c:pt>
                  <c:pt idx="14">
                    <c:v>No C2C</c:v>
                  </c:pt>
                  <c:pt idx="15">
                    <c:v>C2C</c:v>
                  </c:pt>
                  <c:pt idx="16">
                    <c:v>No C2C</c:v>
                  </c:pt>
                  <c:pt idx="17">
                    <c:v>C2C</c:v>
                  </c:pt>
                  <c:pt idx="18">
                    <c:v>No C2C</c:v>
                  </c:pt>
                  <c:pt idx="19">
                    <c:v>C2C</c:v>
                  </c:pt>
                  <c:pt idx="20">
                    <c:v>No C2C</c:v>
                  </c:pt>
                  <c:pt idx="21">
                    <c:v>C2C</c:v>
                  </c:pt>
                  <c:pt idx="22">
                    <c:v>No C2C</c:v>
                  </c:pt>
                  <c:pt idx="23">
                    <c:v>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4014839</c:v>
                </c:pt>
                <c:pt idx="1">
                  <c:v>3619876</c:v>
                </c:pt>
                <c:pt idx="2">
                  <c:v>14177686</c:v>
                </c:pt>
                <c:pt idx="3">
                  <c:v>14179376</c:v>
                </c:pt>
                <c:pt idx="4">
                  <c:v>3494874</c:v>
                </c:pt>
                <c:pt idx="5">
                  <c:v>3502600</c:v>
                </c:pt>
                <c:pt idx="6">
                  <c:v>3974149</c:v>
                </c:pt>
                <c:pt idx="7">
                  <c:v>3976981</c:v>
                </c:pt>
                <c:pt idx="8">
                  <c:v>61708294</c:v>
                </c:pt>
                <c:pt idx="9">
                  <c:v>61654818</c:v>
                </c:pt>
                <c:pt idx="10">
                  <c:v>6587885</c:v>
                </c:pt>
                <c:pt idx="11">
                  <c:v>6547800</c:v>
                </c:pt>
                <c:pt idx="12">
                  <c:v>200931922</c:v>
                </c:pt>
                <c:pt idx="13">
                  <c:v>200931922</c:v>
                </c:pt>
                <c:pt idx="14">
                  <c:v>124334603</c:v>
                </c:pt>
                <c:pt idx="15">
                  <c:v>124344785</c:v>
                </c:pt>
                <c:pt idx="16">
                  <c:v>25590591</c:v>
                </c:pt>
                <c:pt idx="17">
                  <c:v>25590591</c:v>
                </c:pt>
                <c:pt idx="18">
                  <c:v>2278218</c:v>
                </c:pt>
                <c:pt idx="19">
                  <c:v>2270625</c:v>
                </c:pt>
                <c:pt idx="20">
                  <c:v>1165608</c:v>
                </c:pt>
                <c:pt idx="21">
                  <c:v>1165378</c:v>
                </c:pt>
                <c:pt idx="22">
                  <c:v>968880</c:v>
                </c:pt>
                <c:pt idx="23">
                  <c:v>969929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26-4A00-8BF4-85DD3C3C27BE}"/>
            </c:ext>
          </c:extLst>
        </c:ser>
        <c:ser>
          <c:idx val="2"/>
          <c:order val="2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ReqL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No C2C</c:v>
                  </c:pt>
                  <c:pt idx="1">
                    <c:v>C2C</c:v>
                  </c:pt>
                  <c:pt idx="2">
                    <c:v>No C2C</c:v>
                  </c:pt>
                  <c:pt idx="3">
                    <c:v>C2C</c:v>
                  </c:pt>
                  <c:pt idx="4">
                    <c:v>No C2C</c:v>
                  </c:pt>
                  <c:pt idx="5">
                    <c:v>C2C</c:v>
                  </c:pt>
                  <c:pt idx="6">
                    <c:v>No C2C</c:v>
                  </c:pt>
                  <c:pt idx="7">
                    <c:v>C2C</c:v>
                  </c:pt>
                  <c:pt idx="8">
                    <c:v>No C2C</c:v>
                  </c:pt>
                  <c:pt idx="9">
                    <c:v>C2C</c:v>
                  </c:pt>
                  <c:pt idx="10">
                    <c:v>No C2C</c:v>
                  </c:pt>
                  <c:pt idx="11">
                    <c:v>C2C</c:v>
                  </c:pt>
                  <c:pt idx="12">
                    <c:v>No C2C</c:v>
                  </c:pt>
                  <c:pt idx="13">
                    <c:v>C2C</c:v>
                  </c:pt>
                  <c:pt idx="14">
                    <c:v>No C2C</c:v>
                  </c:pt>
                  <c:pt idx="15">
                    <c:v>C2C</c:v>
                  </c:pt>
                  <c:pt idx="16">
                    <c:v>No C2C</c:v>
                  </c:pt>
                  <c:pt idx="17">
                    <c:v>C2C</c:v>
                  </c:pt>
                  <c:pt idx="18">
                    <c:v>No C2C</c:v>
                  </c:pt>
                  <c:pt idx="19">
                    <c:v>C2C</c:v>
                  </c:pt>
                  <c:pt idx="20">
                    <c:v>No C2C</c:v>
                  </c:pt>
                  <c:pt idx="21">
                    <c:v>C2C</c:v>
                  </c:pt>
                  <c:pt idx="22">
                    <c:v>No C2C</c:v>
                  </c:pt>
                  <c:pt idx="23">
                    <c:v>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782848</c:v>
                </c:pt>
                <c:pt idx="1">
                  <c:v>782956</c:v>
                </c:pt>
                <c:pt idx="2">
                  <c:v>158946</c:v>
                </c:pt>
                <c:pt idx="3">
                  <c:v>159213</c:v>
                </c:pt>
                <c:pt idx="4">
                  <c:v>130239</c:v>
                </c:pt>
                <c:pt idx="5">
                  <c:v>130317</c:v>
                </c:pt>
                <c:pt idx="6">
                  <c:v>478351</c:v>
                </c:pt>
                <c:pt idx="7">
                  <c:v>478628</c:v>
                </c:pt>
                <c:pt idx="8">
                  <c:v>1911935</c:v>
                </c:pt>
                <c:pt idx="9">
                  <c:v>1913627</c:v>
                </c:pt>
                <c:pt idx="10">
                  <c:v>446801</c:v>
                </c:pt>
                <c:pt idx="11">
                  <c:v>446514</c:v>
                </c:pt>
                <c:pt idx="12">
                  <c:v>269248</c:v>
                </c:pt>
                <c:pt idx="13">
                  <c:v>274305</c:v>
                </c:pt>
                <c:pt idx="14">
                  <c:v>2488521</c:v>
                </c:pt>
                <c:pt idx="15">
                  <c:v>2488480</c:v>
                </c:pt>
                <c:pt idx="16">
                  <c:v>2280688</c:v>
                </c:pt>
                <c:pt idx="17">
                  <c:v>2281997</c:v>
                </c:pt>
                <c:pt idx="18">
                  <c:v>440031</c:v>
                </c:pt>
                <c:pt idx="19">
                  <c:v>440143</c:v>
                </c:pt>
                <c:pt idx="20">
                  <c:v>94723</c:v>
                </c:pt>
                <c:pt idx="21">
                  <c:v>94562</c:v>
                </c:pt>
                <c:pt idx="22">
                  <c:v>97174</c:v>
                </c:pt>
                <c:pt idx="23">
                  <c:v>97081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26-4A00-8BF4-85DD3C3C27BE}"/>
            </c:ext>
          </c:extLst>
        </c:ser>
        <c:ser>
          <c:idx val="3"/>
          <c:order val="3"/>
          <c:tx>
            <c: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strCache>
                <c:ptCount val="1"/>
                <c:pt idx="0">
                  <c:v>HitsL</c:v>
                </c:pt>
              </c:strCache>
            </c:strRef>
          </c:tx>
          <c:spPr>
            <a:solidFill>
              <a:schemeClr val="tx1"/>
            </a:solidFill>
            <a:ln w="285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  <c:numCache>
                  <c:formatCode>General</c:formatCode>
                  <c:ptCount val="24"/>
                  <c:pt idx="0">
                    <c:v>4754716512</c:v>
                  </c:pt>
                  <c:pt idx="1">
                    <c:v>2468795112</c:v>
                  </c:pt>
                  <c:pt idx="2">
                    <c:v>3402046336</c:v>
                  </c:pt>
                  <c:pt idx="3">
                    <c:v>1766447136</c:v>
                  </c:pt>
                  <c:pt idx="4">
                    <c:v>3885793600</c:v>
                  </c:pt>
                  <c:pt idx="5">
                    <c:v>2017623600</c:v>
                  </c:pt>
                  <c:pt idx="6">
                    <c:v>2361216000</c:v>
                  </c:pt>
                  <c:pt idx="7">
                    <c:v>1226016000</c:v>
                  </c:pt>
                  <c:pt idx="8">
                    <c:v>2819028160</c:v>
                  </c:pt>
                  <c:pt idx="9">
                    <c:v>1463726160</c:v>
                  </c:pt>
                  <c:pt idx="10">
                    <c:v>1270057984</c:v>
                  </c:pt>
                  <c:pt idx="11">
                    <c:v>659453184</c:v>
                  </c:pt>
                  <c:pt idx="12">
                    <c:v>29903375008</c:v>
                  </c:pt>
                  <c:pt idx="13">
                    <c:v>15526752408</c:v>
                  </c:pt>
                  <c:pt idx="14">
                    <c:v>5522505664</c:v>
                  </c:pt>
                  <c:pt idx="15">
                    <c:v>2867454864</c:v>
                  </c:pt>
                  <c:pt idx="16">
                    <c:v>6462609088</c:v>
                  </c:pt>
                  <c:pt idx="17">
                    <c:v>3355585488</c:v>
                  </c:pt>
                  <c:pt idx="18">
                    <c:v>859888224</c:v>
                  </c:pt>
                  <c:pt idx="19">
                    <c:v>446480424</c:v>
                  </c:pt>
                  <c:pt idx="20">
                    <c:v>1438650304</c:v>
                  </c:pt>
                  <c:pt idx="21">
                    <c:v>746991504</c:v>
                  </c:pt>
                  <c:pt idx="22">
                    <c:v>18130378656</c:v>
                  </c:pt>
                  <c:pt idx="23">
                    <c:v>9413850456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38100" cap="sq">
                <a:solidFill>
                  <a:schemeClr val="tx1"/>
                </a:solidFill>
              </a:ln>
            </c:spPr>
          </c:errBars>
          <c:cat>
            <c:multiLvlStr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multiLvlStrCache>
                <c:ptCount val="24"/>
                <c:lvl>
                  <c:pt idx="0">
                    <c:v>No C2C</c:v>
                  </c:pt>
                  <c:pt idx="1">
                    <c:v>C2C</c:v>
                  </c:pt>
                  <c:pt idx="2">
                    <c:v>No C2C</c:v>
                  </c:pt>
                  <c:pt idx="3">
                    <c:v>C2C</c:v>
                  </c:pt>
                  <c:pt idx="4">
                    <c:v>No C2C</c:v>
                  </c:pt>
                  <c:pt idx="5">
                    <c:v>C2C</c:v>
                  </c:pt>
                  <c:pt idx="6">
                    <c:v>No C2C</c:v>
                  </c:pt>
                  <c:pt idx="7">
                    <c:v>C2C</c:v>
                  </c:pt>
                  <c:pt idx="8">
                    <c:v>No C2C</c:v>
                  </c:pt>
                  <c:pt idx="9">
                    <c:v>C2C</c:v>
                  </c:pt>
                  <c:pt idx="10">
                    <c:v>No C2C</c:v>
                  </c:pt>
                  <c:pt idx="11">
                    <c:v>C2C</c:v>
                  </c:pt>
                  <c:pt idx="12">
                    <c:v>No C2C</c:v>
                  </c:pt>
                  <c:pt idx="13">
                    <c:v>C2C</c:v>
                  </c:pt>
                  <c:pt idx="14">
                    <c:v>No C2C</c:v>
                  </c:pt>
                  <c:pt idx="15">
                    <c:v>C2C</c:v>
                  </c:pt>
                  <c:pt idx="16">
                    <c:v>No C2C</c:v>
                  </c:pt>
                  <c:pt idx="17">
                    <c:v>C2C</c:v>
                  </c:pt>
                  <c:pt idx="18">
                    <c:v>No C2C</c:v>
                  </c:pt>
                  <c:pt idx="19">
                    <c:v>C2C</c:v>
                  </c:pt>
                  <c:pt idx="20">
                    <c:v>No C2C</c:v>
                  </c:pt>
                  <c:pt idx="21">
                    <c:v>C2C</c:v>
                  </c:pt>
                  <c:pt idx="22">
                    <c:v>No C2C</c:v>
                  </c:pt>
                  <c:pt idx="23">
                    <c:v>C2C</c:v>
                  </c:pt>
                </c:lvl>
                <c:lvl>
                  <c:pt idx="0">
                    <c:v>barnes</c:v>
                  </c:pt>
                  <c:pt idx="2">
                    <c:v>cholesky</c:v>
                  </c:pt>
                  <c:pt idx="4">
                    <c:v>fft</c:v>
                  </c:pt>
                  <c:pt idx="6">
                    <c:v>fmm</c:v>
                  </c:pt>
                  <c:pt idx="8">
                    <c:v>lu_non_contig</c:v>
                  </c:pt>
                  <c:pt idx="10">
                    <c:v>ocean</c:v>
                  </c:pt>
                  <c:pt idx="12">
                    <c:v>radiosity</c:v>
                  </c:pt>
                  <c:pt idx="14">
                    <c:v>radix</c:v>
                  </c:pt>
                  <c:pt idx="16">
                    <c:v>raytrace</c:v>
                  </c:pt>
                  <c:pt idx="18">
                    <c:v>volrend</c:v>
                  </c:pt>
                  <c:pt idx="20">
                    <c:v>water_nsquared</c:v>
                  </c:pt>
                  <c:pt idx="22">
                    <c:v>water_spatial</c:v>
                  </c:pt>
                </c:lvl>
              </c:multiLvlStrCache>
            </c:multiLvlStrRef>
          </c:cat>
          <c:val>
            <c:numRef>
              <c:f>(Sheet6!$O$5,Sheet6!$P$5,Sheet6!$O$6,Sheet6!$P$6,Sheet6!$O$7,Sheet6!$P$7,Sheet6!$O$8,Sheet6!$P$8,Sheet6!$O$9,Sheet6!$P$9,Sheet6!$O$10,Sheet6!$P$10,Sheet6!$O$11,Sheet6!$P$11,Sheet6!$O$12,Sheet6!$P$12,Sheet6!$O$13,Sheet6!$P$13,Sheet6!$O$14,Sheet6!$P$14,Sheet6!$O$15,Sheet6!$P$15,Sheet6!$O$16,Sheet6!$P$16)</c:f>
              <c:numCache>
                <c:formatCode>#,##0.00</c:formatCode>
                <c:ptCount val="24"/>
                <c:pt idx="0">
                  <c:v>11085876</c:v>
                </c:pt>
                <c:pt idx="1">
                  <c:v>11086039</c:v>
                </c:pt>
                <c:pt idx="2">
                  <c:v>7373574</c:v>
                </c:pt>
                <c:pt idx="3">
                  <c:v>7373575</c:v>
                </c:pt>
                <c:pt idx="4">
                  <c:v>9217557</c:v>
                </c:pt>
                <c:pt idx="5">
                  <c:v>9217554</c:v>
                </c:pt>
                <c:pt idx="6">
                  <c:v>5398491</c:v>
                </c:pt>
                <c:pt idx="7">
                  <c:v>5398148</c:v>
                </c:pt>
                <c:pt idx="8">
                  <c:v>5621116</c:v>
                </c:pt>
                <c:pt idx="9">
                  <c:v>5621137</c:v>
                </c:pt>
                <c:pt idx="10">
                  <c:v>2829248</c:v>
                </c:pt>
                <c:pt idx="11">
                  <c:v>2829069</c:v>
                </c:pt>
                <c:pt idx="12">
                  <c:v>67690248</c:v>
                </c:pt>
                <c:pt idx="13">
                  <c:v>67690248</c:v>
                </c:pt>
                <c:pt idx="14">
                  <c:v>12053742</c:v>
                </c:pt>
                <c:pt idx="15">
                  <c:v>12053728</c:v>
                </c:pt>
                <c:pt idx="16">
                  <c:v>41298250</c:v>
                </c:pt>
                <c:pt idx="17">
                  <c:v>41298250</c:v>
                </c:pt>
                <c:pt idx="18">
                  <c:v>15231492</c:v>
                </c:pt>
                <c:pt idx="19">
                  <c:v>15232262</c:v>
                </c:pt>
                <c:pt idx="20">
                  <c:v>1981774</c:v>
                </c:pt>
                <c:pt idx="21">
                  <c:v>1981790</c:v>
                </c:pt>
                <c:pt idx="22">
                  <c:v>3383033</c:v>
                </c:pt>
                <c:pt idx="23">
                  <c:v>3383038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26-4A00-8BF4-85DD3C3C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38487263"/>
        <c:axId val="734202639"/>
      </c:barChart>
      <c:catAx>
        <c:axId val="6384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prstDash val="dash"/>
            <a:round/>
          </a:ln>
          <a:effectLst/>
        </c:spPr>
        <c:txPr>
          <a:bodyPr rot="-60000000" vert="horz"/>
          <a:lstStyle/>
          <a:p>
            <a:pPr>
              <a:defRPr sz="1600" b="1" baseline="0"/>
            </a:pPr>
            <a:endParaRPr lang="en-US"/>
          </a:p>
        </c:txPr>
        <c:crossAx val="734202639"/>
        <c:crosses val="autoZero"/>
        <c:auto val="1"/>
        <c:lblAlgn val="ctr"/>
        <c:lblOffset val="100"/>
        <c:noMultiLvlLbl val="0"/>
      </c:catAx>
      <c:valAx>
        <c:axId val="734202639"/>
        <c:scaling>
          <c:logBase val="10"/>
          <c:orientation val="minMax"/>
          <c:min val="100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800" b="1" baseline="0"/>
            </a:pPr>
            <a:endParaRPr lang="en-US"/>
          </a:p>
        </c:txPr>
        <c:crossAx val="638487263"/>
        <c:crosses val="autoZero"/>
        <c:crossBetween val="between"/>
        <c:dispUnits>
          <c:builtInUnit val="millions"/>
        </c:dispUnits>
      </c:valAx>
    </c:plotArea>
    <c:legend>
      <c:legendPos val="t"/>
      <c:layout>
        <c:manualLayout>
          <c:xMode val="edge"/>
          <c:yMode val="edge"/>
          <c:x val="7.7477315335583066E-2"/>
          <c:y val="3.9464435695538057E-2"/>
          <c:w val="0.90826527273252333"/>
          <c:h val="8.1459395457842365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2800" b="1" baseline="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Copy.xlsx]Avg_L!PivotTable8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Avg_L!$B$3:$B$4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Avg_L!$B$5:$B$17</c:f>
              <c:numCache>
                <c:formatCode>General</c:formatCode>
                <c:ptCount val="12"/>
                <c:pt idx="0">
                  <c:v>99</c:v>
                </c:pt>
                <c:pt idx="1">
                  <c:v>98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77</c:v>
                </c:pt>
                <c:pt idx="6">
                  <c:v>75</c:v>
                </c:pt>
                <c:pt idx="7">
                  <c:v>70</c:v>
                </c:pt>
                <c:pt idx="8">
                  <c:v>69</c:v>
                </c:pt>
                <c:pt idx="9">
                  <c:v>67</c:v>
                </c:pt>
                <c:pt idx="10">
                  <c:v>53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5-40C4-854D-13C8FAA0EB3B}"/>
            </c:ext>
          </c:extLst>
        </c:ser>
        <c:ser>
          <c:idx val="1"/>
          <c:order val="1"/>
          <c:tx>
            <c:strRef>
              <c:f>Avg_L!$C$3:$C$4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Avg_L!$C$5:$C$17</c:f>
              <c:numCache>
                <c:formatCode>General</c:formatCode>
                <c:ptCount val="12"/>
                <c:pt idx="0">
                  <c:v>89</c:v>
                </c:pt>
                <c:pt idx="1">
                  <c:v>27</c:v>
                </c:pt>
                <c:pt idx="2">
                  <c:v>75</c:v>
                </c:pt>
                <c:pt idx="3">
                  <c:v>75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64</c:v>
                </c:pt>
                <c:pt idx="9">
                  <c:v>51</c:v>
                </c:pt>
                <c:pt idx="10">
                  <c:v>42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5-40C4-854D-13C8FAA0EB3B}"/>
            </c:ext>
          </c:extLst>
        </c:ser>
        <c:ser>
          <c:idx val="2"/>
          <c:order val="2"/>
          <c:tx>
            <c:strRef>
              <c:f>Avg_L!$D$3:$D$4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Avg_L!$D$5:$D$17</c:f>
              <c:numCache>
                <c:formatCode>General</c:formatCode>
                <c:ptCount val="12"/>
                <c:pt idx="0">
                  <c:v>55</c:v>
                </c:pt>
                <c:pt idx="1">
                  <c:v>11</c:v>
                </c:pt>
                <c:pt idx="2">
                  <c:v>5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95-40C4-854D-13C8FAA0EB3B}"/>
            </c:ext>
          </c:extLst>
        </c:ser>
        <c:ser>
          <c:idx val="3"/>
          <c:order val="3"/>
          <c:tx>
            <c:strRef>
              <c:f>Avg_L!$E$3:$E$4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Avg_L!$A$5:$A$17</c:f>
              <c:strCache>
                <c:ptCount val="12"/>
                <c:pt idx="0">
                  <c:v>lu_non_contig</c:v>
                </c:pt>
                <c:pt idx="1">
                  <c:v>ocean</c:v>
                </c:pt>
                <c:pt idx="2">
                  <c:v>fmm</c:v>
                </c:pt>
                <c:pt idx="3">
                  <c:v>radix</c:v>
                </c:pt>
                <c:pt idx="4">
                  <c:v>raytrace</c:v>
                </c:pt>
                <c:pt idx="5">
                  <c:v>cholesky</c:v>
                </c:pt>
                <c:pt idx="6">
                  <c:v>radiosity</c:v>
                </c:pt>
                <c:pt idx="7">
                  <c:v>water_nsquared</c:v>
                </c:pt>
                <c:pt idx="8">
                  <c:v>volrend</c:v>
                </c:pt>
                <c:pt idx="9">
                  <c:v>water_spatial</c:v>
                </c:pt>
                <c:pt idx="10">
                  <c:v>fft</c:v>
                </c:pt>
                <c:pt idx="11">
                  <c:v>barnes</c:v>
                </c:pt>
              </c:strCache>
            </c:strRef>
          </c:cat>
          <c:val>
            <c:numRef>
              <c:f>Avg_L!$E$5:$E$17</c:f>
              <c:numCache>
                <c:formatCode>General</c:formatCode>
                <c:ptCount val="12"/>
                <c:pt idx="0">
                  <c:v>54</c:v>
                </c:pt>
                <c:pt idx="1">
                  <c:v>10</c:v>
                </c:pt>
                <c:pt idx="2">
                  <c:v>5</c:v>
                </c:pt>
                <c:pt idx="3">
                  <c:v>26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3-4AFA-AA75-0178AF48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36352"/>
        <c:axId val="1949883584"/>
      </c:barChart>
      <c:catAx>
        <c:axId val="4915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3584"/>
        <c:crosses val="autoZero"/>
        <c:auto val="1"/>
        <c:lblAlgn val="ctr"/>
        <c:lblOffset val="100"/>
        <c:noMultiLvlLbl val="0"/>
      </c:catAx>
      <c:valAx>
        <c:axId val="1949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Average Latency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6457132012346"/>
          <c:y val="0.13237787155124833"/>
          <c:w val="0.5878293771341121"/>
          <c:h val="8.831978162723032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Copy.xlsx]Total_Lat!PivotTable13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Total_Lat!$B$3:$B$4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Total_Lat!$B$5:$B$17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254-40B9-93A8-8C9685773894}"/>
            </c:ext>
          </c:extLst>
        </c:ser>
        <c:ser>
          <c:idx val="1"/>
          <c:order val="1"/>
          <c:tx>
            <c:strRef>
              <c:f>Total_Lat!$C$3:$C$4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Total_Lat!$C$5:$C$17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5F2D-40E6-9921-4FCBDB91FFA2}"/>
            </c:ext>
          </c:extLst>
        </c:ser>
        <c:ser>
          <c:idx val="2"/>
          <c:order val="2"/>
          <c:tx>
            <c:strRef>
              <c:f>Total_Lat!$D$3:$D$4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Total_Lat!$A$5:$A$17</c:f>
              <c:strCache>
                <c:ptCount val="12"/>
                <c:pt idx="0">
                  <c:v>cholesky</c:v>
                </c:pt>
                <c:pt idx="1">
                  <c:v>fft</c:v>
                </c:pt>
                <c:pt idx="2">
                  <c:v>fmm</c:v>
                </c:pt>
                <c:pt idx="3">
                  <c:v>lu_non_contig</c:v>
                </c:pt>
                <c:pt idx="4">
                  <c:v>ocean</c:v>
                </c:pt>
                <c:pt idx="5">
                  <c:v>radiosity</c:v>
                </c:pt>
                <c:pt idx="6">
                  <c:v>radix</c:v>
                </c:pt>
                <c:pt idx="7">
                  <c:v>volrend</c:v>
                </c:pt>
                <c:pt idx="8">
                  <c:v>water_nsquared</c:v>
                </c:pt>
                <c:pt idx="9">
                  <c:v>water_spatial</c:v>
                </c:pt>
                <c:pt idx="10">
                  <c:v>barnes</c:v>
                </c:pt>
                <c:pt idx="11">
                  <c:v>raytrace</c:v>
                </c:pt>
              </c:strCache>
            </c:strRef>
          </c:cat>
          <c:val>
            <c:numRef>
              <c:f>Total_Lat!$D$5:$D$17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9-5F2D-40E6-9921-4FCBDB91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154560"/>
        <c:axId val="147287536"/>
      </c:barChart>
      <c:catAx>
        <c:axId val="496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7536"/>
        <c:crosses val="autoZero"/>
        <c:auto val="1"/>
        <c:lblAlgn val="ctr"/>
        <c:lblOffset val="100"/>
        <c:noMultiLvlLbl val="0"/>
      </c:catAx>
      <c:valAx>
        <c:axId val="14728753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Total Latency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560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83270990115032"/>
          <c:y val="8.288591995981881E-2"/>
          <c:w val="0.43097231535673747"/>
          <c:h val="9.359457965544373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Copy.xlsx]splash_Replc_Percent!PivotTable8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splash_Replc_Percent!$B$3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splash_Replc_Percent!$A$4:$A$16</c:f>
              <c:strCache>
                <c:ptCount val="12"/>
                <c:pt idx="0">
                  <c:v>lu_non_contig</c:v>
                </c:pt>
                <c:pt idx="1">
                  <c:v>radix</c:v>
                </c:pt>
                <c:pt idx="2">
                  <c:v>ocean</c:v>
                </c:pt>
                <c:pt idx="3">
                  <c:v>radiosity</c:v>
                </c:pt>
                <c:pt idx="4">
                  <c:v>fmm</c:v>
                </c:pt>
                <c:pt idx="5">
                  <c:v>cholesky</c:v>
                </c:pt>
                <c:pt idx="6">
                  <c:v>water_nsquared</c:v>
                </c:pt>
                <c:pt idx="7">
                  <c:v>barnes</c:v>
                </c:pt>
                <c:pt idx="8">
                  <c:v>fft</c:v>
                </c:pt>
                <c:pt idx="9">
                  <c:v>raytrace</c:v>
                </c:pt>
                <c:pt idx="10">
                  <c:v>water_spatial</c:v>
                </c:pt>
                <c:pt idx="11">
                  <c:v>volrend</c:v>
                </c:pt>
              </c:strCache>
            </c:strRef>
          </c:cat>
          <c:val>
            <c:numRef>
              <c:f>splash_Replc_Percent!$B$4:$B$16</c:f>
              <c:numCache>
                <c:formatCode>General</c:formatCode>
                <c:ptCount val="12"/>
                <c:pt idx="0">
                  <c:v>40.468561605302028</c:v>
                </c:pt>
                <c:pt idx="1">
                  <c:v>27.444456932851462</c:v>
                </c:pt>
                <c:pt idx="2">
                  <c:v>14.215509450349847</c:v>
                </c:pt>
                <c:pt idx="3">
                  <c:v>10.850988979831417</c:v>
                </c:pt>
                <c:pt idx="4">
                  <c:v>4.7773958348207408</c:v>
                </c:pt>
                <c:pt idx="5">
                  <c:v>3.0951550356863469</c:v>
                </c:pt>
                <c:pt idx="6">
                  <c:v>2.3018216723410383</c:v>
                </c:pt>
                <c:pt idx="7">
                  <c:v>2.048611524940616</c:v>
                </c:pt>
                <c:pt idx="8">
                  <c:v>1.3446435168235908</c:v>
                </c:pt>
                <c:pt idx="9">
                  <c:v>1.2682920123820856</c:v>
                </c:pt>
                <c:pt idx="10">
                  <c:v>0.78998576198625603</c:v>
                </c:pt>
                <c:pt idx="11">
                  <c:v>0.41705110430043313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536-B3D5-1BAF559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95024"/>
        <c:axId val="1746192192"/>
      </c:barChart>
      <c:catAx>
        <c:axId val="16309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92192"/>
        <c:crosses val="autoZero"/>
        <c:auto val="1"/>
        <c:lblAlgn val="ctr"/>
        <c:lblOffset val="100"/>
        <c:noMultiLvlLbl val="0"/>
      </c:catAx>
      <c:valAx>
        <c:axId val="1746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Replacemet Latency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Pecentage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9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Copy.xlsx]Splash_Resp_Percent!PivotTable7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Splash_Resp_Percent!$B$3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Splash_Resp_Percent!$A$4:$A$16</c:f>
              <c:strCache>
                <c:ptCount val="12"/>
                <c:pt idx="0">
                  <c:v>lu_non_contig</c:v>
                </c:pt>
                <c:pt idx="1">
                  <c:v>radiosity</c:v>
                </c:pt>
                <c:pt idx="2">
                  <c:v>radix</c:v>
                </c:pt>
                <c:pt idx="3">
                  <c:v>ocean</c:v>
                </c:pt>
                <c:pt idx="4">
                  <c:v>fmm</c:v>
                </c:pt>
                <c:pt idx="5">
                  <c:v>cholesky</c:v>
                </c:pt>
                <c:pt idx="6">
                  <c:v>barnes</c:v>
                </c:pt>
                <c:pt idx="7">
                  <c:v>water_nsquared</c:v>
                </c:pt>
                <c:pt idx="8">
                  <c:v>raytrace</c:v>
                </c:pt>
                <c:pt idx="9">
                  <c:v>volrend</c:v>
                </c:pt>
                <c:pt idx="10">
                  <c:v>water_spatial</c:v>
                </c:pt>
                <c:pt idx="11">
                  <c:v>fft</c:v>
                </c:pt>
              </c:strCache>
            </c:strRef>
          </c:cat>
          <c:val>
            <c:numRef>
              <c:f>Splash_Resp_Percent!$B$4:$B$16</c:f>
              <c:numCache>
                <c:formatCode>General</c:formatCode>
                <c:ptCount val="12"/>
                <c:pt idx="0">
                  <c:v>42.764434856150544</c:v>
                </c:pt>
                <c:pt idx="1">
                  <c:v>24.772783795483864</c:v>
                </c:pt>
                <c:pt idx="2">
                  <c:v>18.58732630975037</c:v>
                </c:pt>
                <c:pt idx="3">
                  <c:v>16.147575622136841</c:v>
                </c:pt>
                <c:pt idx="4">
                  <c:v>8.6059582029951009</c:v>
                </c:pt>
                <c:pt idx="5">
                  <c:v>7.753019582060257</c:v>
                </c:pt>
                <c:pt idx="6">
                  <c:v>7.3970090479919692</c:v>
                </c:pt>
                <c:pt idx="7">
                  <c:v>4.4560749811995644</c:v>
                </c:pt>
                <c:pt idx="8">
                  <c:v>3.6334579855409879</c:v>
                </c:pt>
                <c:pt idx="9">
                  <c:v>2.6541695509621612</c:v>
                </c:pt>
                <c:pt idx="10">
                  <c:v>2.5682149281144593</c:v>
                </c:pt>
                <c:pt idx="11">
                  <c:v>2.075598327238267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2-4AFF-A9EB-5FA3D6DE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20160"/>
        <c:axId val="1746176192"/>
      </c:barChart>
      <c:catAx>
        <c:axId val="16936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76192"/>
        <c:crosses val="autoZero"/>
        <c:auto val="1"/>
        <c:lblAlgn val="ctr"/>
        <c:lblOffset val="100"/>
        <c:noMultiLvlLbl val="0"/>
      </c:catAx>
      <c:valAx>
        <c:axId val="17461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Response Latency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Copy.xlsx]Splash_ET_2!PivotTable3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Splash_ET_2!$B$3:$B$4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Splash_ET_2!$B$5:$B$17</c:f>
              <c:numCache>
                <c:formatCode>General</c:formatCode>
                <c:ptCount val="12"/>
                <c:pt idx="1">
                  <c:v>1852196450</c:v>
                </c:pt>
                <c:pt idx="2">
                  <c:v>1321007839</c:v>
                </c:pt>
                <c:pt idx="3">
                  <c:v>1018418877</c:v>
                </c:pt>
                <c:pt idx="4">
                  <c:v>517455528</c:v>
                </c:pt>
                <c:pt idx="5">
                  <c:v>543955467</c:v>
                </c:pt>
                <c:pt idx="6">
                  <c:v>703108563</c:v>
                </c:pt>
                <c:pt idx="7">
                  <c:v>453467103</c:v>
                </c:pt>
                <c:pt idx="8">
                  <c:v>432523617</c:v>
                </c:pt>
                <c:pt idx="9">
                  <c:v>125682637</c:v>
                </c:pt>
                <c:pt idx="10">
                  <c:v>277976739</c:v>
                </c:pt>
                <c:pt idx="11">
                  <c:v>172099427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9-4CAD-B695-EF1F9971996F}"/>
            </c:ext>
          </c:extLst>
        </c:ser>
        <c:ser>
          <c:idx val="1"/>
          <c:order val="1"/>
          <c:tx>
            <c:strRef>
              <c:f>Splash_ET_2!$C$3:$C$4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Splash_ET_2!$C$5:$C$17</c:f>
              <c:numCache>
                <c:formatCode>General</c:formatCode>
                <c:ptCount val="12"/>
                <c:pt idx="0">
                  <c:v>5176279229</c:v>
                </c:pt>
                <c:pt idx="1">
                  <c:v>2094413551</c:v>
                </c:pt>
                <c:pt idx="2">
                  <c:v>2040163799</c:v>
                </c:pt>
                <c:pt idx="3">
                  <c:v>1377592324</c:v>
                </c:pt>
                <c:pt idx="4">
                  <c:v>973222407</c:v>
                </c:pt>
                <c:pt idx="5">
                  <c:v>838038990</c:v>
                </c:pt>
                <c:pt idx="6">
                  <c:v>640779857</c:v>
                </c:pt>
                <c:pt idx="7">
                  <c:v>639342568</c:v>
                </c:pt>
                <c:pt idx="8">
                  <c:v>565020964</c:v>
                </c:pt>
                <c:pt idx="9">
                  <c:v>337132863</c:v>
                </c:pt>
                <c:pt idx="10">
                  <c:v>336605940</c:v>
                </c:pt>
                <c:pt idx="11">
                  <c:v>203024546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9-4CAD-B695-EF1F9971996F}"/>
            </c:ext>
          </c:extLst>
        </c:ser>
        <c:ser>
          <c:idx val="2"/>
          <c:order val="2"/>
          <c:tx>
            <c:strRef>
              <c:f>Splash_ET_2!$D$3:$D$4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Splash_ET_2!$D$5:$D$17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1208790604</c:v>
                </c:pt>
                <c:pt idx="2">
                  <c:v>564293599</c:v>
                </c:pt>
                <c:pt idx="3">
                  <c:v>327981165</c:v>
                </c:pt>
                <c:pt idx="4">
                  <c:v>497484577</c:v>
                </c:pt>
                <c:pt idx="5">
                  <c:v>274449558</c:v>
                </c:pt>
                <c:pt idx="6">
                  <c:v>286425415</c:v>
                </c:pt>
                <c:pt idx="7">
                  <c:v>309181079</c:v>
                </c:pt>
                <c:pt idx="8">
                  <c:v>113417586</c:v>
                </c:pt>
                <c:pt idx="9">
                  <c:v>75153650</c:v>
                </c:pt>
                <c:pt idx="10">
                  <c:v>133587874</c:v>
                </c:pt>
                <c:pt idx="11">
                  <c:v>94361358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9-4CAD-B695-EF1F9971996F}"/>
            </c:ext>
          </c:extLst>
        </c:ser>
        <c:ser>
          <c:idx val="3"/>
          <c:order val="3"/>
          <c:tx>
            <c:strRef>
              <c:f>Splash_ET_2!$E$3:$E$4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Splash_ET_2!$A$5:$A$17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Splash_ET_2!$E$5:$E$17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1208433879</c:v>
                </c:pt>
                <c:pt idx="2">
                  <c:v>562293599</c:v>
                </c:pt>
                <c:pt idx="3">
                  <c:v>326830114</c:v>
                </c:pt>
                <c:pt idx="4">
                  <c:v>497481570</c:v>
                </c:pt>
                <c:pt idx="5">
                  <c:v>274448565</c:v>
                </c:pt>
                <c:pt idx="6">
                  <c:v>285993175</c:v>
                </c:pt>
                <c:pt idx="7">
                  <c:v>308659406</c:v>
                </c:pt>
                <c:pt idx="8">
                  <c:v>113249553</c:v>
                </c:pt>
                <c:pt idx="9">
                  <c:v>74453601</c:v>
                </c:pt>
                <c:pt idx="10">
                  <c:v>133575400</c:v>
                </c:pt>
                <c:pt idx="11">
                  <c:v>94349871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860-B67C-6BBE578B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231488"/>
        <c:axId val="1610877664"/>
      </c:barChart>
      <c:catAx>
        <c:axId val="16972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77664"/>
        <c:crosses val="autoZero"/>
        <c:auto val="1"/>
        <c:lblAlgn val="ctr"/>
        <c:lblOffset val="100"/>
        <c:noMultiLvlLbl val="0"/>
      </c:catAx>
      <c:valAx>
        <c:axId val="161087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2314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695088215187675"/>
          <c:y val="9.4009276523540145E-2"/>
          <c:w val="0.55821581041329515"/>
          <c:h val="8.844755579649019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Copy.xlsx]BW!PivotTable12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BW!$B$3:$B$4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BW!$B$5:$B$17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6-48C5-B935-BC65F33AC086}"/>
            </c:ext>
          </c:extLst>
        </c:ser>
        <c:ser>
          <c:idx val="1"/>
          <c:order val="1"/>
          <c:tx>
            <c:strRef>
              <c:f>BW!$C$3:$C$4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BW!$C$5:$C$17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6-48C5-B935-BC65F33AC086}"/>
            </c:ext>
          </c:extLst>
        </c:ser>
        <c:ser>
          <c:idx val="2"/>
          <c:order val="2"/>
          <c:tx>
            <c:strRef>
              <c:f>BW!$D$3:$D$4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BW!$D$5:$D$17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6-48C5-B935-BC65F33AC086}"/>
            </c:ext>
          </c:extLst>
        </c:ser>
        <c:ser>
          <c:idx val="3"/>
          <c:order val="3"/>
          <c:tx>
            <c:strRef>
              <c:f>BW!$E$3:$E$4</c:f>
              <c:strCache>
                <c:ptCount val="1"/>
                <c:pt idx="0">
                  <c:v>ByPassAll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BW!$A$5:$A$17</c:f>
              <c:strCache>
                <c:ptCount val="12"/>
                <c:pt idx="0">
                  <c:v>volrend</c:v>
                </c:pt>
                <c:pt idx="1">
                  <c:v>raytrace</c:v>
                </c:pt>
                <c:pt idx="2">
                  <c:v>water_spatial</c:v>
                </c:pt>
                <c:pt idx="3">
                  <c:v>fft</c:v>
                </c:pt>
                <c:pt idx="4">
                  <c:v>radix</c:v>
                </c:pt>
                <c:pt idx="5">
                  <c:v>fmm</c:v>
                </c:pt>
                <c:pt idx="6">
                  <c:v>water_nsquared</c:v>
                </c:pt>
                <c:pt idx="7">
                  <c:v>lu_non_contig</c:v>
                </c:pt>
                <c:pt idx="8">
                  <c:v>barnes</c:v>
                </c:pt>
                <c:pt idx="9">
                  <c:v>ocean</c:v>
                </c:pt>
                <c:pt idx="10">
                  <c:v>cholesky</c:v>
                </c:pt>
                <c:pt idx="11">
                  <c:v>radiosity</c:v>
                </c:pt>
              </c:strCache>
            </c:strRef>
          </c:cat>
          <c:val>
            <c:numRef>
              <c:f>BW!$E$5:$E$17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4565-ABCB-7ADC267F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48336"/>
        <c:axId val="96117328"/>
      </c:barChart>
      <c:catAx>
        <c:axId val="173404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328"/>
        <c:crosses val="autoZero"/>
        <c:auto val="1"/>
        <c:lblAlgn val="ctr"/>
        <c:lblOffset val="100"/>
        <c:noMultiLvlLbl val="0"/>
      </c:catAx>
      <c:valAx>
        <c:axId val="96117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Normalized Memory Bandwidth</a:t>
                </a:r>
              </a:p>
            </c:rich>
          </c:tx>
          <c:layout>
            <c:manualLayout>
              <c:xMode val="edge"/>
              <c:yMode val="edge"/>
              <c:x val="1.7275223619546403E-2"/>
              <c:y val="8.1444640204384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8550444271265"/>
          <c:y val="6.9912600075024325E-2"/>
          <c:w val="0.47914281783743035"/>
          <c:h val="7.630120141146383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Copy.xlsx]Mbc_WCL_wt_Repl!PivotTable1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Mbc_WCL_wt_Repl!$L$5:$L$13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Mbc_WCL_wt_Repl!$L$5:$L$13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Mbc_WCL_wt_Repl!$L$5:$L$13</c:f>
              <c:strCache>
                <c:ptCount val="9"/>
                <c:pt idx="0">
                  <c:v>a2time01</c:v>
                </c:pt>
                <c:pt idx="1">
                  <c:v>aifirf01</c:v>
                </c:pt>
                <c:pt idx="2">
                  <c:v>basefp01</c:v>
                </c:pt>
                <c:pt idx="3">
                  <c:v>cacheb01</c:v>
                </c:pt>
                <c:pt idx="4">
                  <c:v>empty</c:v>
                </c:pt>
                <c:pt idx="5">
                  <c:v>iirflt01</c:v>
                </c:pt>
                <c:pt idx="6">
                  <c:v>pntrch01</c:v>
                </c:pt>
                <c:pt idx="7">
                  <c:v>rspeed01</c:v>
                </c:pt>
                <c:pt idx="8">
                  <c:v>ttsprk01</c:v>
                </c:pt>
              </c:strCache>
            </c:strRef>
          </c:cat>
          <c:val>
            <c:numRef>
              <c:f>Mbc_WCL_wt_Repl!$L$5:$L$13</c:f>
              <c:numCache>
                <c:formatCode>General</c:formatCode>
                <c:ptCount val="9"/>
                <c:pt idx="0">
                  <c:v>406</c:v>
                </c:pt>
                <c:pt idx="1">
                  <c:v>408</c:v>
                </c:pt>
                <c:pt idx="2">
                  <c:v>407</c:v>
                </c:pt>
                <c:pt idx="3">
                  <c:v>408</c:v>
                </c:pt>
                <c:pt idx="4">
                  <c:v>408</c:v>
                </c:pt>
                <c:pt idx="5">
                  <c:v>407</c:v>
                </c:pt>
                <c:pt idx="6">
                  <c:v>407</c:v>
                </c:pt>
                <c:pt idx="7">
                  <c:v>407</c:v>
                </c:pt>
                <c:pt idx="8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F-451E-BDC5-7A321CDCF923}"/>
            </c:ext>
          </c:extLst>
        </c:ser>
        <c:ser>
          <c:idx val="1"/>
          <c:order val="1"/>
          <c:tx>
            <c:strRef>
              <c:f>Mbc_WCL_wt_Repl!$L$5:$L$13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Mbc_WCL_wt_Repl!$O$5:$O$13</c:f>
                <c:numCache>
                  <c:formatCode>General</c:formatCode>
                  <c:ptCount val="9"/>
                  <c:pt idx="0">
                    <c:v>3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10</c:v>
                  </c:pt>
                  <c:pt idx="6">
                    <c:v>8</c:v>
                  </c:pt>
                  <c:pt idx="7">
                    <c:v>7</c:v>
                  </c:pt>
                  <c:pt idx="8">
                    <c:v>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Mbc_WCL_wt_Repl!$L$5:$L$13</c:f>
              <c:strCache>
                <c:ptCount val="9"/>
                <c:pt idx="0">
                  <c:v>a2time01</c:v>
                </c:pt>
                <c:pt idx="1">
                  <c:v>aifirf01</c:v>
                </c:pt>
                <c:pt idx="2">
                  <c:v>basefp01</c:v>
                </c:pt>
                <c:pt idx="3">
                  <c:v>cacheb01</c:v>
                </c:pt>
                <c:pt idx="4">
                  <c:v>empty</c:v>
                </c:pt>
                <c:pt idx="5">
                  <c:v>iirflt01</c:v>
                </c:pt>
                <c:pt idx="6">
                  <c:v>pntrch01</c:v>
                </c:pt>
                <c:pt idx="7">
                  <c:v>rspeed01</c:v>
                </c:pt>
                <c:pt idx="8">
                  <c:v>ttsprk01</c:v>
                </c:pt>
              </c:strCache>
            </c:strRef>
          </c:cat>
          <c:val>
            <c:numRef>
              <c:f>Mbc_WCL_wt_Repl!$L$5:$L$13</c:f>
              <c:numCache>
                <c:formatCode>General</c:formatCode>
                <c:ptCount val="9"/>
                <c:pt idx="0">
                  <c:v>209</c:v>
                </c:pt>
                <c:pt idx="1">
                  <c:v>208</c:v>
                </c:pt>
                <c:pt idx="2">
                  <c:v>208</c:v>
                </c:pt>
                <c:pt idx="3">
                  <c:v>206</c:v>
                </c:pt>
                <c:pt idx="4">
                  <c:v>209</c:v>
                </c:pt>
                <c:pt idx="5">
                  <c:v>207</c:v>
                </c:pt>
                <c:pt idx="6">
                  <c:v>208</c:v>
                </c:pt>
                <c:pt idx="7">
                  <c:v>206</c:v>
                </c:pt>
                <c:pt idx="8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F-451E-BDC5-7A321CDC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514623"/>
        <c:axId val="390392223"/>
      </c:barChart>
      <c:catAx>
        <c:axId val="2835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2223"/>
        <c:crosses val="autoZero"/>
        <c:auto val="1"/>
        <c:lblAlgn val="ctr"/>
        <c:lblOffset val="100"/>
        <c:noMultiLvlLbl val="0"/>
      </c:catAx>
      <c:valAx>
        <c:axId val="3903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03342530901588"/>
          <c:y val="9.3269724760841943E-2"/>
          <c:w val="0.55132901122402433"/>
          <c:h val="9.7165755389631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Copy.xlsx]Mbc_AvgL!PivotTable15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Mbc_AvgL!$B$3:$B$4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Mbc_AvgL!$B$5:$B$14</c:f>
              <c:numCache>
                <c:formatCode>General</c:formatCode>
                <c:ptCount val="9"/>
                <c:pt idx="0">
                  <c:v>188</c:v>
                </c:pt>
                <c:pt idx="1">
                  <c:v>187</c:v>
                </c:pt>
                <c:pt idx="2">
                  <c:v>188</c:v>
                </c:pt>
                <c:pt idx="3">
                  <c:v>189</c:v>
                </c:pt>
                <c:pt idx="4">
                  <c:v>188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1E3-8A83-E9B4EA839186}"/>
            </c:ext>
          </c:extLst>
        </c:ser>
        <c:ser>
          <c:idx val="1"/>
          <c:order val="1"/>
          <c:tx>
            <c:strRef>
              <c:f>Mbc_AvgL!$C$3:$C$4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Mbc_AvgL!$C$5:$C$14</c:f>
              <c:numCache>
                <c:formatCode>General</c:formatCode>
                <c:ptCount val="9"/>
                <c:pt idx="0">
                  <c:v>193</c:v>
                </c:pt>
                <c:pt idx="1">
                  <c:v>181</c:v>
                </c:pt>
                <c:pt idx="2">
                  <c:v>176</c:v>
                </c:pt>
                <c:pt idx="3">
                  <c:v>170</c:v>
                </c:pt>
                <c:pt idx="4">
                  <c:v>167</c:v>
                </c:pt>
                <c:pt idx="5">
                  <c:v>167</c:v>
                </c:pt>
                <c:pt idx="6">
                  <c:v>164</c:v>
                </c:pt>
                <c:pt idx="7">
                  <c:v>164</c:v>
                </c:pt>
                <c:pt idx="8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1E3-8A83-E9B4EA839186}"/>
            </c:ext>
          </c:extLst>
        </c:ser>
        <c:ser>
          <c:idx val="2"/>
          <c:order val="2"/>
          <c:tx>
            <c:strRef>
              <c:f>Mbc_AvgL!$D$3:$D$4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Mbc_AvgL!$D$5:$D$14</c:f>
              <c:numCache>
                <c:formatCode>General</c:formatCode>
                <c:ptCount val="9"/>
                <c:pt idx="0">
                  <c:v>107</c:v>
                </c:pt>
                <c:pt idx="1">
                  <c:v>44</c:v>
                </c:pt>
                <c:pt idx="2">
                  <c:v>45</c:v>
                </c:pt>
                <c:pt idx="3">
                  <c:v>60</c:v>
                </c:pt>
                <c:pt idx="4">
                  <c:v>45</c:v>
                </c:pt>
                <c:pt idx="5">
                  <c:v>51</c:v>
                </c:pt>
                <c:pt idx="6">
                  <c:v>46</c:v>
                </c:pt>
                <c:pt idx="7">
                  <c:v>47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1E3-8A83-E9B4EA839186}"/>
            </c:ext>
          </c:extLst>
        </c:ser>
        <c:ser>
          <c:idx val="3"/>
          <c:order val="3"/>
          <c:tx>
            <c:strRef>
              <c:f>Mbc_AvgL!$E$3:$E$4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Mbc_AvgL!$A$5:$A$14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basefp01</c:v>
                </c:pt>
                <c:pt idx="3">
                  <c:v>empty</c:v>
                </c:pt>
                <c:pt idx="4">
                  <c:v>a2time01</c:v>
                </c:pt>
                <c:pt idx="5">
                  <c:v>iirflt01</c:v>
                </c:pt>
                <c:pt idx="6">
                  <c:v>rspeed01</c:v>
                </c:pt>
                <c:pt idx="7">
                  <c:v>pntrch01</c:v>
                </c:pt>
                <c:pt idx="8">
                  <c:v>aifirf01</c:v>
                </c:pt>
              </c:strCache>
            </c:strRef>
          </c:cat>
          <c:val>
            <c:numRef>
              <c:f>Mbc_AvgL!$E$5:$E$14</c:f>
              <c:numCache>
                <c:formatCode>General</c:formatCode>
                <c:ptCount val="9"/>
                <c:pt idx="0">
                  <c:v>94</c:v>
                </c:pt>
                <c:pt idx="1">
                  <c:v>28</c:v>
                </c:pt>
                <c:pt idx="2">
                  <c:v>30</c:v>
                </c:pt>
                <c:pt idx="3">
                  <c:v>38</c:v>
                </c:pt>
                <c:pt idx="4">
                  <c:v>31</c:v>
                </c:pt>
                <c:pt idx="5">
                  <c:v>29</c:v>
                </c:pt>
                <c:pt idx="6">
                  <c:v>26</c:v>
                </c:pt>
                <c:pt idx="7">
                  <c:v>32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A37-9801-89CC648C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00800"/>
        <c:axId val="147228464"/>
      </c:barChart>
      <c:catAx>
        <c:axId val="48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8464"/>
        <c:crosses val="autoZero"/>
        <c:auto val="1"/>
        <c:lblAlgn val="ctr"/>
        <c:lblOffset val="100"/>
        <c:noMultiLvlLbl val="0"/>
      </c:catAx>
      <c:valAx>
        <c:axId val="147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Average Latency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12657416603764"/>
          <c:y val="0.12010391159602288"/>
          <c:w val="0.63773143182742398"/>
          <c:h val="9.8417454659555287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Copy.xlsx]Mbc_ET!PivotTable4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Mbc_ET!$B$3:$B$4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Mbc_ET!$B$5:$B$14</c:f>
              <c:numCache>
                <c:formatCode>General</c:formatCode>
                <c:ptCount val="9"/>
                <c:pt idx="0">
                  <c:v>17810781</c:v>
                </c:pt>
                <c:pt idx="1">
                  <c:v>16342046</c:v>
                </c:pt>
                <c:pt idx="2">
                  <c:v>13245371</c:v>
                </c:pt>
                <c:pt idx="3">
                  <c:v>13287069</c:v>
                </c:pt>
                <c:pt idx="4">
                  <c:v>13655396</c:v>
                </c:pt>
                <c:pt idx="5">
                  <c:v>12379727</c:v>
                </c:pt>
                <c:pt idx="6">
                  <c:v>12569184</c:v>
                </c:pt>
                <c:pt idx="7">
                  <c:v>12388315</c:v>
                </c:pt>
                <c:pt idx="8">
                  <c:v>9598540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9-4851-8B97-49EDCB7CA3D5}"/>
            </c:ext>
          </c:extLst>
        </c:ser>
        <c:ser>
          <c:idx val="1"/>
          <c:order val="1"/>
          <c:tx>
            <c:strRef>
              <c:f>Mbc_ET!$C$3:$C$4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Mbc_ET!$C$5:$C$14</c:f>
              <c:numCache>
                <c:formatCode>General</c:formatCode>
                <c:ptCount val="9"/>
                <c:pt idx="0">
                  <c:v>17364266</c:v>
                </c:pt>
                <c:pt idx="1">
                  <c:v>16772741</c:v>
                </c:pt>
                <c:pt idx="2">
                  <c:v>14935168</c:v>
                </c:pt>
                <c:pt idx="3">
                  <c:v>14931406</c:v>
                </c:pt>
                <c:pt idx="4">
                  <c:v>14491082</c:v>
                </c:pt>
                <c:pt idx="5">
                  <c:v>14376162</c:v>
                </c:pt>
                <c:pt idx="6">
                  <c:v>13974171</c:v>
                </c:pt>
                <c:pt idx="7">
                  <c:v>13769019</c:v>
                </c:pt>
                <c:pt idx="8">
                  <c:v>10572183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9-4851-8B97-49EDCB7CA3D5}"/>
            </c:ext>
          </c:extLst>
        </c:ser>
        <c:ser>
          <c:idx val="2"/>
          <c:order val="2"/>
          <c:tx>
            <c:strRef>
              <c:f>Mbc_ET!$D$3:$D$4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Mbc_ET!$D$5:$D$14</c:f>
              <c:numCache>
                <c:formatCode>General</c:formatCode>
                <c:ptCount val="9"/>
                <c:pt idx="0">
                  <c:v>10525287</c:v>
                </c:pt>
                <c:pt idx="1">
                  <c:v>5898208</c:v>
                </c:pt>
                <c:pt idx="2">
                  <c:v>4706518</c:v>
                </c:pt>
                <c:pt idx="3">
                  <c:v>4978107</c:v>
                </c:pt>
                <c:pt idx="4">
                  <c:v>4238397</c:v>
                </c:pt>
                <c:pt idx="5">
                  <c:v>4454278</c:v>
                </c:pt>
                <c:pt idx="6">
                  <c:v>4496743</c:v>
                </c:pt>
                <c:pt idx="7">
                  <c:v>4002867</c:v>
                </c:pt>
                <c:pt idx="8">
                  <c:v>3803111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9-4851-8B97-49EDCB7CA3D5}"/>
            </c:ext>
          </c:extLst>
        </c:ser>
        <c:ser>
          <c:idx val="3"/>
          <c:order val="3"/>
          <c:tx>
            <c:strRef>
              <c:f>Mbc_ET!$E$3:$E$4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Mbc_ET!$A$5:$A$14</c:f>
              <c:strCache>
                <c:ptCount val="9"/>
                <c:pt idx="0">
                  <c:v>cacheb01</c:v>
                </c:pt>
                <c:pt idx="1">
                  <c:v>ttsprk01</c:v>
                </c:pt>
                <c:pt idx="2">
                  <c:v>pntrch01</c:v>
                </c:pt>
                <c:pt idx="3">
                  <c:v>rspeed01</c:v>
                </c:pt>
                <c:pt idx="4">
                  <c:v>basefp01</c:v>
                </c:pt>
                <c:pt idx="5">
                  <c:v>aifirf01</c:v>
                </c:pt>
                <c:pt idx="6">
                  <c:v>iirflt01</c:v>
                </c:pt>
                <c:pt idx="7">
                  <c:v>a2time01</c:v>
                </c:pt>
                <c:pt idx="8">
                  <c:v>empty</c:v>
                </c:pt>
              </c:strCache>
            </c:strRef>
          </c:cat>
          <c:val>
            <c:numRef>
              <c:f>Mbc_ET!$E$5:$E$14</c:f>
              <c:numCache>
                <c:formatCode>General</c:formatCode>
                <c:ptCount val="9"/>
                <c:pt idx="0">
                  <c:v>9469535</c:v>
                </c:pt>
                <c:pt idx="1">
                  <c:v>4648981</c:v>
                </c:pt>
                <c:pt idx="2">
                  <c:v>3571660</c:v>
                </c:pt>
                <c:pt idx="3">
                  <c:v>3538276</c:v>
                </c:pt>
                <c:pt idx="4">
                  <c:v>3122974</c:v>
                </c:pt>
                <c:pt idx="5">
                  <c:v>3128975</c:v>
                </c:pt>
                <c:pt idx="6">
                  <c:v>2991019</c:v>
                </c:pt>
                <c:pt idx="7">
                  <c:v>3079264</c:v>
                </c:pt>
                <c:pt idx="8">
                  <c:v>2676365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4199-93D2-C71CB4E6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61136"/>
        <c:axId val="1624562000"/>
      </c:barChart>
      <c:catAx>
        <c:axId val="16936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62000"/>
        <c:crosses val="autoZero"/>
        <c:auto val="1"/>
        <c:lblAlgn val="ctr"/>
        <c:lblOffset val="100"/>
        <c:noMultiLvlLbl val="0"/>
      </c:catAx>
      <c:valAx>
        <c:axId val="16245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CA" sz="1400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611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Copy.xlsx]Sheet18!PivotTable1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Sheet18!$A$5:$A$14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Sheet18!$B$5:$B$14</c:f>
              <c:numCache>
                <c:formatCode>General</c:formatCode>
                <c:ptCount val="9"/>
                <c:pt idx="0">
                  <c:v>3899206</c:v>
                </c:pt>
                <c:pt idx="1">
                  <c:v>4408369</c:v>
                </c:pt>
                <c:pt idx="2">
                  <c:v>4252553</c:v>
                </c:pt>
                <c:pt idx="3">
                  <c:v>10532056</c:v>
                </c:pt>
                <c:pt idx="4">
                  <c:v>3976685</c:v>
                </c:pt>
                <c:pt idx="5">
                  <c:v>4392026</c:v>
                </c:pt>
                <c:pt idx="6">
                  <c:v>4415048</c:v>
                </c:pt>
                <c:pt idx="7">
                  <c:v>4628329</c:v>
                </c:pt>
                <c:pt idx="8">
                  <c:v>6010339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A-45C6-8824-919626E3E9FA}"/>
            </c:ext>
          </c:extLst>
        </c:ser>
        <c:ser>
          <c:idx val="1"/>
          <c:order val="1"/>
          <c:tx>
            <c:strRef>
              <c:f>Sheet18!$C$3:$C$4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Sheet18!$A$5:$A$14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Sheet18!$C$5:$C$14</c:f>
              <c:numCache>
                <c:formatCode>General</c:formatCode>
                <c:ptCount val="9"/>
                <c:pt idx="0">
                  <c:v>4507952</c:v>
                </c:pt>
                <c:pt idx="1">
                  <c:v>4291913</c:v>
                </c:pt>
                <c:pt idx="2">
                  <c:v>4213630</c:v>
                </c:pt>
                <c:pt idx="3">
                  <c:v>10435444</c:v>
                </c:pt>
                <c:pt idx="4">
                  <c:v>3748637</c:v>
                </c:pt>
                <c:pt idx="5">
                  <c:v>4006115</c:v>
                </c:pt>
                <c:pt idx="6">
                  <c:v>4743479</c:v>
                </c:pt>
                <c:pt idx="7">
                  <c:v>4687660</c:v>
                </c:pt>
                <c:pt idx="8">
                  <c:v>5858995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A-45C6-8824-919626E3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827199"/>
        <c:axId val="1465118495"/>
      </c:barChart>
      <c:catAx>
        <c:axId val="14558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18495"/>
        <c:crosses val="autoZero"/>
        <c:auto val="1"/>
        <c:lblAlgn val="ctr"/>
        <c:lblOffset val="100"/>
        <c:noMultiLvlLbl val="0"/>
      </c:catAx>
      <c:valAx>
        <c:axId val="1465118495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2719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Copy.xlsx]Sheet8!PivotTable1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RespL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5495155</c:v>
                </c:pt>
                <c:pt idx="1">
                  <c:v>2983378</c:v>
                </c:pt>
                <c:pt idx="2">
                  <c:v>5222827</c:v>
                </c:pt>
                <c:pt idx="3">
                  <c:v>3277455</c:v>
                </c:pt>
                <c:pt idx="4">
                  <c:v>5464818</c:v>
                </c:pt>
                <c:pt idx="5">
                  <c:v>3295647</c:v>
                </c:pt>
                <c:pt idx="6">
                  <c:v>8485946</c:v>
                </c:pt>
                <c:pt idx="7">
                  <c:v>6357938</c:v>
                </c:pt>
                <c:pt idx="8">
                  <c:v>4700885</c:v>
                </c:pt>
                <c:pt idx="9">
                  <c:v>2606739</c:v>
                </c:pt>
                <c:pt idx="10">
                  <c:v>5242000</c:v>
                </c:pt>
                <c:pt idx="11">
                  <c:v>3177744</c:v>
                </c:pt>
                <c:pt idx="12">
                  <c:v>5164969</c:v>
                </c:pt>
                <c:pt idx="13">
                  <c:v>3270089</c:v>
                </c:pt>
                <c:pt idx="14">
                  <c:v>4957763</c:v>
                </c:pt>
                <c:pt idx="15">
                  <c:v>3068585</c:v>
                </c:pt>
                <c:pt idx="16">
                  <c:v>5633640</c:v>
                </c:pt>
                <c:pt idx="17">
                  <c:v>3532078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8-46BC-A87E-5F9E1301B4B3}"/>
            </c:ext>
          </c:extLst>
        </c:ser>
        <c:ser>
          <c:idx val="1"/>
          <c:order val="1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ReplcL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252655</c:v>
                </c:pt>
                <c:pt idx="1">
                  <c:v>287149</c:v>
                </c:pt>
                <c:pt idx="2">
                  <c:v>297995</c:v>
                </c:pt>
                <c:pt idx="3">
                  <c:v>269553</c:v>
                </c:pt>
                <c:pt idx="4">
                  <c:v>407119</c:v>
                </c:pt>
                <c:pt idx="5">
                  <c:v>384189</c:v>
                </c:pt>
                <c:pt idx="6">
                  <c:v>1724820</c:v>
                </c:pt>
                <c:pt idx="7">
                  <c:v>1628043</c:v>
                </c:pt>
                <c:pt idx="8">
                  <c:v>173267</c:v>
                </c:pt>
                <c:pt idx="9">
                  <c:v>165303</c:v>
                </c:pt>
                <c:pt idx="10">
                  <c:v>347286</c:v>
                </c:pt>
                <c:pt idx="11">
                  <c:v>394784</c:v>
                </c:pt>
                <c:pt idx="12">
                  <c:v>339687</c:v>
                </c:pt>
                <c:pt idx="13">
                  <c:v>350668</c:v>
                </c:pt>
                <c:pt idx="14">
                  <c:v>277539</c:v>
                </c:pt>
                <c:pt idx="15">
                  <c:v>264898</c:v>
                </c:pt>
                <c:pt idx="16">
                  <c:v>307218</c:v>
                </c:pt>
                <c:pt idx="17">
                  <c:v>290199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8-46BC-A87E-5F9E1301B4B3}"/>
            </c:ext>
          </c:extLst>
        </c:ser>
        <c:ser>
          <c:idx val="2"/>
          <c:order val="2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ReqL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38337</c:v>
                </c:pt>
                <c:pt idx="1">
                  <c:v>41694</c:v>
                </c:pt>
                <c:pt idx="2">
                  <c:v>35194</c:v>
                </c:pt>
                <c:pt idx="3">
                  <c:v>42702</c:v>
                </c:pt>
                <c:pt idx="4">
                  <c:v>38766</c:v>
                </c:pt>
                <c:pt idx="5">
                  <c:v>44602</c:v>
                </c:pt>
                <c:pt idx="6">
                  <c:v>69460</c:v>
                </c:pt>
                <c:pt idx="7">
                  <c:v>71017</c:v>
                </c:pt>
                <c:pt idx="8">
                  <c:v>32242</c:v>
                </c:pt>
                <c:pt idx="9">
                  <c:v>34904</c:v>
                </c:pt>
                <c:pt idx="10">
                  <c:v>37296</c:v>
                </c:pt>
                <c:pt idx="11">
                  <c:v>44288</c:v>
                </c:pt>
                <c:pt idx="12">
                  <c:v>37001</c:v>
                </c:pt>
                <c:pt idx="13">
                  <c:v>47007</c:v>
                </c:pt>
                <c:pt idx="14">
                  <c:v>35901</c:v>
                </c:pt>
                <c:pt idx="15">
                  <c:v>43956</c:v>
                </c:pt>
                <c:pt idx="16">
                  <c:v>41046</c:v>
                </c:pt>
                <c:pt idx="17">
                  <c:v>47898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8-46BC-A87E-5F9E1301B4B3}"/>
            </c:ext>
          </c:extLst>
        </c:ser>
        <c:ser>
          <c:idx val="3"/>
          <c:order val="3"/>
          <c:tx>
            <c: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strCache>
                <c:ptCount val="1"/>
                <c:pt idx="0">
                  <c:v>HitsL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(Sheet8!$I$8,Sheet8!$H$8,Sheet8!$I$9,Sheet8!$H$9,Sheet8!$I$10,Sheet8!$H$10,Sheet8!$I$11,Sheet8!$H$11,Sheet8!$I$12,Sheet8!$H$12,Sheet8!$I$13,Sheet8!$H$13,Sheet8!$I$14,Sheet8!$H$14,Sheet8!$I$15,Sheet8!$H$15,Sheet8!$I$16,Sheet8!$H$16)</c:f>
                <c:numCache>
                  <c:formatCode>General</c:formatCode>
                  <c:ptCount val="18"/>
                  <c:pt idx="0">
                    <c:v>28631616</c:v>
                  </c:pt>
                  <c:pt idx="1">
                    <c:v>14866416</c:v>
                  </c:pt>
                  <c:pt idx="2">
                    <c:v>29882528</c:v>
                  </c:pt>
                  <c:pt idx="3">
                    <c:v>15515928</c:v>
                  </c:pt>
                  <c:pt idx="4">
                    <c:v>30131712</c:v>
                  </c:pt>
                  <c:pt idx="5">
                    <c:v>15645312</c:v>
                  </c:pt>
                  <c:pt idx="6">
                    <c:v>35655360</c:v>
                  </c:pt>
                  <c:pt idx="7">
                    <c:v>18513360</c:v>
                  </c:pt>
                  <c:pt idx="8">
                    <c:v>21988096</c:v>
                  </c:pt>
                  <c:pt idx="9">
                    <c:v>11416896</c:v>
                  </c:pt>
                  <c:pt idx="10">
                    <c:v>29058016</c:v>
                  </c:pt>
                  <c:pt idx="11">
                    <c:v>15087816</c:v>
                  </c:pt>
                  <c:pt idx="12">
                    <c:v>30526496</c:v>
                  </c:pt>
                  <c:pt idx="13">
                    <c:v>15850296</c:v>
                  </c:pt>
                  <c:pt idx="14">
                    <c:v>29547232</c:v>
                  </c:pt>
                  <c:pt idx="15">
                    <c:v>15341832</c:v>
                  </c:pt>
                  <c:pt idx="16">
                    <c:v>31870592</c:v>
                  </c:pt>
                  <c:pt idx="17">
                    <c:v>16548192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(Sheet8!$I$8,Sheet8!$H$8,Sheet8!$I$9,Sheet8!$H$9,Sheet8!$I$10,Sheet8!$H$10,Sheet8!$I$11,Sheet8!$H$11,Sheet8!$I$12,Sheet8!$H$12,Sheet8!$I$13,Sheet8!$H$13,Sheet8!$I$14,Sheet8!$H$14,Sheet8!$I$15,Sheet8!$H$15,Sheet8!$I$16,Sheet8!$H$16)</c:f>
              <c:multiLvlStrCache>
                <c:ptCount val="18"/>
                <c:lvl>
                  <c:pt idx="0">
                    <c:v>PISCOT</c:v>
                  </c:pt>
                  <c:pt idx="1">
                    <c:v>PISCOT-C2C</c:v>
                  </c:pt>
                  <c:pt idx="2">
                    <c:v>PISCOT</c:v>
                  </c:pt>
                  <c:pt idx="3">
                    <c:v>PISCOT-C2C</c:v>
                  </c:pt>
                  <c:pt idx="4">
                    <c:v>PISCOT</c:v>
                  </c:pt>
                  <c:pt idx="5">
                    <c:v>PISCOT-C2C</c:v>
                  </c:pt>
                  <c:pt idx="6">
                    <c:v>PISCOT</c:v>
                  </c:pt>
                  <c:pt idx="7">
                    <c:v>PISCOT-C2C</c:v>
                  </c:pt>
                  <c:pt idx="8">
                    <c:v>PISCOT</c:v>
                  </c:pt>
                  <c:pt idx="9">
                    <c:v>PISCOT-C2C</c:v>
                  </c:pt>
                  <c:pt idx="10">
                    <c:v>PISCOT</c:v>
                  </c:pt>
                  <c:pt idx="11">
                    <c:v>PISCOT-C2C</c:v>
                  </c:pt>
                  <c:pt idx="12">
                    <c:v>PISCOT</c:v>
                  </c:pt>
                  <c:pt idx="13">
                    <c:v>PISCOT-C2C</c:v>
                  </c:pt>
                  <c:pt idx="14">
                    <c:v>PISCOT</c:v>
                  </c:pt>
                  <c:pt idx="15">
                    <c:v>PISCOT-C2C</c:v>
                  </c:pt>
                  <c:pt idx="16">
                    <c:v>PISCOT</c:v>
                  </c:pt>
                  <c:pt idx="17">
                    <c:v>PISCOT-C2C</c:v>
                  </c:pt>
                </c:lvl>
                <c:lvl>
                  <c:pt idx="0">
                    <c:v>a2time01</c:v>
                  </c:pt>
                  <c:pt idx="2">
                    <c:v>aifirf01</c:v>
                  </c:pt>
                  <c:pt idx="4">
                    <c:v>basefp01</c:v>
                  </c:pt>
                  <c:pt idx="6">
                    <c:v>cacheb01</c:v>
                  </c:pt>
                  <c:pt idx="8">
                    <c:v>empty</c:v>
                  </c:pt>
                  <c:pt idx="10">
                    <c:v>iirflt01</c:v>
                  </c:pt>
                  <c:pt idx="12">
                    <c:v>pntrch01</c:v>
                  </c:pt>
                  <c:pt idx="14">
                    <c:v>rspeed01</c:v>
                  </c:pt>
                  <c:pt idx="16">
                    <c:v>ttsprk01</c:v>
                  </c:pt>
                </c:lvl>
              </c:multiLvlStrCache>
            </c:multiLvlStrRef>
          </c:cat>
          <c:val>
            <c:numRef>
              <c:f>(Sheet8!$I$8,Sheet8!$H$8,Sheet8!$I$9,Sheet8!$H$9,Sheet8!$I$10,Sheet8!$H$10,Sheet8!$I$11,Sheet8!$H$11,Sheet8!$I$12,Sheet8!$H$12,Sheet8!$I$13,Sheet8!$H$13,Sheet8!$I$14,Sheet8!$H$14,Sheet8!$I$15,Sheet8!$H$15,Sheet8!$I$16,Sheet8!$H$16)</c:f>
              <c:numCache>
                <c:formatCode>General</c:formatCode>
                <c:ptCount val="18"/>
                <c:pt idx="0">
                  <c:v>50028</c:v>
                </c:pt>
                <c:pt idx="1">
                  <c:v>52302</c:v>
                </c:pt>
                <c:pt idx="2">
                  <c:v>54669</c:v>
                </c:pt>
                <c:pt idx="3">
                  <c:v>53195</c:v>
                </c:pt>
                <c:pt idx="4">
                  <c:v>53549</c:v>
                </c:pt>
                <c:pt idx="5">
                  <c:v>53592</c:v>
                </c:pt>
                <c:pt idx="6">
                  <c:v>51443</c:v>
                </c:pt>
                <c:pt idx="7">
                  <c:v>54506</c:v>
                </c:pt>
                <c:pt idx="8">
                  <c:v>37732</c:v>
                </c:pt>
                <c:pt idx="9">
                  <c:v>39794</c:v>
                </c:pt>
                <c:pt idx="10">
                  <c:v>51630</c:v>
                </c:pt>
                <c:pt idx="11">
                  <c:v>53385</c:v>
                </c:pt>
                <c:pt idx="12">
                  <c:v>55325</c:v>
                </c:pt>
                <c:pt idx="13">
                  <c:v>56370</c:v>
                </c:pt>
                <c:pt idx="14">
                  <c:v>53494</c:v>
                </c:pt>
                <c:pt idx="15">
                  <c:v>52142</c:v>
                </c:pt>
                <c:pt idx="16">
                  <c:v>56525</c:v>
                </c:pt>
                <c:pt idx="17">
                  <c:v>54456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8-46BC-A87E-5F9E1301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844511"/>
        <c:axId val="790671727"/>
      </c:barChart>
      <c:catAx>
        <c:axId val="5318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71727"/>
        <c:crosses val="autoZero"/>
        <c:auto val="1"/>
        <c:lblAlgn val="ctr"/>
        <c:lblOffset val="100"/>
        <c:noMultiLvlLbl val="0"/>
      </c:catAx>
      <c:valAx>
        <c:axId val="790671727"/>
        <c:scaling>
          <c:logBase val="10"/>
          <c:orientation val="minMax"/>
          <c:min val="1000000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[cyc in Millions]</a:t>
                </a:r>
              </a:p>
            </c:rich>
          </c:tx>
          <c:layout>
            <c:manualLayout>
              <c:xMode val="edge"/>
              <c:yMode val="edge"/>
              <c:x val="3.4554661900506406E-2"/>
              <c:y val="0.21364036271781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4511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645681807669865E-2"/>
          <c:y val="4.7114072161772366E-2"/>
          <c:w val="0.92630414177132137"/>
          <c:h val="8.718582195126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Copy.xlsx]WCL!PivotTable7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pattFill prst="wdUpDiag">
            <a:fgClr>
              <a:srgbClr val="FF0000"/>
            </a:fgClr>
            <a:bgClr>
              <a:schemeClr val="bg1"/>
            </a:bgClr>
          </a:pattFill>
          <a:ln w="3175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8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WCL!$J$5:$J$15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3175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WCL!$J$5:$J$15</c:f>
                <c:numCache>
                  <c:formatCode>General</c:formatCode>
                  <c:ptCount val="11"/>
                  <c:pt idx="0">
                    <c:v>854</c:v>
                  </c:pt>
                  <c:pt idx="1">
                    <c:v>860</c:v>
                  </c:pt>
                  <c:pt idx="2">
                    <c:v>1054</c:v>
                  </c:pt>
                  <c:pt idx="3">
                    <c:v>1083</c:v>
                  </c:pt>
                  <c:pt idx="4">
                    <c:v>1254</c:v>
                  </c:pt>
                  <c:pt idx="5">
                    <c:v>1254</c:v>
                  </c:pt>
                  <c:pt idx="6">
                    <c:v>1255</c:v>
                  </c:pt>
                  <c:pt idx="7">
                    <c:v>1264</c:v>
                  </c:pt>
                  <c:pt idx="8">
                    <c:v>1264</c:v>
                  </c:pt>
                  <c:pt idx="9">
                    <c:v>1454</c:v>
                  </c:pt>
                  <c:pt idx="10">
                    <c:v>1454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1196</c:v>
                </c:pt>
                <c:pt idx="1">
                  <c:v>1190</c:v>
                </c:pt>
                <c:pt idx="2">
                  <c:v>996</c:v>
                </c:pt>
                <c:pt idx="3">
                  <c:v>967</c:v>
                </c:pt>
                <c:pt idx="4">
                  <c:v>796</c:v>
                </c:pt>
                <c:pt idx="5">
                  <c:v>796</c:v>
                </c:pt>
                <c:pt idx="6">
                  <c:v>795</c:v>
                </c:pt>
                <c:pt idx="7">
                  <c:v>786</c:v>
                </c:pt>
                <c:pt idx="8">
                  <c:v>786</c:v>
                </c:pt>
                <c:pt idx="9">
                  <c:v>596</c:v>
                </c:pt>
                <c:pt idx="10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73B-B171-27F64697D8C6}"/>
            </c:ext>
          </c:extLst>
        </c:ser>
        <c:ser>
          <c:idx val="1"/>
          <c:order val="1"/>
          <c:tx>
            <c:strRef>
              <c:f>WCL!$J$5:$J$15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WCL!$L$5:$L$15</c:f>
                <c:numCache>
                  <c:formatCode>General</c:formatCode>
                  <c:ptCount val="11"/>
                  <c:pt idx="0">
                    <c:v>16</c:v>
                  </c:pt>
                  <c:pt idx="1">
                    <c:v>21</c:v>
                  </c:pt>
                  <c:pt idx="2">
                    <c:v>59</c:v>
                  </c:pt>
                  <c:pt idx="3">
                    <c:v>125</c:v>
                  </c:pt>
                  <c:pt idx="4">
                    <c:v>104</c:v>
                  </c:pt>
                  <c:pt idx="5">
                    <c:v>160</c:v>
                  </c:pt>
                  <c:pt idx="6">
                    <c:v>113</c:v>
                  </c:pt>
                  <c:pt idx="7">
                    <c:v>146</c:v>
                  </c:pt>
                  <c:pt idx="8">
                    <c:v>112</c:v>
                  </c:pt>
                  <c:pt idx="9">
                    <c:v>163</c:v>
                  </c:pt>
                  <c:pt idx="10">
                    <c:v>110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400</c:v>
                </c:pt>
                <c:pt idx="1">
                  <c:v>395</c:v>
                </c:pt>
                <c:pt idx="2">
                  <c:v>357</c:v>
                </c:pt>
                <c:pt idx="3">
                  <c:v>291</c:v>
                </c:pt>
                <c:pt idx="4">
                  <c:v>312</c:v>
                </c:pt>
                <c:pt idx="5">
                  <c:v>256</c:v>
                </c:pt>
                <c:pt idx="6">
                  <c:v>303</c:v>
                </c:pt>
                <c:pt idx="7">
                  <c:v>270</c:v>
                </c:pt>
                <c:pt idx="8">
                  <c:v>304</c:v>
                </c:pt>
                <c:pt idx="9">
                  <c:v>253</c:v>
                </c:pt>
                <c:pt idx="1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2-4390-AD17-2FC679B42E4B}"/>
            </c:ext>
          </c:extLst>
        </c:ser>
        <c:ser>
          <c:idx val="2"/>
          <c:order val="2"/>
          <c:tx>
            <c:strRef>
              <c:f>WCL!$J$5:$J$15</c:f>
              <c:strCache>
                <c:ptCount val="1"/>
                <c:pt idx="0">
                  <c:v>PISCOT-C2C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WCL!$O$5:$O$15</c:f>
                <c:numCache>
                  <c:formatCode>General</c:formatCod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6</c:v>
                  </c:pt>
                  <c:pt idx="4">
                    <c:v>11</c:v>
                  </c:pt>
                  <c:pt idx="5">
                    <c:v>7</c:v>
                  </c:pt>
                  <c:pt idx="6">
                    <c:v>7</c:v>
                  </c:pt>
                  <c:pt idx="7">
                    <c:v>13</c:v>
                  </c:pt>
                  <c:pt idx="8">
                    <c:v>6</c:v>
                  </c:pt>
                  <c:pt idx="9">
                    <c:v>10</c:v>
                  </c:pt>
                  <c:pt idx="10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213</c:v>
                </c:pt>
                <c:pt idx="1">
                  <c:v>214</c:v>
                </c:pt>
                <c:pt idx="2">
                  <c:v>210</c:v>
                </c:pt>
                <c:pt idx="3">
                  <c:v>210</c:v>
                </c:pt>
                <c:pt idx="4">
                  <c:v>205</c:v>
                </c:pt>
                <c:pt idx="5">
                  <c:v>209</c:v>
                </c:pt>
                <c:pt idx="6">
                  <c:v>209</c:v>
                </c:pt>
                <c:pt idx="7">
                  <c:v>203</c:v>
                </c:pt>
                <c:pt idx="8">
                  <c:v>210</c:v>
                </c:pt>
                <c:pt idx="9">
                  <c:v>206</c:v>
                </c:pt>
                <c:pt idx="1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2-4390-AD17-2FC679B42E4B}"/>
            </c:ext>
          </c:extLst>
        </c:ser>
        <c:ser>
          <c:idx val="3"/>
          <c:order val="3"/>
          <c:tx>
            <c:strRef>
              <c:f>WCL!$J$5:$J$15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WCL!$J$5:$J$15</c:f>
              <c:strCache>
                <c:ptCount val="11"/>
                <c:pt idx="0">
                  <c:v>ocean</c:v>
                </c:pt>
                <c:pt idx="1">
                  <c:v>barnes</c:v>
                </c:pt>
                <c:pt idx="2">
                  <c:v>radiosity</c:v>
                </c:pt>
                <c:pt idx="3">
                  <c:v>fft</c:v>
                </c:pt>
                <c:pt idx="4">
                  <c:v>volrend</c:v>
                </c:pt>
                <c:pt idx="5">
                  <c:v>water_nsquared</c:v>
                </c:pt>
                <c:pt idx="6">
                  <c:v>fmm</c:v>
                </c:pt>
                <c:pt idx="7">
                  <c:v>water_spatial</c:v>
                </c:pt>
                <c:pt idx="8">
                  <c:v>lu_non_contig</c:v>
                </c:pt>
                <c:pt idx="9">
                  <c:v>cholesky</c:v>
                </c:pt>
                <c:pt idx="10">
                  <c:v>radix</c:v>
                </c:pt>
              </c:strCache>
            </c:strRef>
          </c:cat>
          <c:val>
            <c:numRef>
              <c:f>WCL!$J$5:$J$15</c:f>
              <c:numCache>
                <c:formatCode>General</c:formatCode>
                <c:ptCount val="1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2-4390-AD17-2FC679B4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491541952"/>
        <c:axId val="1949884000"/>
      </c:barChart>
      <c:catAx>
        <c:axId val="4915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4000"/>
        <c:crosses val="autoZero"/>
        <c:auto val="1"/>
        <c:lblAlgn val="ctr"/>
        <c:lblOffset val="100"/>
        <c:noMultiLvlLbl val="0"/>
      </c:catAx>
      <c:valAx>
        <c:axId val="1949884000"/>
        <c:scaling>
          <c:orientation val="minMax"/>
          <c:max val="25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  <a:latin typeface="+mn-lt"/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4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9.3325856219192108E-2"/>
          <c:y val="4.4886289658734473E-2"/>
          <c:w val="0.88417991165738408"/>
          <c:h val="8.2762924998400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Copy.xlsx]Mbc_WCL!PivotTable14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pattFill prst="wdUpDiag">
            <a:fgClr>
              <a:srgbClr val="FF0000"/>
            </a:fgClr>
            <a:bgClr>
              <a:schemeClr val="bg1"/>
            </a:bgClr>
          </a:patt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13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14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Mbc_WCL!$J$5:$J$13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8575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Mbc_WCL!$J$5:$J$13</c:f>
                <c:numCache>
                  <c:formatCode>General</c:formatCode>
                  <c:ptCount val="9"/>
                  <c:pt idx="0">
                    <c:v>253</c:v>
                  </c:pt>
                  <c:pt idx="1">
                    <c:v>453</c:v>
                  </c:pt>
                  <c:pt idx="2">
                    <c:v>653</c:v>
                  </c:pt>
                  <c:pt idx="3">
                    <c:v>653</c:v>
                  </c:pt>
                  <c:pt idx="4">
                    <c:v>653</c:v>
                  </c:pt>
                  <c:pt idx="5">
                    <c:v>653</c:v>
                  </c:pt>
                  <c:pt idx="6">
                    <c:v>653</c:v>
                  </c:pt>
                  <c:pt idx="7">
                    <c:v>653</c:v>
                  </c:pt>
                  <c:pt idx="8">
                    <c:v>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1797</c:v>
                </c:pt>
                <c:pt idx="1">
                  <c:v>1597</c:v>
                </c:pt>
                <c:pt idx="2">
                  <c:v>1397</c:v>
                </c:pt>
                <c:pt idx="3">
                  <c:v>1397</c:v>
                </c:pt>
                <c:pt idx="4">
                  <c:v>1397</c:v>
                </c:pt>
                <c:pt idx="5">
                  <c:v>1397</c:v>
                </c:pt>
                <c:pt idx="6">
                  <c:v>1397</c:v>
                </c:pt>
                <c:pt idx="7">
                  <c:v>1397</c:v>
                </c:pt>
                <c:pt idx="8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094-8C7F-7068341BF286}"/>
            </c:ext>
          </c:extLst>
        </c:ser>
        <c:ser>
          <c:idx val="1"/>
          <c:order val="1"/>
          <c:tx>
            <c:strRef>
              <c:f>Mbc_WCL!$J$5:$J$13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408</c:v>
                </c:pt>
                <c:pt idx="1">
                  <c:v>406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406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094-8C7F-7068341BF286}"/>
            </c:ext>
          </c:extLst>
        </c:ser>
        <c:ser>
          <c:idx val="2"/>
          <c:order val="2"/>
          <c:tx>
            <c:strRef>
              <c:f>Mbc_WCL!$J$5:$J$13</c:f>
              <c:strCache>
                <c:ptCount val="1"/>
                <c:pt idx="0">
                  <c:v>PISCOT-C2C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381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209</c:v>
                </c:pt>
                <c:pt idx="1">
                  <c:v>213</c:v>
                </c:pt>
                <c:pt idx="2">
                  <c:v>208</c:v>
                </c:pt>
                <c:pt idx="3">
                  <c:v>207</c:v>
                </c:pt>
                <c:pt idx="4">
                  <c:v>206</c:v>
                </c:pt>
                <c:pt idx="5">
                  <c:v>206</c:v>
                </c:pt>
                <c:pt idx="6">
                  <c:v>208</c:v>
                </c:pt>
                <c:pt idx="7">
                  <c:v>209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B-4094-8C7F-7068341BF286}"/>
            </c:ext>
          </c:extLst>
        </c:ser>
        <c:ser>
          <c:idx val="3"/>
          <c:order val="3"/>
          <c:tx>
            <c:strRef>
              <c:f>Mbc_WCL!$J$5:$J$13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B-4094-8C7F-7068341B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80225392"/>
        <c:axId val="147275472"/>
      </c:barChart>
      <c:catAx>
        <c:axId val="80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5472"/>
        <c:crosses val="autoZero"/>
        <c:auto val="1"/>
        <c:lblAlgn val="ctr"/>
        <c:lblOffset val="100"/>
        <c:noMultiLvlLbl val="0"/>
      </c:catAx>
      <c:valAx>
        <c:axId val="1472754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98037232591784E-2"/>
          <c:y val="5.1489216021910297E-2"/>
          <c:w val="0.88175514102523211"/>
          <c:h val="7.634999767040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Copy.xlsx]speedup!PivotTable1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pattFill prst="wdUpDiag">
            <a:fgClr>
              <a:srgbClr val="FF0000"/>
            </a:fgClr>
            <a:bgClr>
              <a:schemeClr val="bg1"/>
            </a:bgClr>
          </a:pattFill>
          <a:ln w="28575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7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8"/>
        <c:spPr>
          <a:pattFill prst="dkHorz">
            <a:fgClr>
              <a:schemeClr val="accent6">
                <a:lumMod val="75000"/>
              </a:schemeClr>
            </a:fgClr>
            <a:bgClr>
              <a:schemeClr val="bg1"/>
            </a:bgClr>
          </a:pattFill>
          <a:ln w="28575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speedup!$B$3:$B$4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8575">
              <a:solidFill>
                <a:srgbClr val="FF0000"/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A-49A5-9458-2159DE8EC62E}"/>
            </c:ext>
          </c:extLst>
        </c:ser>
        <c:ser>
          <c:idx val="1"/>
          <c:order val="1"/>
          <c:tx>
            <c:strRef>
              <c:f>speedup!$C$3:$C$4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speedup!$C$5:$C$17</c:f>
              <c:numCache>
                <c:formatCode>General</c:formatCode>
                <c:ptCount val="12"/>
                <c:pt idx="0">
                  <c:v>1.732652077</c:v>
                </c:pt>
                <c:pt idx="1">
                  <c:v>2.5197342389999999</c:v>
                </c:pt>
                <c:pt idx="2">
                  <c:v>4.20021779</c:v>
                </c:pt>
                <c:pt idx="3">
                  <c:v>3.05352647</c:v>
                </c:pt>
                <c:pt idx="4">
                  <c:v>3.6154296320000001</c:v>
                </c:pt>
                <c:pt idx="5">
                  <c:v>1.956286591</c:v>
                </c:pt>
                <c:pt idx="6">
                  <c:v>2.044206741</c:v>
                </c:pt>
                <c:pt idx="7">
                  <c:v>4.9817756129999999</c:v>
                </c:pt>
                <c:pt idx="8">
                  <c:v>2.1515644780000001</c:v>
                </c:pt>
                <c:pt idx="9">
                  <c:v>2.0678580009999998</c:v>
                </c:pt>
                <c:pt idx="10">
                  <c:v>2.2371613109999999</c:v>
                </c:pt>
                <c:pt idx="11">
                  <c:v>4.485914696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A-49A5-9458-2159DE8EC62E}"/>
            </c:ext>
          </c:extLst>
        </c:ser>
        <c:ser>
          <c:idx val="2"/>
          <c:order val="2"/>
          <c:tx>
            <c:strRef>
              <c:f>speedup!$D$3:$D$4</c:f>
              <c:strCache>
                <c:ptCount val="1"/>
                <c:pt idx="0">
                  <c:v>PISCOT-CC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speedup!$D$5:$D$17</c:f>
              <c:numCache>
                <c:formatCode>General</c:formatCode>
                <c:ptCount val="12"/>
                <c:pt idx="0">
                  <c:v>1.7331635489999999</c:v>
                </c:pt>
                <c:pt idx="1">
                  <c:v>2.5199695449999999</c:v>
                </c:pt>
                <c:pt idx="2">
                  <c:v>4.2150103830000001</c:v>
                </c:pt>
                <c:pt idx="3">
                  <c:v>3.0535375180000002</c:v>
                </c:pt>
                <c:pt idx="4">
                  <c:v>3.6282892119999999</c:v>
                </c:pt>
                <c:pt idx="5">
                  <c:v>1.956298415</c:v>
                </c:pt>
                <c:pt idx="6">
                  <c:v>2.044206741</c:v>
                </c:pt>
                <c:pt idx="7">
                  <c:v>4.989167277</c:v>
                </c:pt>
                <c:pt idx="8">
                  <c:v>2.1518264290000002</c:v>
                </c:pt>
                <c:pt idx="9">
                  <c:v>2.0713529400000001</c:v>
                </c:pt>
                <c:pt idx="10">
                  <c:v>2.2405424780000001</c:v>
                </c:pt>
                <c:pt idx="11">
                  <c:v>4.5280934500000001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A-49A5-9458-2159DE8E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40"/>
        <c:axId val="1894904240"/>
        <c:axId val="1930362576"/>
      </c:barChart>
      <c:catAx>
        <c:axId val="1894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2576"/>
        <c:crosses val="autoZero"/>
        <c:auto val="1"/>
        <c:lblAlgn val="ctr"/>
        <c:lblOffset val="100"/>
        <c:noMultiLvlLbl val="0"/>
      </c:catAx>
      <c:valAx>
        <c:axId val="1930362576"/>
        <c:scaling>
          <c:orientation val="minMax"/>
          <c:max val="5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 baseline="0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387681136249779E-2"/>
          <c:y val="3.534059127710551E-2"/>
          <c:w val="0.91074157893285679"/>
          <c:h val="0.107545294482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Copy.xlsx]Mbc_WCL!PivotTable14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Mbc_WCL!$J$5:$J$13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Mbc_WCL!$J$5:$J$13</c:f>
                <c:numCache>
                  <c:formatCode>General</c:formatCode>
                  <c:ptCount val="9"/>
                  <c:pt idx="0">
                    <c:v>253</c:v>
                  </c:pt>
                  <c:pt idx="1">
                    <c:v>453</c:v>
                  </c:pt>
                  <c:pt idx="2">
                    <c:v>653</c:v>
                  </c:pt>
                  <c:pt idx="3">
                    <c:v>653</c:v>
                  </c:pt>
                  <c:pt idx="4">
                    <c:v>653</c:v>
                  </c:pt>
                  <c:pt idx="5">
                    <c:v>653</c:v>
                  </c:pt>
                  <c:pt idx="6">
                    <c:v>653</c:v>
                  </c:pt>
                  <c:pt idx="7">
                    <c:v>653</c:v>
                  </c:pt>
                  <c:pt idx="8">
                    <c:v>657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1797</c:v>
                </c:pt>
                <c:pt idx="1">
                  <c:v>1597</c:v>
                </c:pt>
                <c:pt idx="2">
                  <c:v>1397</c:v>
                </c:pt>
                <c:pt idx="3">
                  <c:v>1397</c:v>
                </c:pt>
                <c:pt idx="4">
                  <c:v>1397</c:v>
                </c:pt>
                <c:pt idx="5">
                  <c:v>1397</c:v>
                </c:pt>
                <c:pt idx="6">
                  <c:v>1397</c:v>
                </c:pt>
                <c:pt idx="7">
                  <c:v>1397</c:v>
                </c:pt>
                <c:pt idx="8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D-44F3-BB3B-66875B106692}"/>
            </c:ext>
          </c:extLst>
        </c:ser>
        <c:ser>
          <c:idx val="1"/>
          <c:order val="1"/>
          <c:tx>
            <c:strRef>
              <c:f>Mbc_WCL!$J$5:$J$13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Mbc_WCL!$L$5:$L$13</c:f>
                <c:numCache>
                  <c:formatCode>General</c:formatCode>
                  <c:ptCount val="9"/>
                  <c:pt idx="0">
                    <c:v>8</c:v>
                  </c:pt>
                  <c:pt idx="1">
                    <c:v>10</c:v>
                  </c:pt>
                  <c:pt idx="2">
                    <c:v>9</c:v>
                  </c:pt>
                  <c:pt idx="3">
                    <c:v>9</c:v>
                  </c:pt>
                  <c:pt idx="4">
                    <c:v>8</c:v>
                  </c:pt>
                  <c:pt idx="5">
                    <c:v>9</c:v>
                  </c:pt>
                  <c:pt idx="6">
                    <c:v>8</c:v>
                  </c:pt>
                  <c:pt idx="7">
                    <c:v>10</c:v>
                  </c:pt>
                  <c:pt idx="8">
                    <c:v>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408</c:v>
                </c:pt>
                <c:pt idx="1">
                  <c:v>406</c:v>
                </c:pt>
                <c:pt idx="2">
                  <c:v>407</c:v>
                </c:pt>
                <c:pt idx="3">
                  <c:v>407</c:v>
                </c:pt>
                <c:pt idx="4">
                  <c:v>408</c:v>
                </c:pt>
                <c:pt idx="5">
                  <c:v>407</c:v>
                </c:pt>
                <c:pt idx="6">
                  <c:v>408</c:v>
                </c:pt>
                <c:pt idx="7">
                  <c:v>406</c:v>
                </c:pt>
                <c:pt idx="8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F93-B334-3C167562B309}"/>
            </c:ext>
          </c:extLst>
        </c:ser>
        <c:ser>
          <c:idx val="2"/>
          <c:order val="2"/>
          <c:tx>
            <c:strRef>
              <c:f>Mbc_WCL!$J$5:$J$13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8575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209</c:v>
                </c:pt>
                <c:pt idx="1">
                  <c:v>213</c:v>
                </c:pt>
                <c:pt idx="2">
                  <c:v>208</c:v>
                </c:pt>
                <c:pt idx="3">
                  <c:v>207</c:v>
                </c:pt>
                <c:pt idx="4">
                  <c:v>206</c:v>
                </c:pt>
                <c:pt idx="5">
                  <c:v>206</c:v>
                </c:pt>
                <c:pt idx="6">
                  <c:v>208</c:v>
                </c:pt>
                <c:pt idx="7">
                  <c:v>209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B-4F93-B334-3C167562B309}"/>
            </c:ext>
          </c:extLst>
        </c:ser>
        <c:ser>
          <c:idx val="3"/>
          <c:order val="3"/>
          <c:tx>
            <c:strRef>
              <c:f>Mbc_WCL!$J$5:$J$13</c:f>
              <c:strCache>
                <c:ptCount val="1"/>
                <c:pt idx="0">
                  <c:v>ByPassShared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Mbc_WCL!$J$5:$J$13</c:f>
              <c:strCache>
                <c:ptCount val="9"/>
                <c:pt idx="0">
                  <c:v>empty</c:v>
                </c:pt>
                <c:pt idx="1">
                  <c:v>ttsprk01</c:v>
                </c:pt>
                <c:pt idx="2">
                  <c:v>pntrch01</c:v>
                </c:pt>
                <c:pt idx="3">
                  <c:v>iirflt01</c:v>
                </c:pt>
                <c:pt idx="4">
                  <c:v>cacheb01</c:v>
                </c:pt>
                <c:pt idx="5">
                  <c:v>rspeed01</c:v>
                </c:pt>
                <c:pt idx="6">
                  <c:v>aifirf01</c:v>
                </c:pt>
                <c:pt idx="7">
                  <c:v>a2time01</c:v>
                </c:pt>
                <c:pt idx="8">
                  <c:v>basefp01</c:v>
                </c:pt>
              </c:strCache>
            </c:strRef>
          </c:cat>
          <c:val>
            <c:numRef>
              <c:f>Mbc_WCL!$J$5:$J$13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B-4F93-B334-3C167562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25392"/>
        <c:axId val="147275472"/>
      </c:barChart>
      <c:catAx>
        <c:axId val="802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5472"/>
        <c:crosses val="autoZero"/>
        <c:auto val="1"/>
        <c:lblAlgn val="ctr"/>
        <c:lblOffset val="100"/>
        <c:noMultiLvlLbl val="0"/>
      </c:catAx>
      <c:valAx>
        <c:axId val="1472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85668489000066"/>
          <c:y val="0.11774185031604779"/>
          <c:w val="0.82614399712471198"/>
          <c:h val="7.634999767040955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Copy.xlsx]Splash_ET_1!PivotTable2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Splash_ET_1!$B$3:$B$4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Splash_ET_1!$B$5:$B$17</c:f>
              <c:numCache>
                <c:formatCode>General</c:formatCode>
                <c:ptCount val="12"/>
                <c:pt idx="0">
                  <c:v>5176279229</c:v>
                </c:pt>
                <c:pt idx="1">
                  <c:v>2094413551</c:v>
                </c:pt>
                <c:pt idx="2">
                  <c:v>2040163799</c:v>
                </c:pt>
                <c:pt idx="3">
                  <c:v>1377592324</c:v>
                </c:pt>
                <c:pt idx="4">
                  <c:v>973222407</c:v>
                </c:pt>
                <c:pt idx="5">
                  <c:v>838038990</c:v>
                </c:pt>
                <c:pt idx="6">
                  <c:v>640779857</c:v>
                </c:pt>
                <c:pt idx="7">
                  <c:v>639342568</c:v>
                </c:pt>
                <c:pt idx="8">
                  <c:v>565020964</c:v>
                </c:pt>
                <c:pt idx="9">
                  <c:v>337132863</c:v>
                </c:pt>
                <c:pt idx="10">
                  <c:v>336605940</c:v>
                </c:pt>
                <c:pt idx="11">
                  <c:v>203024546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C-4723-88B6-5B79AD1D29A6}"/>
            </c:ext>
          </c:extLst>
        </c:ser>
        <c:ser>
          <c:idx val="1"/>
          <c:order val="1"/>
          <c:tx>
            <c:strRef>
              <c:f>Splash_ET_1!$C$3:$C$4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Splash_ET_1!$C$5:$C$17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1208790604</c:v>
                </c:pt>
                <c:pt idx="2">
                  <c:v>564293599</c:v>
                </c:pt>
                <c:pt idx="3">
                  <c:v>327981165</c:v>
                </c:pt>
                <c:pt idx="4">
                  <c:v>497484577</c:v>
                </c:pt>
                <c:pt idx="5">
                  <c:v>274449558</c:v>
                </c:pt>
                <c:pt idx="6">
                  <c:v>286425415</c:v>
                </c:pt>
                <c:pt idx="7">
                  <c:v>309181079</c:v>
                </c:pt>
                <c:pt idx="8">
                  <c:v>113417586</c:v>
                </c:pt>
                <c:pt idx="9">
                  <c:v>75153650</c:v>
                </c:pt>
                <c:pt idx="10">
                  <c:v>133587874</c:v>
                </c:pt>
                <c:pt idx="11">
                  <c:v>94361358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C-4723-88B6-5B79AD1D29A6}"/>
            </c:ext>
          </c:extLst>
        </c:ser>
        <c:ser>
          <c:idx val="2"/>
          <c:order val="2"/>
          <c:tx>
            <c:strRef>
              <c:f>Splash_ET_1!$D$3:$D$4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Splash_ET_1!$A$5:$A$17</c:f>
              <c:strCache>
                <c:ptCount val="12"/>
                <c:pt idx="0">
                  <c:v>raytrace</c:v>
                </c:pt>
                <c:pt idx="1">
                  <c:v>radix</c:v>
                </c:pt>
                <c:pt idx="2">
                  <c:v>radiosity</c:v>
                </c:pt>
                <c:pt idx="3">
                  <c:v>volrend</c:v>
                </c:pt>
                <c:pt idx="4">
                  <c:v>fft</c:v>
                </c:pt>
                <c:pt idx="5">
                  <c:v>cholesky</c:v>
                </c:pt>
                <c:pt idx="6">
                  <c:v>barnes</c:v>
                </c:pt>
                <c:pt idx="7">
                  <c:v>lu_non_contig</c:v>
                </c:pt>
                <c:pt idx="8">
                  <c:v>fmm</c:v>
                </c:pt>
                <c:pt idx="9">
                  <c:v>ocean</c:v>
                </c:pt>
                <c:pt idx="10">
                  <c:v>water_spatial</c:v>
                </c:pt>
                <c:pt idx="11">
                  <c:v>water_nsquared</c:v>
                </c:pt>
              </c:strCache>
            </c:strRef>
          </c:cat>
          <c:val>
            <c:numRef>
              <c:f>Splash_ET_1!$D$5:$D$17</c:f>
              <c:numCache>
                <c:formatCode>General</c:formatCode>
                <c:ptCount val="12"/>
                <c:pt idx="0">
                  <c:v>2532170120</c:v>
                </c:pt>
                <c:pt idx="1">
                  <c:v>1208433879</c:v>
                </c:pt>
                <c:pt idx="2">
                  <c:v>562293599</c:v>
                </c:pt>
                <c:pt idx="3">
                  <c:v>326830114</c:v>
                </c:pt>
                <c:pt idx="4">
                  <c:v>497481570</c:v>
                </c:pt>
                <c:pt idx="5">
                  <c:v>274448565</c:v>
                </c:pt>
                <c:pt idx="6">
                  <c:v>285993175</c:v>
                </c:pt>
                <c:pt idx="7">
                  <c:v>308659406</c:v>
                </c:pt>
                <c:pt idx="8">
                  <c:v>113249553</c:v>
                </c:pt>
                <c:pt idx="9">
                  <c:v>74453601</c:v>
                </c:pt>
                <c:pt idx="10">
                  <c:v>133575400</c:v>
                </c:pt>
                <c:pt idx="11">
                  <c:v>94349871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C-4723-88B6-5B79AD1D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231728"/>
        <c:axId val="1991387760"/>
      </c:barChart>
      <c:catAx>
        <c:axId val="1993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87760"/>
        <c:crosses val="autoZero"/>
        <c:auto val="1"/>
        <c:lblAlgn val="ctr"/>
        <c:lblOffset val="100"/>
        <c:noMultiLvlLbl val="0"/>
      </c:catAx>
      <c:valAx>
        <c:axId val="1991387760"/>
        <c:scaling>
          <c:logBase val="10"/>
          <c:orientation val="minMax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chemeClr val="tx1"/>
                    </a:solidFill>
                  </a:rPr>
                  <a:t>Execution Time</a:t>
                </a:r>
              </a:p>
              <a:p>
                <a:pPr>
                  <a:defRPr sz="1400" b="1">
                    <a:solidFill>
                      <a:schemeClr val="tx1"/>
                    </a:solidFill>
                  </a:defRPr>
                </a:pPr>
                <a:r>
                  <a:rPr lang="en-CA" sz="1400" b="1" baseline="0">
                    <a:solidFill>
                      <a:schemeClr val="tx1"/>
                    </a:solidFill>
                  </a:rPr>
                  <a:t>[cyc in Millions]</a:t>
                </a:r>
              </a:p>
            </c:rich>
          </c:tx>
          <c:layout>
            <c:manualLayout>
              <c:xMode val="edge"/>
              <c:yMode val="edge"/>
              <c:x val="3.0015794054583964E-2"/>
              <c:y val="0.2103792961452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3172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58736368656147"/>
          <c:y val="0.10363728582046081"/>
          <c:w val="0.62515622082618438"/>
          <c:h val="9.1356173292087658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Copy.xlsx]speedup!PivotTable1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speedup!$B$3:$B$4</c:f>
              <c:strCache>
                <c:ptCount val="1"/>
                <c:pt idx="0">
                  <c:v>PMSI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C-4112-B495-B4B889A1C540}"/>
            </c:ext>
          </c:extLst>
        </c:ser>
        <c:ser>
          <c:idx val="1"/>
          <c:order val="1"/>
          <c:tx>
            <c:strRef>
              <c:f>speedup!$C$3:$C$4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speedup!$C$5:$C$17</c:f>
              <c:numCache>
                <c:formatCode>General</c:formatCode>
                <c:ptCount val="12"/>
                <c:pt idx="0">
                  <c:v>1.732652077</c:v>
                </c:pt>
                <c:pt idx="1">
                  <c:v>2.5197342389999999</c:v>
                </c:pt>
                <c:pt idx="2">
                  <c:v>4.20021779</c:v>
                </c:pt>
                <c:pt idx="3">
                  <c:v>3.05352647</c:v>
                </c:pt>
                <c:pt idx="4">
                  <c:v>3.6154296320000001</c:v>
                </c:pt>
                <c:pt idx="5">
                  <c:v>1.956286591</c:v>
                </c:pt>
                <c:pt idx="6">
                  <c:v>2.044206741</c:v>
                </c:pt>
                <c:pt idx="7">
                  <c:v>4.9817756129999999</c:v>
                </c:pt>
                <c:pt idx="8">
                  <c:v>2.1515644780000001</c:v>
                </c:pt>
                <c:pt idx="9">
                  <c:v>2.0678580009999998</c:v>
                </c:pt>
                <c:pt idx="10">
                  <c:v>2.2371613109999999</c:v>
                </c:pt>
                <c:pt idx="11">
                  <c:v>4.485914696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C-4112-B495-B4B889A1C540}"/>
            </c:ext>
          </c:extLst>
        </c:ser>
        <c:ser>
          <c:idx val="2"/>
          <c:order val="2"/>
          <c:tx>
            <c:strRef>
              <c:f>speedup!$D$3:$D$4</c:f>
              <c:strCache>
                <c:ptCount val="1"/>
                <c:pt idx="0">
                  <c:v>PISCOT-CC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speedup!$A$5:$A$17</c:f>
              <c:strCache>
                <c:ptCount val="12"/>
                <c:pt idx="0">
                  <c:v>radix</c:v>
                </c:pt>
                <c:pt idx="1">
                  <c:v>water_spatial</c:v>
                </c:pt>
                <c:pt idx="2">
                  <c:v>volrend</c:v>
                </c:pt>
                <c:pt idx="3">
                  <c:v>cholesky</c:v>
                </c:pt>
                <c:pt idx="4">
                  <c:v>radiosity</c:v>
                </c:pt>
                <c:pt idx="5">
                  <c:v>fft</c:v>
                </c:pt>
                <c:pt idx="6">
                  <c:v>raytrace</c:v>
                </c:pt>
                <c:pt idx="7">
                  <c:v>fmm</c:v>
                </c:pt>
                <c:pt idx="8">
                  <c:v>water_nsquared</c:v>
                </c:pt>
                <c:pt idx="9">
                  <c:v>lu_non_contig</c:v>
                </c:pt>
                <c:pt idx="10">
                  <c:v>barnes</c:v>
                </c:pt>
                <c:pt idx="11">
                  <c:v>ocean</c:v>
                </c:pt>
              </c:strCache>
            </c:strRef>
          </c:cat>
          <c:val>
            <c:numRef>
              <c:f>speedup!$D$5:$D$17</c:f>
              <c:numCache>
                <c:formatCode>General</c:formatCode>
                <c:ptCount val="12"/>
                <c:pt idx="0">
                  <c:v>1.7331635489999999</c:v>
                </c:pt>
                <c:pt idx="1">
                  <c:v>2.5199695449999999</c:v>
                </c:pt>
                <c:pt idx="2">
                  <c:v>4.2150103830000001</c:v>
                </c:pt>
                <c:pt idx="3">
                  <c:v>3.0535375180000002</c:v>
                </c:pt>
                <c:pt idx="4">
                  <c:v>3.6282892119999999</c:v>
                </c:pt>
                <c:pt idx="5">
                  <c:v>1.956298415</c:v>
                </c:pt>
                <c:pt idx="6">
                  <c:v>2.044206741</c:v>
                </c:pt>
                <c:pt idx="7">
                  <c:v>4.989167277</c:v>
                </c:pt>
                <c:pt idx="8">
                  <c:v>2.1518264290000002</c:v>
                </c:pt>
                <c:pt idx="9">
                  <c:v>2.0713529400000001</c:v>
                </c:pt>
                <c:pt idx="10">
                  <c:v>2.2405424780000001</c:v>
                </c:pt>
                <c:pt idx="11">
                  <c:v>4.5280934500000001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C-4112-B495-B4B889A1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04240"/>
        <c:axId val="1930362576"/>
      </c:barChart>
      <c:catAx>
        <c:axId val="1894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2576"/>
        <c:crosses val="autoZero"/>
        <c:auto val="1"/>
        <c:lblAlgn val="ctr"/>
        <c:lblOffset val="100"/>
        <c:noMultiLvlLbl val="0"/>
      </c:catAx>
      <c:valAx>
        <c:axId val="19303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 baseline="0">
                    <a:solidFill>
                      <a:sysClr val="windowText" lastClr="000000"/>
                    </a:solidFill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9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347741798198895E-2"/>
          <c:y val="0.12345233142009494"/>
          <c:w val="0.87479291050157193"/>
          <c:h val="7.491122952916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rev4 - Copy.xlsx]WCL_wt_Replc!PivotTable1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591426071741033"/>
          <c:y val="0.24434966462525518"/>
          <c:w val="0.70547003499562555"/>
          <c:h val="0.47625473899095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WCL_wt_Replc!$B$3:$B$4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WCL_wt_Replc!$A$5:$A$17</c:f>
              <c:strCache>
                <c:ptCount val="12"/>
                <c:pt idx="0">
                  <c:v>ocean</c:v>
                </c:pt>
                <c:pt idx="1">
                  <c:v>barnes</c:v>
                </c:pt>
                <c:pt idx="2">
                  <c:v>raytrace</c:v>
                </c:pt>
                <c:pt idx="3">
                  <c:v>radiosity</c:v>
                </c:pt>
                <c:pt idx="4">
                  <c:v>volrend</c:v>
                </c:pt>
                <c:pt idx="5">
                  <c:v>radix</c:v>
                </c:pt>
                <c:pt idx="6">
                  <c:v>lu_non_contig</c:v>
                </c:pt>
                <c:pt idx="7">
                  <c:v>fmm</c:v>
                </c:pt>
                <c:pt idx="8">
                  <c:v>fft</c:v>
                </c:pt>
                <c:pt idx="9">
                  <c:v>water_spatial</c:v>
                </c:pt>
                <c:pt idx="10">
                  <c:v>water_nsquared</c:v>
                </c:pt>
                <c:pt idx="11">
                  <c:v>cholesky</c:v>
                </c:pt>
              </c:strCache>
            </c:strRef>
          </c:cat>
          <c:val>
            <c:numRef>
              <c:f>WCL_wt_Replc!$B$5:$B$17</c:f>
              <c:numCache>
                <c:formatCode>General</c:formatCode>
                <c:ptCount val="12"/>
                <c:pt idx="0">
                  <c:v>400</c:v>
                </c:pt>
                <c:pt idx="1">
                  <c:v>395</c:v>
                </c:pt>
                <c:pt idx="2">
                  <c:v>357</c:v>
                </c:pt>
                <c:pt idx="3">
                  <c:v>357</c:v>
                </c:pt>
                <c:pt idx="4">
                  <c:v>312</c:v>
                </c:pt>
                <c:pt idx="5">
                  <c:v>306</c:v>
                </c:pt>
                <c:pt idx="6">
                  <c:v>304</c:v>
                </c:pt>
                <c:pt idx="7">
                  <c:v>303</c:v>
                </c:pt>
                <c:pt idx="8">
                  <c:v>291</c:v>
                </c:pt>
                <c:pt idx="9">
                  <c:v>270</c:v>
                </c:pt>
                <c:pt idx="10">
                  <c:v>256</c:v>
                </c:pt>
                <c:pt idx="1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0-4AC4-9221-2DA5D4A2FC8A}"/>
            </c:ext>
          </c:extLst>
        </c:ser>
        <c:ser>
          <c:idx val="1"/>
          <c:order val="1"/>
          <c:tx>
            <c:strRef>
              <c:f>WCL_wt_Replc!$C$3:$C$4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WCL_wt_Replc!$A$5:$A$17</c:f>
              <c:strCache>
                <c:ptCount val="12"/>
                <c:pt idx="0">
                  <c:v>ocean</c:v>
                </c:pt>
                <c:pt idx="1">
                  <c:v>barnes</c:v>
                </c:pt>
                <c:pt idx="2">
                  <c:v>raytrace</c:v>
                </c:pt>
                <c:pt idx="3">
                  <c:v>radiosity</c:v>
                </c:pt>
                <c:pt idx="4">
                  <c:v>volrend</c:v>
                </c:pt>
                <c:pt idx="5">
                  <c:v>radix</c:v>
                </c:pt>
                <c:pt idx="6">
                  <c:v>lu_non_contig</c:v>
                </c:pt>
                <c:pt idx="7">
                  <c:v>fmm</c:v>
                </c:pt>
                <c:pt idx="8">
                  <c:v>fft</c:v>
                </c:pt>
                <c:pt idx="9">
                  <c:v>water_spatial</c:v>
                </c:pt>
                <c:pt idx="10">
                  <c:v>water_nsquared</c:v>
                </c:pt>
                <c:pt idx="11">
                  <c:v>cholesky</c:v>
                </c:pt>
              </c:strCache>
            </c:strRef>
          </c:cat>
          <c:val>
            <c:numRef>
              <c:f>WCL_wt_Replc!$C$5:$C$17</c:f>
              <c:numCache>
                <c:formatCode>General</c:formatCode>
                <c:ptCount val="12"/>
                <c:pt idx="0">
                  <c:v>213</c:v>
                </c:pt>
                <c:pt idx="1">
                  <c:v>214</c:v>
                </c:pt>
                <c:pt idx="2">
                  <c:v>209</c:v>
                </c:pt>
                <c:pt idx="3">
                  <c:v>210</c:v>
                </c:pt>
                <c:pt idx="4">
                  <c:v>205</c:v>
                </c:pt>
                <c:pt idx="5">
                  <c:v>214</c:v>
                </c:pt>
                <c:pt idx="6">
                  <c:v>210</c:v>
                </c:pt>
                <c:pt idx="7">
                  <c:v>209</c:v>
                </c:pt>
                <c:pt idx="8">
                  <c:v>210</c:v>
                </c:pt>
                <c:pt idx="9">
                  <c:v>203</c:v>
                </c:pt>
                <c:pt idx="10">
                  <c:v>209</c:v>
                </c:pt>
                <c:pt idx="1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0-4AC4-9221-2DA5D4A2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193807"/>
        <c:axId val="571339519"/>
      </c:barChart>
      <c:catAx>
        <c:axId val="6631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9519"/>
        <c:crosses val="autoZero"/>
        <c:auto val="1"/>
        <c:lblAlgn val="ctr"/>
        <c:lblOffset val="100"/>
        <c:noMultiLvlLbl val="0"/>
      </c:catAx>
      <c:valAx>
        <c:axId val="5713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949843008224927"/>
          <c:y val="0.11934966462525518"/>
          <c:w val="0.56635852084104532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147078</xdr:colOff>
      <xdr:row>28</xdr:row>
      <xdr:rowOff>136071</xdr:rowOff>
    </xdr:from>
    <xdr:to>
      <xdr:col>26</xdr:col>
      <xdr:colOff>138545</xdr:colOff>
      <xdr:row>61</xdr:row>
      <xdr:rowOff>155864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B67F4D-97AC-4EEA-8690-9C9E4817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11</xdr:row>
      <xdr:rowOff>38100</xdr:rowOff>
    </xdr:from>
    <xdr:to>
      <xdr:col>15</xdr:col>
      <xdr:colOff>161924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554-6513-4009-9293-972F3766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438148</xdr:colOff>
      <xdr:row>11</xdr:row>
      <xdr:rowOff>185737</xdr:rowOff>
    </xdr:from>
    <xdr:to>
      <xdr:col>15</xdr:col>
      <xdr:colOff>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2A7E-24E6-447A-8664-425E0DA5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742949</xdr:colOff>
      <xdr:row>15</xdr:row>
      <xdr:rowOff>100012</xdr:rowOff>
    </xdr:from>
    <xdr:to>
      <xdr:col>17</xdr:col>
      <xdr:colOff>95250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609C0-1440-4326-9899-0057C8A52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657224</xdr:colOff>
      <xdr:row>16</xdr:row>
      <xdr:rowOff>14287</xdr:rowOff>
    </xdr:from>
    <xdr:to>
      <xdr:col>11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EF18-FC83-45B5-B3C6-3BA6CE97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15</xdr:row>
      <xdr:rowOff>157161</xdr:rowOff>
    </xdr:from>
    <xdr:to>
      <xdr:col>15</xdr:col>
      <xdr:colOff>123825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F46DE-D919-4690-BA08-A5461557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457198</xdr:colOff>
      <xdr:row>11</xdr:row>
      <xdr:rowOff>185736</xdr:rowOff>
    </xdr:from>
    <xdr:to>
      <xdr:col>16</xdr:col>
      <xdr:colOff>228599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75E2F-D31F-443D-843E-42E83EDF0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185737</xdr:rowOff>
    </xdr:from>
    <xdr:to>
      <xdr:col>17</xdr:col>
      <xdr:colOff>152400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9345A-6841-45ED-B289-E7F89BAAA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11</xdr:row>
      <xdr:rowOff>185736</xdr:rowOff>
    </xdr:from>
    <xdr:to>
      <xdr:col>18</xdr:col>
      <xdr:colOff>76200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935BD-7FA5-4DE9-8521-1322075F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197222</xdr:colOff>
      <xdr:row>18</xdr:row>
      <xdr:rowOff>117101</xdr:rowOff>
    </xdr:from>
    <xdr:to>
      <xdr:col>22</xdr:col>
      <xdr:colOff>165286</xdr:colOff>
      <xdr:row>38</xdr:row>
      <xdr:rowOff>137273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4A62DF-6070-4D68-8171-0A16F2DBB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1085851</xdr:colOff>
      <xdr:row>17</xdr:row>
      <xdr:rowOff>115826</xdr:rowOff>
    </xdr:from>
    <xdr:to>
      <xdr:col>14</xdr:col>
      <xdr:colOff>156882</xdr:colOff>
      <xdr:row>41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E7B6A-DE12-42F2-856E-773B9D1F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340179</xdr:colOff>
      <xdr:row>42</xdr:row>
      <xdr:rowOff>171450</xdr:rowOff>
    </xdr:from>
    <xdr:to>
      <xdr:col>12</xdr:col>
      <xdr:colOff>470646</xdr:colOff>
      <xdr:row>62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C64BF-2B74-455B-AA85-2F9557EE8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449036</xdr:colOff>
      <xdr:row>65</xdr:row>
      <xdr:rowOff>163285</xdr:rowOff>
    </xdr:from>
    <xdr:to>
      <xdr:col>12</xdr:col>
      <xdr:colOff>78441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51AA2-0C16-422E-A1EF-E06657513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737152</xdr:colOff>
      <xdr:row>16</xdr:row>
      <xdr:rowOff>171449</xdr:rowOff>
    </xdr:from>
    <xdr:to>
      <xdr:col>10</xdr:col>
      <xdr:colOff>1192696</xdr:colOff>
      <xdr:row>33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302AB-4A5A-465A-BBA1-4539885EE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16</xdr:row>
      <xdr:rowOff>9525</xdr:rowOff>
    </xdr:from>
    <xdr:to>
      <xdr:col>20</xdr:col>
      <xdr:colOff>590550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F82E8-94E1-4A4C-B777-E1C98EBCB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41413</xdr:colOff>
      <xdr:row>7</xdr:row>
      <xdr:rowOff>28576</xdr:rowOff>
    </xdr:from>
    <xdr:to>
      <xdr:col>18</xdr:col>
      <xdr:colOff>503997</xdr:colOff>
      <xdr:row>24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DD2B-3812-4ACB-A36E-8C90EF8CA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280987</xdr:colOff>
      <xdr:row>11</xdr:row>
      <xdr:rowOff>176212</xdr:rowOff>
    </xdr:from>
    <xdr:to>
      <xdr:col>13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591D7-3638-4DC8-8D4C-6C30ACF5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18</xdr:row>
      <xdr:rowOff>114300</xdr:rowOff>
    </xdr:from>
    <xdr:to>
      <xdr:col>21</xdr:col>
      <xdr:colOff>180975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CA8C4-66B4-47F1-9FFC-ECC221DC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18</xdr:row>
      <xdr:rowOff>119062</xdr:rowOff>
    </xdr:from>
    <xdr:to>
      <xdr:col>13</xdr:col>
      <xdr:colOff>714375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074DE-230C-4C79-A6DF-F301837B4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27.065519444448" createdVersion="6" refreshedVersion="6" minRefreshableVersion="3" recordCount="12" xr:uid="{7CD4020A-D103-4BBC-8D34-7A48ED64C129}">
  <cacheSource type="worksheet">
    <worksheetSource name="Table10"/>
  </cacheSource>
  <cacheFields count="6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raytrace"/>
        <s v="volrend"/>
        <s v="water_nsquared"/>
        <s v="water_spatial"/>
      </sharedItems>
    </cacheField>
    <cacheField name="ET" numFmtId="0">
      <sharedItems containsSemiMixedTypes="0" containsString="0" containsNumber="1" containsInteger="1" minValue="203024546" maxValue="5176279229"/>
    </cacheField>
    <cacheField name="TotReplc" numFmtId="0">
      <sharedItems containsSemiMixedTypes="0" containsString="0" containsNumber="1" containsInteger="1" minValue="2659139" maxValue="574800425"/>
    </cacheField>
    <cacheField name="TotResp" numFmtId="0">
      <sharedItems containsSemiMixedTypes="0" containsString="0" containsNumber="1" containsInteger="1" minValue="8644764" maxValue="505405367"/>
    </cacheField>
    <cacheField name="Replc_precent" numFmtId="0">
      <sharedItems containsSemiMixedTypes="0" containsString="0" containsNumber="1" minValue="0.41705110430043313" maxValue="40.468561605302028"/>
    </cacheField>
    <cacheField name="Resp_precent" numFmtId="0">
      <sharedItems containsSemiMixedTypes="0" containsString="0" containsNumber="1" minValue="2.075598327238267" maxValue="42.764434856150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5.922779050925" createdVersion="6" refreshedVersion="6" minRefreshableVersion="3" recordCount="144" xr:uid="{F2309B62-CB33-47DC-BF26-9A1AFBC6778C}">
  <cacheSource type="worksheet">
    <worksheetSource name="Table9"/>
  </cacheSource>
  <cacheFields count="18">
    <cacheField name="BM" numFmtId="3">
      <sharedItems count="9">
        <s v="a2time01"/>
        <s v="aifirf01"/>
        <s v="basefp01"/>
        <s v="cacheb01"/>
        <s v="empty"/>
        <s v="iirflt01"/>
        <s v="pntrch01"/>
        <s v="rspeed01"/>
        <s v="ttsprk01"/>
      </sharedItems>
    </cacheField>
    <cacheField name="Approach" numFmtId="3">
      <sharedItems count="4">
        <s v="PISCOT"/>
        <s v="PMSI"/>
        <s v="ByPassShared"/>
        <s v="PISCOT-C2C"/>
      </sharedItems>
    </cacheField>
    <cacheField name="Core" numFmtId="3">
      <sharedItems containsSemiMixedTypes="0" containsString="0" containsNumber="1" containsInteger="1" minValue="0" maxValue="3"/>
    </cacheField>
    <cacheField name="NReq" numFmtId="3">
      <sharedItems containsString="0" containsBlank="1" containsNumber="1" containsInteger="1" minValue="52856" maxValue="85710"/>
    </cacheField>
    <cacheField name="Hits" numFmtId="3">
      <sharedItems containsString="0" containsBlank="1" containsNumber="1" containsInteger="1" minValue="37801" maxValue="62961"/>
    </cacheField>
    <cacheField name="Nreplc" numFmtId="3">
      <sharedItems containsString="0" containsBlank="1" containsNumber="1" containsInteger="1" minValue="715" maxValue="20303"/>
    </cacheField>
    <cacheField name="WCReqL" numFmtId="3">
      <sharedItems containsString="0" containsBlank="1" containsNumber="1" containsInteger="1" minValue="5" maxValue="13"/>
    </cacheField>
    <cacheField name="WCRespL" numFmtId="3">
      <sharedItems containsString="0" containsBlank="1" containsNumber="1" containsInteger="1" minValue="289" maxValue="498"/>
    </cacheField>
    <cacheField name="WCReplc" numFmtId="3">
      <sharedItems containsString="0" containsBlank="1" containsNumber="1" containsInteger="1" minValue="100" maxValue="189"/>
    </cacheField>
    <cacheField name="WCL" numFmtId="3">
      <sharedItems containsSemiMixedTypes="0" containsString="0" containsNumber="1" containsInteger="1" minValue="250" maxValue="1797"/>
    </cacheField>
    <cacheField name="WCLwtRepl" numFmtId="3">
      <sharedItems containsSemiMixedTypes="0" containsString="0" containsNumber="1" containsInteger="1" minValue="203" maxValue="1797"/>
    </cacheField>
    <cacheField name="AvgL" numFmtId="3">
      <sharedItems containsSemiMixedTypes="0" containsString="0" containsNumber="1" containsInteger="1" minValue="23" maxValue="193"/>
    </cacheField>
    <cacheField name="AccPerR_L" numFmtId="3">
      <sharedItems containsString="0" containsBlank="1" containsNumber="1" containsInteger="1" minValue="1581754" maxValue="9189860"/>
    </cacheField>
    <cacheField name="AccReq_L" numFmtId="3">
      <sharedItems containsString="0" containsBlank="1" containsNumber="1" containsInteger="1" minValue="671" maxValue="67083"/>
    </cacheField>
    <cacheField name="AccResp_L" numFmtId="3">
      <sharedItems containsString="0" containsBlank="1" containsNumber="1" containsInteger="1" minValue="1537649" maxValue="9072546"/>
    </cacheField>
    <cacheField name="AccReplc_L" numFmtId="3">
      <sharedItems containsString="0" containsBlank="1" containsNumber="1" containsInteger="1" minValue="31426" maxValue="2817588"/>
    </cacheField>
    <cacheField name="CombL" numFmtId="3">
      <sharedItems containsString="0" containsBlank="1" containsNumber="1" containsInteger="1" minValue="564923" maxValue="2412978"/>
    </cacheField>
    <cacheField name="TET" numFmtId="3">
      <sharedItems containsSemiMixedTypes="0" containsString="0" containsNumber="1" containsInteger="1" minValue="2189046" maxValue="17810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7.236128356482" createdVersion="6" refreshedVersion="6" minRefreshableVersion="3" recordCount="36" xr:uid="{B9716F9E-6663-423E-87F0-A3C9E44DD1F0}">
  <cacheSource type="worksheet">
    <worksheetSource name="Table2"/>
  </cacheSource>
  <cacheFields count="3">
    <cacheField name="BM" numFmtId="0">
      <sharedItems count="12">
        <s v="raytrace"/>
        <s v="radix"/>
        <s v="radiosity"/>
        <s v="volrend"/>
        <s v="fft"/>
        <s v="cholesky"/>
        <s v="barnes"/>
        <s v="lu_non_contig"/>
        <s v="fmm"/>
        <s v="ocean"/>
        <s v="water_spatial"/>
        <s v="water_nsquared"/>
      </sharedItems>
    </cacheField>
    <cacheField name="approach" numFmtId="0">
      <sharedItems count="3">
        <s v="PISCOT"/>
        <s v="PISCOT-CC"/>
        <s v="PMSI"/>
      </sharedItems>
    </cacheField>
    <cacheField name="speedup" numFmtId="0">
      <sharedItems containsSemiMixedTypes="0" containsString="0" containsNumber="1" minValue="1" maxValue="4.989167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38.074786921294" createdVersion="6" refreshedVersion="6" minRefreshableVersion="3" recordCount="144" xr:uid="{D202BBC2-048A-412B-834E-E6EBC1149354}">
  <cacheSource type="worksheet">
    <worksheetSource name="Table913"/>
  </cacheSource>
  <cacheFields count="18">
    <cacheField name="BM" numFmtId="3">
      <sharedItems count="9">
        <s v="a2time01"/>
        <s v="aifirf01"/>
        <s v="basefp01"/>
        <s v="cacheb01"/>
        <s v="empty"/>
        <s v="iirflt01"/>
        <s v="pntrch01"/>
        <s v="rspeed01"/>
        <s v="ttsprk01"/>
      </sharedItems>
    </cacheField>
    <cacheField name="Approach" numFmtId="3">
      <sharedItems count="4">
        <s v="PISCOT"/>
        <s v="PMSI"/>
        <s v="ByPassShared"/>
        <s v="PISCOT-C2C"/>
      </sharedItems>
    </cacheField>
    <cacheField name="Core" numFmtId="3">
      <sharedItems containsSemiMixedTypes="0" containsString="0" containsNumber="1" containsInteger="1" minValue="0" maxValue="3"/>
    </cacheField>
    <cacheField name="NReq" numFmtId="3">
      <sharedItems containsString="0" containsBlank="1" containsNumber="1" containsInteger="1" minValue="52856" maxValue="85710"/>
    </cacheField>
    <cacheField name="Hits" numFmtId="3">
      <sharedItems containsString="0" containsBlank="1" containsNumber="1" containsInteger="1" minValue="34686" maxValue="56525" count="72">
        <n v="48234"/>
        <n v="47590"/>
        <n v="50028"/>
        <n v="47724"/>
        <n v="52623"/>
        <n v="50702"/>
        <n v="54669"/>
        <n v="50535"/>
        <n v="52215"/>
        <n v="50103"/>
        <n v="53549"/>
        <n v="50291"/>
        <n v="50755"/>
        <n v="47793"/>
        <n v="51443"/>
        <n v="37732"/>
        <n v="34881"/>
        <n v="37035"/>
        <n v="34686"/>
        <n v="49899"/>
        <n v="48852"/>
        <n v="51630"/>
        <n v="48933"/>
        <n v="54690"/>
        <n v="51915"/>
        <n v="55325"/>
        <n v="51878"/>
        <n v="51896"/>
        <n v="50224"/>
        <n v="53494"/>
        <n v="50033"/>
        <n v="54276"/>
        <n v="52064"/>
        <n v="56525"/>
        <n v="52051"/>
        <m/>
        <n v="50929"/>
        <n v="48679"/>
        <n v="48622"/>
        <n v="52302"/>
        <n v="50098"/>
        <n v="50074"/>
        <n v="51278"/>
        <n v="53195"/>
        <n v="50859"/>
        <n v="51812"/>
        <n v="50921"/>
        <n v="53592"/>
        <n v="46150"/>
        <n v="46282"/>
        <n v="50970"/>
        <n v="54506"/>
        <n v="35599"/>
        <n v="37052"/>
        <n v="35926"/>
        <n v="39794"/>
        <n v="48351"/>
        <n v="51234"/>
        <n v="48380"/>
        <n v="53385"/>
        <n v="54837"/>
        <n v="50687"/>
        <n v="50707"/>
        <n v="56370"/>
        <n v="49828"/>
        <n v="50655"/>
        <n v="49707"/>
        <n v="52142"/>
        <n v="51462"/>
        <n v="51383"/>
        <n v="53357"/>
        <n v="54456"/>
      </sharedItems>
    </cacheField>
    <cacheField name="Nreplc" numFmtId="3">
      <sharedItems containsString="0" containsBlank="1" containsNumber="1" containsInteger="1" minValue="2686" maxValue="22010"/>
    </cacheField>
    <cacheField name="WCReqL" numFmtId="3">
      <sharedItems containsString="0" containsBlank="1" containsNumber="1" containsInteger="1" minValue="7" maxValue="13"/>
    </cacheField>
    <cacheField name="WCRespL" numFmtId="3">
      <sharedItems containsString="0" containsBlank="1" containsNumber="1" containsInteger="1" minValue="339" maxValue="577"/>
    </cacheField>
    <cacheField name="WCReplc" numFmtId="3">
      <sharedItems containsString="0" containsBlank="1" containsNumber="1" containsInteger="1" minValue="150" maxValue="189"/>
    </cacheField>
    <cacheField name="WCL" numFmtId="3">
      <sharedItems containsSemiMixedTypes="0" containsString="0" containsNumber="1" containsInteger="1" minValue="250" maxValue="1797"/>
    </cacheField>
    <cacheField name="WCLwtRepl" numFmtId="3">
      <sharedItems containsSemiMixedTypes="0" containsString="0" containsNumber="1" containsInteger="1" minValue="205" maxValue="1797"/>
    </cacheField>
    <cacheField name="AvgL" numFmtId="3">
      <sharedItems containsSemiMixedTypes="0" containsString="0" containsNumber="1" containsInteger="1" minValue="41" maxValue="193"/>
    </cacheField>
    <cacheField name="AccPerR_L" numFmtId="3">
      <sharedItems containsString="0" containsBlank="1" containsNumber="1" containsInteger="1" minValue="2336700" maxValue="10259900"/>
    </cacheField>
    <cacheField name="AccReq_L" numFmtId="3">
      <sharedItems containsString="0" containsBlank="1" containsNumber="1" containsInteger="1" minValue="758" maxValue="71017" count="73">
        <n v="1261"/>
        <n v="1215"/>
        <n v="38337"/>
        <n v="1110"/>
        <n v="1190"/>
        <n v="1432"/>
        <n v="35194"/>
        <n v="1180"/>
        <n v="1355"/>
        <n v="1302"/>
        <n v="38766"/>
        <n v="1392"/>
        <n v="1393"/>
        <n v="1449"/>
        <n v="69460"/>
        <n v="1341"/>
        <n v="792"/>
        <n v="814"/>
        <n v="32242"/>
        <n v="758"/>
        <n v="1235"/>
        <n v="1255"/>
        <n v="37296"/>
        <n v="1330"/>
        <n v="1310"/>
        <n v="1315"/>
        <n v="37001"/>
        <n v="1415"/>
        <n v="1242"/>
        <n v="1238"/>
        <n v="35901"/>
        <n v="1165"/>
        <n v="1319"/>
        <n v="1252"/>
        <n v="41046"/>
        <n v="1199"/>
        <m/>
        <n v="2008"/>
        <n v="1983"/>
        <n v="41694"/>
        <n v="1925"/>
        <n v="2161"/>
        <n v="1841"/>
        <n v="42702"/>
        <n v="1811"/>
        <n v="2164"/>
        <n v="1980"/>
        <n v="44602"/>
        <n v="1995"/>
        <n v="2126"/>
        <n v="2470"/>
        <n v="71017"/>
        <n v="2476"/>
        <n v="1270"/>
        <n v="1309"/>
        <n v="34904"/>
        <n v="1130"/>
        <n v="1970"/>
        <n v="1922"/>
        <n v="44288"/>
        <n v="1773"/>
        <n v="1870"/>
        <n v="1938"/>
        <n v="47007"/>
        <n v="1854"/>
        <n v="2030"/>
        <n v="2085"/>
        <n v="43956"/>
        <n v="1808"/>
        <n v="2335"/>
        <n v="2121"/>
        <n v="47898"/>
        <n v="1943"/>
      </sharedItems>
    </cacheField>
    <cacheField name="AccResp_L" numFmtId="3">
      <sharedItems containsString="0" containsBlank="1" containsNumber="1" containsInteger="1" minValue="2295776" maxValue="10210766"/>
    </cacheField>
    <cacheField name="AccResp_wtRepl" numFmtId="3">
      <sharedItems containsSemiMixedTypes="0" containsString="0" containsNumber="1" containsInteger="1" minValue="0" maxValue="8485946" count="73">
        <n v="5392186"/>
        <n v="5495155"/>
        <n v="5004945"/>
        <n v="5451789"/>
        <n v="4919736"/>
        <n v="5183618"/>
        <n v="4518467"/>
        <n v="5222827"/>
        <n v="5141070"/>
        <n v="5464818"/>
        <n v="4848516"/>
        <n v="5411683"/>
        <n v="8089165"/>
        <n v="8485082"/>
        <n v="7992434"/>
        <n v="8485946"/>
        <n v="4194660"/>
        <n v="4668299"/>
        <n v="4345219"/>
        <n v="4700885"/>
        <n v="5090219"/>
        <n v="5242000"/>
        <n v="4725306"/>
        <n v="5203200"/>
        <n v="4744554"/>
        <n v="5164969"/>
        <n v="4626716"/>
        <n v="5158270"/>
        <n v="4689073"/>
        <n v="4921481"/>
        <n v="4389260"/>
        <n v="4957763"/>
        <n v="5338638"/>
        <n v="5633640"/>
        <n v="4916835"/>
        <n v="5618439"/>
        <n v="0"/>
        <n v="2775035"/>
        <n v="2960789"/>
        <n v="2983378"/>
        <n v="2617824"/>
        <n v="3276516"/>
        <n v="3277455"/>
        <n v="3173510"/>
        <n v="2963514"/>
        <n v="3295647"/>
        <n v="3209356"/>
        <n v="3265536"/>
        <n v="3005252"/>
        <n v="6357938"/>
        <n v="6331226"/>
        <n v="5945451"/>
        <n v="5463189"/>
        <n v="2606739"/>
        <n v="2488550"/>
        <n v="2571710"/>
        <n v="2159098"/>
        <n v="3177010"/>
        <n v="2931438"/>
        <n v="3177744"/>
        <n v="2671580"/>
        <n v="2869255"/>
        <n v="3270089"/>
        <n v="3242490"/>
        <n v="2717285"/>
        <n v="3043356"/>
        <n v="2968865"/>
        <n v="3068585"/>
        <n v="2815888"/>
        <n v="3483058"/>
        <n v="3532078"/>
        <n v="3361623"/>
        <n v="3234751"/>
      </sharedItems>
    </cacheField>
    <cacheField name="AccReplc_L" numFmtId="3">
      <sharedItems containsString="0" containsBlank="1" containsNumber="1" containsInteger="1" minValue="136678" maxValue="1724820" count="73">
        <n v="224270"/>
        <n v="213241"/>
        <n v="207841"/>
        <n v="252655"/>
        <n v="265476"/>
        <n v="297995"/>
        <n v="232974"/>
        <n v="255448"/>
        <n v="368303"/>
        <n v="356408"/>
        <n v="348714"/>
        <n v="407119"/>
        <n v="1687670"/>
        <n v="1712898"/>
        <n v="1639067"/>
        <n v="1724820"/>
        <n v="149663"/>
        <n v="173267"/>
        <n v="164729"/>
        <n v="165249"/>
        <n v="311893"/>
        <n v="304889"/>
        <n v="291429"/>
        <n v="347286"/>
        <n v="315468"/>
        <n v="339687"/>
        <n v="282472"/>
        <n v="315950"/>
        <n v="243001"/>
        <n v="277539"/>
        <n v="221749"/>
        <n v="238430"/>
        <n v="275062"/>
        <n v="282753"/>
        <n v="259843"/>
        <n v="307218"/>
        <m/>
        <n v="256003"/>
        <n v="287149"/>
        <n v="247110"/>
        <n v="224025"/>
        <n v="255264"/>
        <n v="269553"/>
        <n v="250564"/>
        <n v="229990"/>
        <n v="336790"/>
        <n v="346063"/>
        <n v="384189"/>
        <n v="331047"/>
        <n v="1606245"/>
        <n v="1628043"/>
        <n v="1547959"/>
        <n v="1451030"/>
        <n v="145453"/>
        <n v="141941"/>
        <n v="165303"/>
        <n v="136678"/>
        <n v="394784"/>
        <n v="363336"/>
        <n v="369968"/>
        <n v="330329"/>
        <n v="300833"/>
        <n v="300672"/>
        <n v="350668"/>
        <n v="263722"/>
        <n v="264898"/>
        <n v="224081"/>
        <n v="219294"/>
        <n v="203837"/>
        <n v="290199"/>
        <n v="234736"/>
        <n v="243505"/>
        <n v="222466"/>
      </sharedItems>
    </cacheField>
    <cacheField name="CombL" numFmtId="3">
      <sharedItems containsString="0" containsBlank="1" containsNumber="1" containsInteger="1" minValue="564923" maxValue="2412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58.46631087963" createdVersion="6" refreshedVersion="6" minRefreshableVersion="3" recordCount="232" xr:uid="{4516A815-7EAB-4A41-BB58-4EF6CC651982}">
  <cacheSource type="worksheet">
    <worksheetSource name="Table5"/>
  </cacheSource>
  <cacheFields count="22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volrend"/>
        <s v="water_nsquared"/>
        <s v="water_spatial"/>
        <s v="raytrace"/>
      </sharedItems>
    </cacheField>
    <cacheField name="Approach" numFmtId="0">
      <sharedItems count="5">
        <s v="PISCOT"/>
        <s v="PMSI"/>
        <s v="ByPassShared"/>
        <s v="ByPassAll"/>
        <s v="PISCOT-C2C"/>
      </sharedItems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089963" maxValue="71883113"/>
    </cacheField>
    <cacheField name="Hits" numFmtId="0">
      <sharedItems containsString="0" containsBlank="1" containsNumber="1" containsInteger="1" minValue="1012456" maxValue="67690248"/>
    </cacheField>
    <cacheField name="Nreplc" numFmtId="0">
      <sharedItems containsString="0" containsBlank="1" containsNumber="1" containsInteger="1" minValue="9572" maxValue="4146529"/>
    </cacheField>
    <cacheField name="WCReqL" numFmtId="0">
      <sharedItems containsString="0" containsBlank="1" containsNumber="1" containsInteger="1" minValue="5" maxValue="14"/>
    </cacheField>
    <cacheField name="WCRespL" numFmtId="0">
      <sharedItems containsString="0" containsBlank="1" containsNumber="1" containsInteger="1" minValue="271" maxValue="494"/>
    </cacheField>
    <cacheField name="WCReplc" numFmtId="0">
      <sharedItems containsString="0" containsBlank="1" containsNumber="1" containsInteger="1" minValue="121" maxValue="192"/>
    </cacheField>
    <cacheField name="WCL" numFmtId="0">
      <sharedItems containsString="0" containsBlank="1" containsNumber="1" containsInteger="1" minValue="249" maxValue="1196"/>
    </cacheField>
    <cacheField name="WCLwtRepl" numFmtId="0">
      <sharedItems containsString="0" containsBlank="1" containsNumber="1" containsInteger="1" minValue="200" maxValue="1196"/>
    </cacheField>
    <cacheField name="AvgL" numFmtId="0">
      <sharedItems containsString="0" containsBlank="1" containsNumber="1" containsInteger="1" minValue="2" maxValue="99"/>
    </cacheField>
    <cacheField name="Total-Task-L" numFmtId="3">
      <sharedItems containsString="0" containsBlank="1" containsNumber="1" containsInteger="1" minValue="4772842" maxValue="43176357848"/>
    </cacheField>
    <cacheField name="Tot-ReqL" numFmtId="3">
      <sharedItems containsString="0" containsBlank="1" containsNumber="1" containsInteger="1" minValue="1094" maxValue="2488521"/>
    </cacheField>
    <cacheField name="AccResp_L" numFmtId="3">
      <sharedItems containsString="0" containsBlank="1" containsNumber="1" containsInteger="1" minValue="3210360" maxValue="437708614"/>
    </cacheField>
    <cacheField name="Tot-RespL" numFmtId="3">
      <sharedItems containsSemiMixedTypes="0" containsString="0" containsNumber="1" containsInteger="1" minValue="0" maxValue="236776692"/>
    </cacheField>
    <cacheField name="Tot-Replacment" numFmtId="3">
      <sharedItems containsString="0" containsBlank="1" containsNumber="1" containsInteger="1" minValue="435338" maxValue="200931922"/>
    </cacheField>
    <cacheField name="CombL" numFmtId="3">
      <sharedItems containsString="0" containsBlank="1" containsNumber="1" containsInteger="1" minValue="18655752" maxValue="2532170119"/>
    </cacheField>
    <cacheField name="TET" numFmtId="3">
      <sharedItems containsSemiMixedTypes="0" containsString="0" containsNumber="1" containsInteger="1" minValue="28419487" maxValue="14450766220"/>
    </cacheField>
    <cacheField name="Field1" numFmtId="0" formula="43176357848/#NAME?" databaseField="0"/>
    <cacheField name="BW" numFmtId="0" formula="43176357848*4/#NAME?" databaseField="0"/>
    <cacheField name="Field2" numFmtId="0" formula="172705431392/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04.819312268519" createdVersion="6" refreshedVersion="6" minRefreshableVersion="3" recordCount="72" xr:uid="{5A113E64-AB48-4CA7-B393-447A75EC82CC}">
  <cacheSource type="worksheet">
    <worksheetSource name="Table16"/>
  </cacheSource>
  <cacheFields count="19">
    <cacheField name="BM" numFmtId="0">
      <sharedItems count="9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</sharedItems>
    </cacheField>
    <cacheField name="Approach" numFmtId="0">
      <sharedItems count="2">
        <s v="PISCOT"/>
        <s v="MSI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39242" maxValue="62411"/>
    </cacheField>
    <cacheField name="Nreplc" numFmtId="0">
      <sharedItems containsSemiMixedTypes="0" containsString="0" containsNumber="1" containsInteger="1" minValue="753" maxValue="18998"/>
    </cacheField>
    <cacheField name="WCReqL" numFmtId="0">
      <sharedItems containsSemiMixedTypes="0" containsString="0" containsNumber="1" containsInteger="1" minValue="7" maxValue="15"/>
    </cacheField>
    <cacheField name="WCRespL" numFmtId="0">
      <sharedItems containsSemiMixedTypes="0" containsString="0" containsNumber="1" containsInteger="1" minValue="421" maxValue="491"/>
    </cacheField>
    <cacheField name="WCReplc" numFmtId="0">
      <sharedItems containsSemiMixedTypes="0" containsString="0" containsNumber="1" containsInteger="1" minValue="100" maxValue="185"/>
    </cacheField>
    <cacheField name="WCL" numFmtId="0">
      <sharedItems containsSemiMixedTypes="0" containsString="0" containsNumber="1" containsInteger="1" minValue="421" maxValue="495"/>
    </cacheField>
    <cacheField name="WCLwtRepl" numFmtId="0">
      <sharedItems containsSemiMixedTypes="0" containsString="0" containsNumber="1" containsInteger="1" minValue="399" maxValue="412"/>
    </cacheField>
    <cacheField name="AvgL" numFmtId="0">
      <sharedItems containsSemiMixedTypes="0" containsString="0" containsNumber="1" containsInteger="1" minValue="34" maxValue="106"/>
    </cacheField>
    <cacheField name="AccPerR_L" numFmtId="0">
      <sharedItems containsSemiMixedTypes="0" containsString="0" containsNumber="1" containsInteger="1" minValue="2436705" maxValue="9148006"/>
    </cacheField>
    <cacheField name="AccReq_L" numFmtId="0">
      <sharedItems containsSemiMixedTypes="0" containsString="0" containsNumber="1" containsInteger="1" minValue="1026" maxValue="121554"/>
    </cacheField>
    <cacheField name="AccResp_L" numFmtId="0">
      <sharedItems containsSemiMixedTypes="0" containsString="0" containsNumber="1" containsInteger="1" minValue="2375972" maxValue="8987534"/>
    </cacheField>
    <cacheField name="AccReplc_L" numFmtId="0">
      <sharedItems containsSemiMixedTypes="0" containsString="0" containsNumber="1" containsInteger="1" minValue="34533" maxValue="2845842"/>
    </cacheField>
    <cacheField name="CombL" numFmtId="0">
      <sharedItems containsSemiMixedTypes="0" containsString="0" containsNumber="1" containsInteger="1" minValue="564923" maxValue="2412978"/>
    </cacheField>
    <cacheField name="TET" numFmtId="0">
      <sharedItems containsSemiMixedTypes="0" containsString="0" containsNumber="1" containsInteger="1" minValue="3392997" maxValue="10532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640779857"/>
    <n v="13127090"/>
    <n v="47398544"/>
    <n v="2.048611524940616"/>
    <n v="7.3970090479919692"/>
  </r>
  <r>
    <x v="1"/>
    <n v="838038990"/>
    <n v="25938606"/>
    <n v="64973327"/>
    <n v="3.0951550356863469"/>
    <n v="7.753019582060257"/>
  </r>
  <r>
    <x v="2"/>
    <n v="973222407"/>
    <n v="13086372"/>
    <n v="20200188"/>
    <n v="1.3446435168235908"/>
    <n v="2.075598327238267"/>
  </r>
  <r>
    <x v="3"/>
    <n v="565020964"/>
    <n v="26993288"/>
    <n v="48625468"/>
    <n v="4.7773958348207408"/>
    <n v="8.6059582029951009"/>
  </r>
  <r>
    <x v="4"/>
    <n v="639342568"/>
    <n v="258732741"/>
    <n v="273411236"/>
    <n v="40.468561605302028"/>
    <n v="42.764434856150544"/>
  </r>
  <r>
    <x v="5"/>
    <n v="337132863"/>
    <n v="47925154"/>
    <n v="54438784"/>
    <n v="14.215509450349847"/>
    <n v="16.147575622136841"/>
  </r>
  <r>
    <x v="6"/>
    <n v="2040163799"/>
    <n v="221377949"/>
    <n v="505405367"/>
    <n v="10.850988979831417"/>
    <n v="24.772783795483864"/>
  </r>
  <r>
    <x v="7"/>
    <n v="2094413551"/>
    <n v="574800425"/>
    <n v="389295481"/>
    <n v="27.444456932851462"/>
    <n v="18.58732630975037"/>
  </r>
  <r>
    <x v="8"/>
    <n v="5176279229"/>
    <n v="65650336"/>
    <n v="188077931"/>
    <n v="1.2682920123820856"/>
    <n v="3.6334579855409879"/>
  </r>
  <r>
    <x v="9"/>
    <n v="1377592324"/>
    <n v="5745264"/>
    <n v="36563636"/>
    <n v="0.41705110430043313"/>
    <n v="2.6541695509621612"/>
  </r>
  <r>
    <x v="10"/>
    <n v="203024546"/>
    <n v="4673263"/>
    <n v="9046926"/>
    <n v="2.3018216723410383"/>
    <n v="4.4560749811995644"/>
  </r>
  <r>
    <x v="11"/>
    <n v="336605940"/>
    <n v="2659139"/>
    <n v="8644764"/>
    <n v="0.78998576198625603"/>
    <n v="2.5682149281144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"/>
    <n v="68826"/>
    <n v="57067"/>
    <n v="766"/>
    <n v="7"/>
    <n v="448"/>
    <n v="115"/>
    <n v="448"/>
    <n v="405"/>
    <n v="40"/>
    <n v="2774642"/>
    <n v="942"/>
    <n v="2716633"/>
    <n v="35614"/>
    <n v="826360"/>
    <n v="3652453"/>
  </r>
  <r>
    <x v="0"/>
    <x v="0"/>
    <n v="1"/>
    <n v="68826"/>
    <n v="55507"/>
    <n v="929"/>
    <n v="9"/>
    <n v="448"/>
    <n v="149"/>
    <n v="448"/>
    <n v="404"/>
    <n v="45"/>
    <n v="3101751"/>
    <n v="870"/>
    <n v="3045374"/>
    <n v="46168"/>
    <n v="826360"/>
    <n v="3987018"/>
  </r>
  <r>
    <x v="0"/>
    <x v="0"/>
    <n v="2"/>
    <n v="68826"/>
    <n v="55317"/>
    <n v="798"/>
    <n v="9"/>
    <n v="426"/>
    <n v="135"/>
    <n v="430"/>
    <n v="403"/>
    <n v="45"/>
    <n v="3145268"/>
    <n v="27700"/>
    <n v="3062251"/>
    <n v="36324"/>
    <n v="826360"/>
    <n v="4002867"/>
  </r>
  <r>
    <x v="0"/>
    <x v="0"/>
    <n v="3"/>
    <n v="68826"/>
    <n v="55345"/>
    <n v="789"/>
    <n v="13"/>
    <n v="449"/>
    <n v="130"/>
    <n v="449"/>
    <n v="406"/>
    <n v="45"/>
    <n v="3111854"/>
    <n v="902"/>
    <n v="3055607"/>
    <n v="35468"/>
    <n v="826360"/>
    <n v="3996002"/>
  </r>
  <r>
    <x v="1"/>
    <x v="0"/>
    <n v="0"/>
    <n v="71833"/>
    <n v="59051"/>
    <n v="949"/>
    <n v="9"/>
    <n v="448"/>
    <n v="100"/>
    <n v="448"/>
    <n v="405"/>
    <n v="43"/>
    <n v="3129869"/>
    <n v="896"/>
    <n v="3069922"/>
    <n v="44361"/>
    <n v="866139"/>
    <n v="4051832"/>
  </r>
  <r>
    <x v="1"/>
    <x v="0"/>
    <n v="1"/>
    <n v="71833"/>
    <n v="57003"/>
    <n v="948"/>
    <n v="7"/>
    <n v="465"/>
    <n v="100"/>
    <n v="465"/>
    <n v="408"/>
    <n v="48"/>
    <n v="3508880"/>
    <n v="911"/>
    <n v="3450966"/>
    <n v="42815"/>
    <n v="866139"/>
    <n v="4438357"/>
  </r>
  <r>
    <x v="1"/>
    <x v="0"/>
    <n v="2"/>
    <n v="71833"/>
    <n v="56941"/>
    <n v="1146"/>
    <n v="9"/>
    <n v="450"/>
    <n v="135"/>
    <n v="452"/>
    <n v="406"/>
    <n v="49"/>
    <n v="3552033"/>
    <n v="30351"/>
    <n v="3464741"/>
    <n v="55149"/>
    <n v="866139"/>
    <n v="4454278"/>
  </r>
  <r>
    <x v="1"/>
    <x v="0"/>
    <n v="3"/>
    <n v="71833"/>
    <n v="57867"/>
    <n v="941"/>
    <n v="13"/>
    <n v="497"/>
    <n v="100"/>
    <n v="497"/>
    <n v="407"/>
    <n v="47"/>
    <n v="3377153"/>
    <n v="913"/>
    <n v="3318373"/>
    <n v="43065"/>
    <n v="866139"/>
    <n v="4303429"/>
  </r>
  <r>
    <x v="2"/>
    <x v="0"/>
    <n v="0"/>
    <n v="72432"/>
    <n v="59988"/>
    <n v="2218"/>
    <n v="8"/>
    <n v="449"/>
    <n v="150"/>
    <n v="449"/>
    <n v="406"/>
    <n v="40"/>
    <n v="2914502"/>
    <n v="974"/>
    <n v="2853540"/>
    <n v="101478"/>
    <n v="865629"/>
    <n v="3836504"/>
  </r>
  <r>
    <x v="2"/>
    <x v="0"/>
    <n v="1"/>
    <n v="72432"/>
    <n v="57449"/>
    <n v="2635"/>
    <n v="8"/>
    <n v="445"/>
    <n v="135"/>
    <n v="445"/>
    <n v="405"/>
    <n v="45"/>
    <n v="3305064"/>
    <n v="1075"/>
    <n v="3246540"/>
    <n v="125799"/>
    <n v="865629"/>
    <n v="4238397"/>
  </r>
  <r>
    <x v="2"/>
    <x v="0"/>
    <n v="2"/>
    <n v="72432"/>
    <n v="57534"/>
    <n v="2525"/>
    <n v="10"/>
    <n v="449"/>
    <n v="150"/>
    <n v="451"/>
    <n v="407"/>
    <n v="45"/>
    <n v="3322039"/>
    <n v="30514"/>
    <n v="3233991"/>
    <n v="118035"/>
    <n v="865629"/>
    <n v="4225469"/>
  </r>
  <r>
    <x v="2"/>
    <x v="0"/>
    <n v="3"/>
    <n v="72432"/>
    <n v="59923"/>
    <n v="2427"/>
    <n v="13"/>
    <n v="449"/>
    <n v="161"/>
    <n v="449"/>
    <n v="402"/>
    <n v="40"/>
    <n v="2935083"/>
    <n v="950"/>
    <n v="2874210"/>
    <n v="118098"/>
    <n v="865629"/>
    <n v="3859849"/>
  </r>
  <r>
    <x v="3"/>
    <x v="0"/>
    <n v="0"/>
    <n v="85710"/>
    <n v="59585"/>
    <n v="17870"/>
    <n v="8"/>
    <n v="448"/>
    <n v="189"/>
    <n v="448"/>
    <n v="405"/>
    <n v="96"/>
    <n v="8312345"/>
    <n v="1056"/>
    <n v="8251704"/>
    <n v="2675965"/>
    <n v="1203731"/>
    <n v="9688545"/>
  </r>
  <r>
    <x v="3"/>
    <x v="0"/>
    <n v="1"/>
    <n v="85710"/>
    <n v="54925"/>
    <n v="19703"/>
    <n v="7"/>
    <n v="493"/>
    <n v="185"/>
    <n v="493"/>
    <n v="405"/>
    <n v="106"/>
    <n v="9116901"/>
    <n v="1055"/>
    <n v="9060921"/>
    <n v="2805359"/>
    <n v="1203731"/>
    <n v="10511086"/>
  </r>
  <r>
    <x v="3"/>
    <x v="0"/>
    <n v="2"/>
    <n v="85710"/>
    <n v="54854"/>
    <n v="19900"/>
    <n v="9"/>
    <n v="447"/>
    <n v="189"/>
    <n v="449"/>
    <n v="408"/>
    <n v="107"/>
    <n v="9189860"/>
    <n v="62460"/>
    <n v="9072546"/>
    <n v="2817588"/>
    <n v="1203731"/>
    <n v="10525287"/>
  </r>
  <r>
    <x v="3"/>
    <x v="0"/>
    <n v="3"/>
    <n v="85710"/>
    <n v="59098"/>
    <n v="18289"/>
    <n v="13"/>
    <n v="476"/>
    <n v="185"/>
    <n v="476"/>
    <n v="405"/>
    <n v="98"/>
    <n v="8477715"/>
    <n v="1110"/>
    <n v="8417507"/>
    <n v="2734727"/>
    <n v="1203731"/>
    <n v="9857101"/>
  </r>
  <r>
    <x v="4"/>
    <x v="0"/>
    <n v="0"/>
    <n v="52856"/>
    <n v="41666"/>
    <n v="897"/>
    <n v="5"/>
    <n v="485"/>
    <n v="100"/>
    <n v="485"/>
    <n v="408"/>
    <n v="55"/>
    <n v="2954143"/>
    <n v="741"/>
    <n v="2911736"/>
    <n v="41049"/>
    <n v="564923"/>
    <n v="3566470"/>
  </r>
  <r>
    <x v="4"/>
    <x v="0"/>
    <n v="1"/>
    <n v="52856"/>
    <n v="40351"/>
    <n v="1093"/>
    <n v="8"/>
    <n v="493"/>
    <n v="100"/>
    <n v="493"/>
    <n v="404"/>
    <n v="60"/>
    <n v="3184254"/>
    <n v="850"/>
    <n v="3143053"/>
    <n v="52582"/>
    <n v="564923"/>
    <n v="3803111"/>
  </r>
  <r>
    <x v="4"/>
    <x v="0"/>
    <n v="2"/>
    <n v="52856"/>
    <n v="40276"/>
    <n v="967"/>
    <n v="10"/>
    <n v="493"/>
    <n v="105"/>
    <n v="495"/>
    <n v="407"/>
    <n v="60"/>
    <n v="3201477"/>
    <n v="25694"/>
    <n v="3135507"/>
    <n v="45531"/>
    <n v="564923"/>
    <n v="3794429"/>
  </r>
  <r>
    <x v="4"/>
    <x v="0"/>
    <n v="3"/>
    <n v="52856"/>
    <n v="41731"/>
    <n v="960"/>
    <n v="13"/>
    <n v="447"/>
    <n v="127"/>
    <n v="447"/>
    <n v="405"/>
    <n v="55"/>
    <n v="2950696"/>
    <n v="671"/>
    <n v="2908294"/>
    <n v="45789"/>
    <n v="564923"/>
    <n v="3563958"/>
  </r>
  <r>
    <x v="5"/>
    <x v="0"/>
    <n v="0"/>
    <n v="69851"/>
    <n v="55477"/>
    <n v="1797"/>
    <n v="9"/>
    <n v="489"/>
    <n v="118"/>
    <n v="489"/>
    <n v="404"/>
    <n v="50"/>
    <n v="3506043"/>
    <n v="1025"/>
    <n v="3449541"/>
    <n v="81999"/>
    <n v="843453"/>
    <n v="4412418"/>
  </r>
  <r>
    <x v="5"/>
    <x v="0"/>
    <n v="1"/>
    <n v="69851"/>
    <n v="55233"/>
    <n v="2136"/>
    <n v="9"/>
    <n v="498"/>
    <n v="150"/>
    <n v="498"/>
    <n v="405"/>
    <n v="51"/>
    <n v="3587144"/>
    <n v="1082"/>
    <n v="3530829"/>
    <n v="101506"/>
    <n v="843453"/>
    <n v="4496743"/>
  </r>
  <r>
    <x v="5"/>
    <x v="0"/>
    <n v="2"/>
    <n v="69851"/>
    <n v="55136"/>
    <n v="1944"/>
    <n v="10"/>
    <n v="498"/>
    <n v="139"/>
    <n v="500"/>
    <n v="407"/>
    <n v="51"/>
    <n v="3614685"/>
    <n v="30102"/>
    <n v="3529447"/>
    <n v="90471"/>
    <n v="843453"/>
    <n v="4493819"/>
  </r>
  <r>
    <x v="5"/>
    <x v="0"/>
    <n v="3"/>
    <n v="69851"/>
    <n v="55306"/>
    <n v="1970"/>
    <n v="13"/>
    <n v="483"/>
    <n v="150"/>
    <n v="483"/>
    <n v="406"/>
    <n v="50"/>
    <n v="3555502"/>
    <n v="1095"/>
    <n v="3499101"/>
    <n v="94245"/>
    <n v="843453"/>
    <n v="4464519"/>
  </r>
  <r>
    <x v="6"/>
    <x v="0"/>
    <n v="0"/>
    <n v="73381"/>
    <n v="59864"/>
    <n v="1487"/>
    <n v="6"/>
    <n v="443"/>
    <n v="100"/>
    <n v="443"/>
    <n v="405"/>
    <n v="42"/>
    <n v="3136982"/>
    <n v="997"/>
    <n v="3076121"/>
    <n v="68048"/>
    <n v="1151558"/>
    <n v="4348200"/>
  </r>
  <r>
    <x v="6"/>
    <x v="0"/>
    <n v="1"/>
    <n v="73381"/>
    <n v="57410"/>
    <n v="1575"/>
    <n v="5"/>
    <n v="448"/>
    <n v="100"/>
    <n v="448"/>
    <n v="405"/>
    <n v="47"/>
    <n v="3485947"/>
    <n v="1012"/>
    <n v="3427525"/>
    <n v="70930"/>
    <n v="1151558"/>
    <n v="4706518"/>
  </r>
  <r>
    <x v="6"/>
    <x v="0"/>
    <n v="2"/>
    <n v="73381"/>
    <n v="57572"/>
    <n v="1760"/>
    <n v="9"/>
    <n v="447"/>
    <n v="100"/>
    <n v="449"/>
    <n v="407"/>
    <n v="47"/>
    <n v="3515139"/>
    <n v="32305"/>
    <n v="3425262"/>
    <n v="82736"/>
    <n v="1151558"/>
    <n v="4705645"/>
  </r>
  <r>
    <x v="6"/>
    <x v="0"/>
    <n v="3"/>
    <n v="73381"/>
    <n v="60059"/>
    <n v="1465"/>
    <n v="13"/>
    <n v="449"/>
    <n v="100"/>
    <n v="449"/>
    <n v="406"/>
    <n v="42"/>
    <n v="3098771"/>
    <n v="963"/>
    <n v="3037749"/>
    <n v="67596"/>
    <n v="1151558"/>
    <n v="4309943"/>
  </r>
  <r>
    <x v="7"/>
    <x v="0"/>
    <n v="0"/>
    <n v="71027"/>
    <n v="57691"/>
    <n v="722"/>
    <n v="8"/>
    <n v="489"/>
    <n v="134"/>
    <n v="489"/>
    <n v="404"/>
    <n v="42"/>
    <n v="2984408"/>
    <n v="875"/>
    <n v="2925842"/>
    <n v="32978"/>
    <n v="1613242"/>
    <n v="4654879"/>
  </r>
  <r>
    <x v="7"/>
    <x v="0"/>
    <n v="1"/>
    <n v="71027"/>
    <n v="55635"/>
    <n v="910"/>
    <n v="9"/>
    <n v="443"/>
    <n v="134"/>
    <n v="443"/>
    <n v="401"/>
    <n v="46"/>
    <n v="3297978"/>
    <n v="957"/>
    <n v="3241386"/>
    <n v="44220"/>
    <n v="1613242"/>
    <n v="4978107"/>
  </r>
  <r>
    <x v="7"/>
    <x v="0"/>
    <n v="2"/>
    <n v="71027"/>
    <n v="57469"/>
    <n v="819"/>
    <n v="9"/>
    <n v="448"/>
    <n v="149"/>
    <n v="450"/>
    <n v="407"/>
    <n v="43"/>
    <n v="3072382"/>
    <n v="27740"/>
    <n v="2987173"/>
    <n v="38154"/>
    <n v="1613242"/>
    <n v="4717543"/>
  </r>
  <r>
    <x v="7"/>
    <x v="0"/>
    <n v="3"/>
    <n v="71027"/>
    <n v="55612"/>
    <n v="900"/>
    <n v="13"/>
    <n v="401"/>
    <n v="150"/>
    <n v="401"/>
    <n v="401"/>
    <n v="46"/>
    <n v="3297771"/>
    <n v="1003"/>
    <n v="3241156"/>
    <n v="42780"/>
    <n v="1613242"/>
    <n v="4977562"/>
  </r>
  <r>
    <x v="8"/>
    <x v="0"/>
    <n v="0"/>
    <n v="76612"/>
    <n v="62961"/>
    <n v="1121"/>
    <n v="9"/>
    <n v="448"/>
    <n v="131"/>
    <n v="448"/>
    <n v="405"/>
    <n v="36"/>
    <n v="2798476"/>
    <n v="818"/>
    <n v="2734697"/>
    <n v="53519"/>
    <n v="2412978"/>
    <n v="5271914"/>
  </r>
  <r>
    <x v="8"/>
    <x v="0"/>
    <n v="1"/>
    <n v="76612"/>
    <n v="58888"/>
    <n v="1420"/>
    <n v="8"/>
    <n v="447"/>
    <n v="135"/>
    <n v="447"/>
    <n v="404"/>
    <n v="44"/>
    <n v="3407567"/>
    <n v="1087"/>
    <n v="3347592"/>
    <n v="67925"/>
    <n v="2412978"/>
    <n v="5898208"/>
  </r>
  <r>
    <x v="8"/>
    <x v="0"/>
    <n v="2"/>
    <n v="76612"/>
    <n v="58828"/>
    <n v="1239"/>
    <n v="10"/>
    <n v="443"/>
    <n v="150"/>
    <n v="445"/>
    <n v="406"/>
    <n v="44"/>
    <n v="3442602"/>
    <n v="36183"/>
    <n v="3347591"/>
    <n v="52233"/>
    <n v="2412978"/>
    <n v="5895970"/>
  </r>
  <r>
    <x v="8"/>
    <x v="0"/>
    <n v="3"/>
    <n v="76612"/>
    <n v="61604"/>
    <n v="1254"/>
    <n v="13"/>
    <n v="481"/>
    <n v="139"/>
    <n v="486"/>
    <n v="404"/>
    <n v="39"/>
    <n v="3014519"/>
    <n v="903"/>
    <n v="2952012"/>
    <n v="59970"/>
    <n v="2412978"/>
    <n v="5493662"/>
  </r>
  <r>
    <x v="0"/>
    <x v="1"/>
    <n v="0"/>
    <n v="68826"/>
    <m/>
    <m/>
    <m/>
    <m/>
    <m/>
    <n v="1197"/>
    <n v="1197"/>
    <n v="143"/>
    <m/>
    <m/>
    <m/>
    <m/>
    <m/>
    <n v="12388315"/>
  </r>
  <r>
    <x v="0"/>
    <x v="1"/>
    <n v="1"/>
    <n v="68826"/>
    <m/>
    <m/>
    <m/>
    <m/>
    <m/>
    <n v="1397"/>
    <n v="1397"/>
    <n v="141"/>
    <m/>
    <m/>
    <m/>
    <m/>
    <m/>
    <n v="12388315"/>
  </r>
  <r>
    <x v="0"/>
    <x v="1"/>
    <n v="2"/>
    <n v="68826"/>
    <m/>
    <m/>
    <m/>
    <m/>
    <m/>
    <n v="1197"/>
    <n v="1197"/>
    <n v="167"/>
    <m/>
    <m/>
    <m/>
    <m/>
    <m/>
    <n v="12388315"/>
  </r>
  <r>
    <x v="0"/>
    <x v="1"/>
    <n v="3"/>
    <n v="68826"/>
    <m/>
    <m/>
    <m/>
    <m/>
    <m/>
    <n v="1361"/>
    <n v="1361"/>
    <n v="167"/>
    <m/>
    <m/>
    <m/>
    <m/>
    <m/>
    <n v="12388315"/>
  </r>
  <r>
    <x v="1"/>
    <x v="1"/>
    <n v="0"/>
    <n v="71833"/>
    <m/>
    <m/>
    <m/>
    <m/>
    <m/>
    <n v="1397"/>
    <n v="1397"/>
    <n v="149"/>
    <m/>
    <m/>
    <m/>
    <m/>
    <m/>
    <n v="12379727"/>
  </r>
  <r>
    <x v="1"/>
    <x v="1"/>
    <n v="1"/>
    <n v="71833"/>
    <m/>
    <m/>
    <m/>
    <m/>
    <m/>
    <n v="1397"/>
    <n v="1397"/>
    <n v="144"/>
    <m/>
    <m/>
    <m/>
    <m/>
    <m/>
    <n v="12379727"/>
  </r>
  <r>
    <x v="1"/>
    <x v="1"/>
    <n v="2"/>
    <n v="71833"/>
    <m/>
    <m/>
    <m/>
    <m/>
    <m/>
    <n v="1397"/>
    <n v="1397"/>
    <n v="160"/>
    <m/>
    <m/>
    <m/>
    <m/>
    <m/>
    <n v="12379727"/>
  </r>
  <r>
    <x v="1"/>
    <x v="1"/>
    <n v="3"/>
    <n v="71833"/>
    <m/>
    <m/>
    <m/>
    <m/>
    <m/>
    <n v="1397"/>
    <n v="1397"/>
    <n v="159"/>
    <m/>
    <m/>
    <m/>
    <m/>
    <m/>
    <n v="12379727"/>
  </r>
  <r>
    <x v="2"/>
    <x v="1"/>
    <n v="0"/>
    <n v="72432"/>
    <m/>
    <m/>
    <m/>
    <m/>
    <m/>
    <n v="1393"/>
    <n v="1393"/>
    <n v="162"/>
    <m/>
    <m/>
    <m/>
    <m/>
    <m/>
    <n v="13655396"/>
  </r>
  <r>
    <x v="2"/>
    <x v="1"/>
    <n v="1"/>
    <n v="72432"/>
    <m/>
    <m/>
    <m/>
    <m/>
    <m/>
    <n v="1197"/>
    <n v="1197"/>
    <n v="161"/>
    <m/>
    <m/>
    <m/>
    <m/>
    <m/>
    <n v="13655396"/>
  </r>
  <r>
    <x v="2"/>
    <x v="1"/>
    <n v="2"/>
    <n v="72432"/>
    <m/>
    <m/>
    <m/>
    <m/>
    <m/>
    <n v="1197"/>
    <n v="1197"/>
    <n v="176"/>
    <m/>
    <m/>
    <m/>
    <m/>
    <m/>
    <n v="13655396"/>
  </r>
  <r>
    <x v="2"/>
    <x v="1"/>
    <n v="3"/>
    <n v="72432"/>
    <m/>
    <m/>
    <m/>
    <m/>
    <m/>
    <n v="1197"/>
    <n v="1197"/>
    <n v="176"/>
    <m/>
    <m/>
    <m/>
    <m/>
    <m/>
    <n v="13655396"/>
  </r>
  <r>
    <x v="3"/>
    <x v="1"/>
    <n v="0"/>
    <n v="85710"/>
    <m/>
    <m/>
    <m/>
    <m/>
    <m/>
    <n v="1397"/>
    <n v="1397"/>
    <n v="152"/>
    <m/>
    <m/>
    <m/>
    <m/>
    <m/>
    <n v="17810781"/>
  </r>
  <r>
    <x v="3"/>
    <x v="1"/>
    <n v="1"/>
    <n v="85710"/>
    <m/>
    <m/>
    <m/>
    <m/>
    <m/>
    <n v="1393"/>
    <n v="1393"/>
    <n v="151"/>
    <m/>
    <m/>
    <m/>
    <m/>
    <m/>
    <n v="17810781"/>
  </r>
  <r>
    <x v="3"/>
    <x v="1"/>
    <n v="2"/>
    <n v="85710"/>
    <m/>
    <m/>
    <m/>
    <m/>
    <m/>
    <n v="1197"/>
    <n v="1197"/>
    <n v="193"/>
    <m/>
    <m/>
    <m/>
    <m/>
    <m/>
    <n v="17810781"/>
  </r>
  <r>
    <x v="3"/>
    <x v="1"/>
    <n v="3"/>
    <n v="85710"/>
    <m/>
    <m/>
    <m/>
    <m/>
    <m/>
    <n v="1397"/>
    <n v="1397"/>
    <n v="193"/>
    <m/>
    <m/>
    <m/>
    <m/>
    <m/>
    <n v="17810781"/>
  </r>
  <r>
    <x v="4"/>
    <x v="1"/>
    <n v="0"/>
    <n v="52856"/>
    <m/>
    <m/>
    <m/>
    <m/>
    <m/>
    <n v="1797"/>
    <n v="1797"/>
    <n v="155"/>
    <m/>
    <m/>
    <m/>
    <m/>
    <m/>
    <n v="9598540"/>
  </r>
  <r>
    <x v="4"/>
    <x v="1"/>
    <n v="1"/>
    <n v="52856"/>
    <m/>
    <m/>
    <m/>
    <m/>
    <m/>
    <n v="1397"/>
    <n v="1397"/>
    <n v="151"/>
    <m/>
    <m/>
    <m/>
    <m/>
    <m/>
    <n v="9598540"/>
  </r>
  <r>
    <x v="4"/>
    <x v="1"/>
    <n v="2"/>
    <n v="52856"/>
    <m/>
    <m/>
    <m/>
    <m/>
    <m/>
    <n v="1397"/>
    <n v="1397"/>
    <n v="170"/>
    <m/>
    <m/>
    <m/>
    <m/>
    <m/>
    <n v="9598540"/>
  </r>
  <r>
    <x v="4"/>
    <x v="1"/>
    <n v="3"/>
    <n v="52856"/>
    <m/>
    <m/>
    <m/>
    <m/>
    <m/>
    <n v="1397"/>
    <n v="1397"/>
    <n v="170"/>
    <m/>
    <m/>
    <m/>
    <m/>
    <m/>
    <n v="9598540"/>
  </r>
  <r>
    <x v="5"/>
    <x v="1"/>
    <n v="0"/>
    <n v="69851"/>
    <m/>
    <m/>
    <m/>
    <m/>
    <m/>
    <n v="1197"/>
    <n v="1197"/>
    <n v="152"/>
    <m/>
    <m/>
    <m/>
    <m/>
    <m/>
    <n v="12569184"/>
  </r>
  <r>
    <x v="5"/>
    <x v="1"/>
    <n v="1"/>
    <n v="69851"/>
    <m/>
    <m/>
    <m/>
    <m/>
    <m/>
    <n v="1197"/>
    <n v="1197"/>
    <n v="150"/>
    <m/>
    <m/>
    <m/>
    <m/>
    <m/>
    <n v="12569184"/>
  </r>
  <r>
    <x v="5"/>
    <x v="1"/>
    <n v="2"/>
    <n v="69851"/>
    <m/>
    <m/>
    <m/>
    <m/>
    <m/>
    <n v="1397"/>
    <n v="1397"/>
    <n v="167"/>
    <m/>
    <m/>
    <m/>
    <m/>
    <m/>
    <n v="12569184"/>
  </r>
  <r>
    <x v="5"/>
    <x v="1"/>
    <n v="3"/>
    <n v="69851"/>
    <m/>
    <m/>
    <m/>
    <m/>
    <m/>
    <n v="1197"/>
    <n v="1197"/>
    <n v="167"/>
    <m/>
    <m/>
    <m/>
    <m/>
    <m/>
    <n v="12569184"/>
  </r>
  <r>
    <x v="6"/>
    <x v="1"/>
    <n v="0"/>
    <n v="73381"/>
    <m/>
    <m/>
    <m/>
    <m/>
    <m/>
    <n v="1397"/>
    <n v="1397"/>
    <n v="154"/>
    <m/>
    <m/>
    <m/>
    <m/>
    <m/>
    <n v="13245371"/>
  </r>
  <r>
    <x v="6"/>
    <x v="1"/>
    <n v="1"/>
    <n v="73381"/>
    <m/>
    <m/>
    <m/>
    <m/>
    <m/>
    <n v="1397"/>
    <n v="1397"/>
    <n v="153"/>
    <m/>
    <m/>
    <m/>
    <m/>
    <m/>
    <n v="13245371"/>
  </r>
  <r>
    <x v="6"/>
    <x v="1"/>
    <n v="2"/>
    <n v="73381"/>
    <m/>
    <m/>
    <m/>
    <m/>
    <m/>
    <n v="1393"/>
    <n v="1393"/>
    <n v="164"/>
    <m/>
    <m/>
    <m/>
    <m/>
    <m/>
    <n v="13245371"/>
  </r>
  <r>
    <x v="6"/>
    <x v="1"/>
    <n v="3"/>
    <n v="73381"/>
    <m/>
    <m/>
    <m/>
    <m/>
    <m/>
    <n v="1397"/>
    <n v="1397"/>
    <n v="164"/>
    <m/>
    <m/>
    <m/>
    <m/>
    <m/>
    <n v="13245371"/>
  </r>
  <r>
    <x v="7"/>
    <x v="1"/>
    <n v="0"/>
    <n v="71027"/>
    <m/>
    <m/>
    <m/>
    <m/>
    <m/>
    <n v="1385"/>
    <n v="1385"/>
    <n v="153"/>
    <m/>
    <m/>
    <m/>
    <m/>
    <m/>
    <n v="13287069"/>
  </r>
  <r>
    <x v="7"/>
    <x v="1"/>
    <n v="1"/>
    <n v="71027"/>
    <m/>
    <m/>
    <m/>
    <m/>
    <m/>
    <n v="1397"/>
    <n v="1397"/>
    <n v="155"/>
    <m/>
    <m/>
    <m/>
    <m/>
    <m/>
    <n v="13287069"/>
  </r>
  <r>
    <x v="7"/>
    <x v="1"/>
    <n v="2"/>
    <n v="71027"/>
    <m/>
    <m/>
    <m/>
    <m/>
    <m/>
    <n v="1397"/>
    <n v="1397"/>
    <n v="164"/>
    <m/>
    <m/>
    <m/>
    <m/>
    <m/>
    <n v="13287069"/>
  </r>
  <r>
    <x v="7"/>
    <x v="1"/>
    <n v="3"/>
    <n v="71027"/>
    <m/>
    <m/>
    <m/>
    <m/>
    <m/>
    <n v="1397"/>
    <n v="1397"/>
    <n v="164"/>
    <m/>
    <m/>
    <m/>
    <m/>
    <m/>
    <n v="13287069"/>
  </r>
  <r>
    <x v="8"/>
    <x v="1"/>
    <n v="0"/>
    <n v="76612"/>
    <m/>
    <m/>
    <m/>
    <m/>
    <m/>
    <n v="1397"/>
    <n v="1397"/>
    <n v="148"/>
    <m/>
    <m/>
    <m/>
    <m/>
    <m/>
    <n v="16342046"/>
  </r>
  <r>
    <x v="8"/>
    <x v="1"/>
    <n v="1"/>
    <n v="76612"/>
    <m/>
    <m/>
    <m/>
    <m/>
    <m/>
    <n v="1581"/>
    <n v="1581"/>
    <n v="152"/>
    <m/>
    <m/>
    <m/>
    <m/>
    <m/>
    <n v="16342046"/>
  </r>
  <r>
    <x v="8"/>
    <x v="1"/>
    <n v="2"/>
    <n v="76612"/>
    <m/>
    <m/>
    <m/>
    <m/>
    <m/>
    <n v="1397"/>
    <n v="1397"/>
    <n v="181"/>
    <m/>
    <m/>
    <m/>
    <m/>
    <m/>
    <n v="16342046"/>
  </r>
  <r>
    <x v="8"/>
    <x v="1"/>
    <n v="3"/>
    <n v="76612"/>
    <m/>
    <m/>
    <m/>
    <m/>
    <m/>
    <n v="1597"/>
    <n v="1597"/>
    <n v="181"/>
    <m/>
    <m/>
    <m/>
    <m/>
    <m/>
    <n v="16342046"/>
  </r>
  <r>
    <x v="0"/>
    <x v="2"/>
    <n v="0"/>
    <m/>
    <m/>
    <m/>
    <m/>
    <m/>
    <m/>
    <n v="250"/>
    <n v="250"/>
    <n v="188"/>
    <m/>
    <m/>
    <m/>
    <m/>
    <m/>
    <n v="13769019"/>
  </r>
  <r>
    <x v="0"/>
    <x v="2"/>
    <n v="1"/>
    <m/>
    <m/>
    <m/>
    <m/>
    <m/>
    <m/>
    <n v="250"/>
    <n v="250"/>
    <n v="188"/>
    <m/>
    <m/>
    <m/>
    <m/>
    <m/>
    <n v="13769019"/>
  </r>
  <r>
    <x v="0"/>
    <x v="2"/>
    <n v="2"/>
    <m/>
    <m/>
    <m/>
    <m/>
    <m/>
    <m/>
    <n v="250"/>
    <n v="250"/>
    <n v="188"/>
    <m/>
    <m/>
    <m/>
    <m/>
    <m/>
    <n v="13769019"/>
  </r>
  <r>
    <x v="0"/>
    <x v="2"/>
    <n v="3"/>
    <m/>
    <m/>
    <m/>
    <m/>
    <m/>
    <m/>
    <n v="250"/>
    <n v="250"/>
    <n v="188"/>
    <m/>
    <m/>
    <m/>
    <m/>
    <m/>
    <n v="13769019"/>
  </r>
  <r>
    <x v="1"/>
    <x v="2"/>
    <n v="0"/>
    <m/>
    <m/>
    <m/>
    <m/>
    <m/>
    <m/>
    <n v="250"/>
    <n v="250"/>
    <n v="188"/>
    <m/>
    <m/>
    <m/>
    <m/>
    <m/>
    <n v="14376162"/>
  </r>
  <r>
    <x v="1"/>
    <x v="2"/>
    <n v="1"/>
    <m/>
    <m/>
    <m/>
    <m/>
    <m/>
    <m/>
    <n v="250"/>
    <n v="250"/>
    <n v="188"/>
    <m/>
    <m/>
    <m/>
    <m/>
    <m/>
    <n v="14376162"/>
  </r>
  <r>
    <x v="1"/>
    <x v="2"/>
    <n v="2"/>
    <m/>
    <m/>
    <m/>
    <m/>
    <m/>
    <m/>
    <n v="250"/>
    <n v="250"/>
    <n v="188"/>
    <m/>
    <m/>
    <m/>
    <m/>
    <m/>
    <n v="14376162"/>
  </r>
  <r>
    <x v="1"/>
    <x v="2"/>
    <n v="3"/>
    <m/>
    <m/>
    <m/>
    <m/>
    <m/>
    <m/>
    <n v="250"/>
    <n v="250"/>
    <n v="188"/>
    <m/>
    <m/>
    <m/>
    <m/>
    <m/>
    <n v="14376162"/>
  </r>
  <r>
    <x v="2"/>
    <x v="2"/>
    <n v="0"/>
    <m/>
    <m/>
    <m/>
    <m/>
    <m/>
    <m/>
    <n v="250"/>
    <n v="250"/>
    <n v="188"/>
    <m/>
    <m/>
    <m/>
    <m/>
    <m/>
    <n v="14491082"/>
  </r>
  <r>
    <x v="2"/>
    <x v="2"/>
    <n v="1"/>
    <m/>
    <m/>
    <m/>
    <m/>
    <m/>
    <m/>
    <n v="250"/>
    <n v="250"/>
    <n v="188"/>
    <m/>
    <m/>
    <m/>
    <m/>
    <m/>
    <n v="14491082"/>
  </r>
  <r>
    <x v="2"/>
    <x v="2"/>
    <n v="2"/>
    <m/>
    <m/>
    <m/>
    <m/>
    <m/>
    <m/>
    <n v="250"/>
    <n v="250"/>
    <n v="188"/>
    <m/>
    <m/>
    <m/>
    <m/>
    <m/>
    <n v="14491082"/>
  </r>
  <r>
    <x v="2"/>
    <x v="2"/>
    <n v="3"/>
    <m/>
    <m/>
    <m/>
    <m/>
    <m/>
    <m/>
    <n v="250"/>
    <n v="250"/>
    <n v="188"/>
    <m/>
    <m/>
    <m/>
    <m/>
    <m/>
    <n v="14491082"/>
  </r>
  <r>
    <x v="3"/>
    <x v="2"/>
    <n v="0"/>
    <m/>
    <m/>
    <m/>
    <m/>
    <m/>
    <m/>
    <n v="250"/>
    <n v="250"/>
    <n v="188"/>
    <m/>
    <m/>
    <m/>
    <m/>
    <m/>
    <n v="17364266"/>
  </r>
  <r>
    <x v="3"/>
    <x v="2"/>
    <n v="1"/>
    <m/>
    <m/>
    <m/>
    <m/>
    <m/>
    <m/>
    <n v="250"/>
    <n v="250"/>
    <n v="188"/>
    <m/>
    <m/>
    <m/>
    <m/>
    <m/>
    <n v="17364266"/>
  </r>
  <r>
    <x v="3"/>
    <x v="2"/>
    <n v="2"/>
    <m/>
    <m/>
    <m/>
    <m/>
    <m/>
    <m/>
    <n v="250"/>
    <n v="250"/>
    <n v="188"/>
    <m/>
    <m/>
    <m/>
    <m/>
    <m/>
    <n v="17364266"/>
  </r>
  <r>
    <x v="3"/>
    <x v="2"/>
    <n v="3"/>
    <m/>
    <m/>
    <m/>
    <m/>
    <m/>
    <m/>
    <n v="250"/>
    <n v="250"/>
    <n v="188"/>
    <m/>
    <m/>
    <m/>
    <m/>
    <m/>
    <n v="17364266"/>
  </r>
  <r>
    <x v="4"/>
    <x v="2"/>
    <n v="0"/>
    <m/>
    <m/>
    <m/>
    <m/>
    <m/>
    <m/>
    <n v="250"/>
    <n v="250"/>
    <n v="189"/>
    <m/>
    <m/>
    <m/>
    <m/>
    <m/>
    <n v="10572183"/>
  </r>
  <r>
    <x v="4"/>
    <x v="2"/>
    <n v="1"/>
    <m/>
    <m/>
    <m/>
    <m/>
    <m/>
    <m/>
    <n v="250"/>
    <n v="250"/>
    <n v="189"/>
    <m/>
    <m/>
    <m/>
    <m/>
    <m/>
    <n v="10572183"/>
  </r>
  <r>
    <x v="4"/>
    <x v="2"/>
    <n v="2"/>
    <m/>
    <m/>
    <m/>
    <m/>
    <m/>
    <m/>
    <n v="250"/>
    <n v="250"/>
    <n v="189"/>
    <m/>
    <m/>
    <m/>
    <m/>
    <m/>
    <n v="10572183"/>
  </r>
  <r>
    <x v="4"/>
    <x v="2"/>
    <n v="3"/>
    <m/>
    <m/>
    <m/>
    <m/>
    <m/>
    <m/>
    <n v="250"/>
    <n v="250"/>
    <n v="189"/>
    <m/>
    <m/>
    <m/>
    <m/>
    <m/>
    <n v="10572183"/>
  </r>
  <r>
    <x v="5"/>
    <x v="2"/>
    <n v="0"/>
    <m/>
    <m/>
    <m/>
    <m/>
    <m/>
    <m/>
    <n v="250"/>
    <n v="250"/>
    <n v="187"/>
    <m/>
    <m/>
    <m/>
    <m/>
    <m/>
    <n v="13974171"/>
  </r>
  <r>
    <x v="5"/>
    <x v="2"/>
    <n v="1"/>
    <m/>
    <m/>
    <m/>
    <m/>
    <m/>
    <m/>
    <n v="250"/>
    <n v="250"/>
    <n v="187"/>
    <m/>
    <m/>
    <m/>
    <m/>
    <m/>
    <n v="13974171"/>
  </r>
  <r>
    <x v="5"/>
    <x v="2"/>
    <n v="2"/>
    <m/>
    <m/>
    <m/>
    <m/>
    <m/>
    <m/>
    <n v="250"/>
    <n v="250"/>
    <n v="187"/>
    <m/>
    <m/>
    <m/>
    <m/>
    <m/>
    <n v="13974171"/>
  </r>
  <r>
    <x v="5"/>
    <x v="2"/>
    <n v="3"/>
    <m/>
    <m/>
    <m/>
    <m/>
    <m/>
    <m/>
    <n v="250"/>
    <n v="250"/>
    <n v="187"/>
    <m/>
    <m/>
    <m/>
    <m/>
    <m/>
    <n v="13974171"/>
  </r>
  <r>
    <x v="6"/>
    <x v="2"/>
    <n v="0"/>
    <m/>
    <m/>
    <m/>
    <m/>
    <m/>
    <m/>
    <n v="250"/>
    <n v="250"/>
    <n v="187"/>
    <m/>
    <m/>
    <m/>
    <m/>
    <m/>
    <n v="14935168"/>
  </r>
  <r>
    <x v="6"/>
    <x v="2"/>
    <n v="1"/>
    <m/>
    <m/>
    <m/>
    <m/>
    <m/>
    <m/>
    <n v="250"/>
    <n v="250"/>
    <n v="187"/>
    <m/>
    <m/>
    <m/>
    <m/>
    <m/>
    <n v="14935168"/>
  </r>
  <r>
    <x v="6"/>
    <x v="2"/>
    <n v="2"/>
    <m/>
    <m/>
    <m/>
    <m/>
    <m/>
    <m/>
    <n v="250"/>
    <n v="250"/>
    <n v="187"/>
    <m/>
    <m/>
    <m/>
    <m/>
    <m/>
    <n v="14935168"/>
  </r>
  <r>
    <x v="6"/>
    <x v="2"/>
    <n v="3"/>
    <m/>
    <m/>
    <m/>
    <m/>
    <m/>
    <m/>
    <n v="250"/>
    <n v="250"/>
    <n v="187"/>
    <m/>
    <m/>
    <m/>
    <m/>
    <m/>
    <n v="14935168"/>
  </r>
  <r>
    <x v="7"/>
    <x v="2"/>
    <n v="0"/>
    <m/>
    <m/>
    <m/>
    <m/>
    <m/>
    <m/>
    <n v="250"/>
    <n v="250"/>
    <n v="187"/>
    <m/>
    <m/>
    <m/>
    <m/>
    <m/>
    <n v="14931406"/>
  </r>
  <r>
    <x v="7"/>
    <x v="2"/>
    <n v="1"/>
    <m/>
    <m/>
    <m/>
    <m/>
    <m/>
    <m/>
    <n v="250"/>
    <n v="250"/>
    <n v="187"/>
    <m/>
    <m/>
    <m/>
    <m/>
    <m/>
    <n v="14931406"/>
  </r>
  <r>
    <x v="7"/>
    <x v="2"/>
    <n v="2"/>
    <m/>
    <m/>
    <m/>
    <m/>
    <m/>
    <m/>
    <n v="250"/>
    <n v="250"/>
    <n v="187"/>
    <m/>
    <m/>
    <m/>
    <m/>
    <m/>
    <n v="14931406"/>
  </r>
  <r>
    <x v="7"/>
    <x v="2"/>
    <n v="3"/>
    <m/>
    <m/>
    <m/>
    <m/>
    <m/>
    <m/>
    <n v="250"/>
    <n v="250"/>
    <n v="187"/>
    <m/>
    <m/>
    <m/>
    <m/>
    <m/>
    <n v="14931406"/>
  </r>
  <r>
    <x v="8"/>
    <x v="2"/>
    <n v="0"/>
    <m/>
    <m/>
    <m/>
    <m/>
    <m/>
    <m/>
    <n v="250"/>
    <n v="250"/>
    <n v="187"/>
    <m/>
    <m/>
    <m/>
    <m/>
    <m/>
    <n v="16772741"/>
  </r>
  <r>
    <x v="8"/>
    <x v="2"/>
    <n v="1"/>
    <m/>
    <m/>
    <m/>
    <m/>
    <m/>
    <m/>
    <n v="250"/>
    <n v="250"/>
    <n v="187"/>
    <m/>
    <m/>
    <m/>
    <m/>
    <m/>
    <n v="16772741"/>
  </r>
  <r>
    <x v="8"/>
    <x v="2"/>
    <n v="2"/>
    <m/>
    <m/>
    <m/>
    <m/>
    <m/>
    <m/>
    <n v="250"/>
    <n v="250"/>
    <n v="187"/>
    <m/>
    <m/>
    <m/>
    <m/>
    <m/>
    <n v="16772741"/>
  </r>
  <r>
    <x v="8"/>
    <x v="2"/>
    <n v="3"/>
    <m/>
    <m/>
    <m/>
    <m/>
    <m/>
    <m/>
    <n v="250"/>
    <n v="250"/>
    <n v="187"/>
    <m/>
    <m/>
    <m/>
    <m/>
    <m/>
    <n v="16772741"/>
  </r>
  <r>
    <x v="0"/>
    <x v="3"/>
    <n v="0"/>
    <n v="68826"/>
    <n v="54055"/>
    <n v="870"/>
    <n v="8"/>
    <n v="289"/>
    <n v="132"/>
    <n v="290"/>
    <n v="203"/>
    <n v="31"/>
    <n v="2174787"/>
    <n v="1638"/>
    <n v="2119094"/>
    <n v="39165"/>
    <n v="826360"/>
    <n v="3064292"/>
  </r>
  <r>
    <x v="0"/>
    <x v="3"/>
    <n v="1"/>
    <n v="68826"/>
    <n v="54886"/>
    <n v="772"/>
    <n v="8"/>
    <n v="335"/>
    <n v="135"/>
    <n v="335"/>
    <n v="205"/>
    <n v="30"/>
    <n v="2100799"/>
    <n v="1622"/>
    <n v="2044291"/>
    <n v="34254"/>
    <n v="826360"/>
    <n v="2986704"/>
  </r>
  <r>
    <x v="0"/>
    <x v="3"/>
    <n v="2"/>
    <n v="68826"/>
    <n v="55042"/>
    <n v="809"/>
    <n v="9"/>
    <n v="291"/>
    <n v="120"/>
    <n v="297"/>
    <n v="207"/>
    <n v="30"/>
    <n v="2107087"/>
    <n v="28625"/>
    <n v="2023420"/>
    <n v="36925"/>
    <n v="826360"/>
    <n v="2965863"/>
  </r>
  <r>
    <x v="0"/>
    <x v="3"/>
    <n v="3"/>
    <n v="68826"/>
    <n v="53895"/>
    <n v="882"/>
    <n v="13"/>
    <n v="328"/>
    <n v="128"/>
    <n v="333"/>
    <n v="209"/>
    <n v="31"/>
    <n v="2188483"/>
    <n v="1645"/>
    <n v="2132943"/>
    <n v="41682"/>
    <n v="826360"/>
    <n v="3079264"/>
  </r>
  <r>
    <x v="1"/>
    <x v="3"/>
    <n v="0"/>
    <n v="71833"/>
    <n v="55767"/>
    <n v="1180"/>
    <n v="9"/>
    <n v="294"/>
    <n v="100"/>
    <n v="294"/>
    <n v="207"/>
    <n v="30"/>
    <n v="2193105"/>
    <n v="1799"/>
    <n v="2135539"/>
    <n v="55825"/>
    <n v="866139"/>
    <n v="3128975"/>
  </r>
  <r>
    <x v="1"/>
    <x v="3"/>
    <n v="1"/>
    <n v="71833"/>
    <n v="55750"/>
    <n v="1072"/>
    <n v="9"/>
    <n v="295"/>
    <n v="127"/>
    <n v="295"/>
    <n v="207"/>
    <n v="30"/>
    <n v="2194325"/>
    <n v="1507"/>
    <n v="2137068"/>
    <n v="46549"/>
    <n v="866139"/>
    <n v="3128801"/>
  </r>
  <r>
    <x v="1"/>
    <x v="3"/>
    <n v="2"/>
    <n v="71833"/>
    <n v="58910"/>
    <n v="1077"/>
    <n v="10"/>
    <n v="293"/>
    <n v="107"/>
    <n v="295"/>
    <n v="208"/>
    <n v="27"/>
    <n v="1942935"/>
    <n v="27037"/>
    <n v="1856988"/>
    <n v="50960"/>
    <n v="866139"/>
    <n v="2840934"/>
  </r>
  <r>
    <x v="1"/>
    <x v="3"/>
    <n v="3"/>
    <n v="71833"/>
    <n v="59000"/>
    <n v="926"/>
    <n v="13"/>
    <n v="323"/>
    <n v="123"/>
    <n v="323"/>
    <n v="207"/>
    <n v="26"/>
    <n v="1896131"/>
    <n v="1391"/>
    <n v="1835740"/>
    <n v="39609"/>
    <n v="866139"/>
    <n v="2817566"/>
  </r>
  <r>
    <x v="2"/>
    <x v="3"/>
    <n v="0"/>
    <n v="72432"/>
    <n v="57466"/>
    <n v="2516"/>
    <n v="8"/>
    <n v="339"/>
    <n v="150"/>
    <n v="339"/>
    <n v="207"/>
    <n v="30"/>
    <n v="2174395"/>
    <n v="1526"/>
    <n v="2115403"/>
    <n v="118015"/>
    <n v="865629"/>
    <n v="3107481"/>
  </r>
  <r>
    <x v="2"/>
    <x v="3"/>
    <n v="1"/>
    <n v="72432"/>
    <n v="59773"/>
    <n v="2496"/>
    <n v="9"/>
    <n v="335"/>
    <n v="150"/>
    <n v="335"/>
    <n v="206"/>
    <n v="26"/>
    <n v="1953539"/>
    <n v="1535"/>
    <n v="1892231"/>
    <n v="117735"/>
    <n v="865629"/>
    <n v="2878653"/>
  </r>
  <r>
    <x v="2"/>
    <x v="3"/>
    <n v="2"/>
    <n v="72432"/>
    <n v="59828"/>
    <n v="2250"/>
    <n v="10"/>
    <n v="338"/>
    <n v="138"/>
    <n v="340"/>
    <n v="208"/>
    <n v="27"/>
    <n v="1970016"/>
    <n v="26256"/>
    <n v="1883932"/>
    <n v="99629"/>
    <n v="865629"/>
    <n v="2867860"/>
  </r>
  <r>
    <x v="2"/>
    <x v="3"/>
    <n v="3"/>
    <n v="72432"/>
    <n v="57374"/>
    <n v="2614"/>
    <n v="13"/>
    <n v="335"/>
    <n v="150"/>
    <n v="338"/>
    <n v="207"/>
    <n v="30"/>
    <n v="2189386"/>
    <n v="1420"/>
    <n v="2130592"/>
    <n v="121626"/>
    <n v="865629"/>
    <n v="3122974"/>
  </r>
  <r>
    <x v="3"/>
    <x v="3"/>
    <n v="0"/>
    <n v="85710"/>
    <n v="58630"/>
    <n v="18570"/>
    <n v="8"/>
    <n v="385"/>
    <n v="185"/>
    <n v="385"/>
    <n v="206"/>
    <n v="86"/>
    <n v="7429122"/>
    <n v="1555"/>
    <n v="7368937"/>
    <n v="2629462"/>
    <n v="1203731"/>
    <n v="8810137"/>
  </r>
  <r>
    <x v="3"/>
    <x v="3"/>
    <n v="1"/>
    <n v="85710"/>
    <n v="52703"/>
    <n v="20261"/>
    <n v="9"/>
    <n v="385"/>
    <n v="185"/>
    <n v="385"/>
    <n v="205"/>
    <n v="94"/>
    <n v="8065997"/>
    <n v="1762"/>
    <n v="8011532"/>
    <n v="2724856"/>
    <n v="1203731"/>
    <n v="9465978"/>
  </r>
  <r>
    <x v="3"/>
    <x v="3"/>
    <n v="2"/>
    <n v="85710"/>
    <n v="52703"/>
    <n v="20303"/>
    <n v="9"/>
    <n v="389"/>
    <n v="189"/>
    <n v="391"/>
    <n v="206"/>
    <n v="94"/>
    <n v="8135294"/>
    <n v="67083"/>
    <n v="8015508"/>
    <n v="2748618"/>
    <n v="1203731"/>
    <n v="9469535"/>
  </r>
  <r>
    <x v="3"/>
    <x v="3"/>
    <n v="3"/>
    <n v="85710"/>
    <n v="59027"/>
    <n v="18297"/>
    <n v="13"/>
    <n v="389"/>
    <n v="189"/>
    <n v="389"/>
    <n v="206"/>
    <n v="85"/>
    <n v="7345307"/>
    <n v="1514"/>
    <n v="7284766"/>
    <n v="2623827"/>
    <n v="1203731"/>
    <n v="8723587"/>
  </r>
  <r>
    <x v="4"/>
    <x v="3"/>
    <n v="0"/>
    <n v="52856"/>
    <n v="42913"/>
    <n v="780"/>
    <n v="7"/>
    <n v="289"/>
    <n v="100"/>
    <n v="289"/>
    <n v="205"/>
    <n v="29"/>
    <n v="1581754"/>
    <n v="1192"/>
    <n v="1537649"/>
    <n v="34276"/>
    <n v="564923"/>
    <n v="2189046"/>
  </r>
  <r>
    <x v="4"/>
    <x v="3"/>
    <n v="1"/>
    <n v="52856"/>
    <n v="37801"/>
    <n v="1001"/>
    <n v="8"/>
    <n v="290"/>
    <n v="100"/>
    <n v="290"/>
    <n v="204"/>
    <n v="38"/>
    <n v="2046723"/>
    <n v="1425"/>
    <n v="2007497"/>
    <n v="44292"/>
    <n v="564923"/>
    <n v="2674061"/>
  </r>
  <r>
    <x v="4"/>
    <x v="3"/>
    <n v="2"/>
    <n v="52856"/>
    <n v="42851"/>
    <n v="906"/>
    <n v="10"/>
    <n v="293"/>
    <n v="100"/>
    <n v="295"/>
    <n v="209"/>
    <n v="30"/>
    <n v="1617621"/>
    <n v="20872"/>
    <n v="1553898"/>
    <n v="41640"/>
    <n v="564923"/>
    <n v="2206812"/>
  </r>
  <r>
    <x v="4"/>
    <x v="3"/>
    <n v="3"/>
    <n v="52856"/>
    <n v="37855"/>
    <n v="1112"/>
    <n v="13"/>
    <n v="293"/>
    <n v="100"/>
    <n v="293"/>
    <n v="206"/>
    <n v="38"/>
    <n v="2047767"/>
    <n v="1580"/>
    <n v="2008332"/>
    <n v="51911"/>
    <n v="564923"/>
    <n v="2676365"/>
  </r>
  <r>
    <x v="5"/>
    <x v="3"/>
    <n v="0"/>
    <n v="69851"/>
    <n v="55362"/>
    <n v="2097"/>
    <n v="8"/>
    <n v="335"/>
    <n v="150"/>
    <n v="335"/>
    <n v="205"/>
    <n v="29"/>
    <n v="2082153"/>
    <n v="1664"/>
    <n v="2025127"/>
    <n v="98639"/>
    <n v="843453"/>
    <n v="2991019"/>
  </r>
  <r>
    <x v="5"/>
    <x v="3"/>
    <n v="1"/>
    <n v="69851"/>
    <n v="57382"/>
    <n v="1843"/>
    <n v="9"/>
    <n v="319"/>
    <n v="150"/>
    <n v="319"/>
    <n v="205"/>
    <n v="26"/>
    <n v="1883658"/>
    <n v="1457"/>
    <n v="1824819"/>
    <n v="85599"/>
    <n v="843453"/>
    <n v="2784411"/>
  </r>
  <r>
    <x v="5"/>
    <x v="3"/>
    <n v="2"/>
    <n v="69851"/>
    <n v="57496"/>
    <n v="1616"/>
    <n v="10"/>
    <n v="303"/>
    <n v="103"/>
    <n v="305"/>
    <n v="206"/>
    <n v="27"/>
    <n v="1891720"/>
    <n v="25725"/>
    <n v="1808499"/>
    <n v="70953"/>
    <n v="843453"/>
    <n v="2765879"/>
  </r>
  <r>
    <x v="5"/>
    <x v="3"/>
    <n v="3"/>
    <n v="69851"/>
    <n v="55445"/>
    <n v="1908"/>
    <n v="13"/>
    <n v="319"/>
    <n v="119"/>
    <n v="319"/>
    <n v="207"/>
    <n v="29"/>
    <n v="2068692"/>
    <n v="1687"/>
    <n v="2011560"/>
    <n v="86543"/>
    <n v="843453"/>
    <n v="2975571"/>
  </r>
  <r>
    <x v="6"/>
    <x v="3"/>
    <n v="0"/>
    <n v="73381"/>
    <n v="57729"/>
    <n v="1554"/>
    <n v="9"/>
    <n v="331"/>
    <n v="131"/>
    <n v="331"/>
    <n v="205"/>
    <n v="31"/>
    <n v="2334175"/>
    <n v="1511"/>
    <n v="2274935"/>
    <n v="73524"/>
    <n v="1151558"/>
    <n v="3555080"/>
  </r>
  <r>
    <x v="6"/>
    <x v="3"/>
    <n v="1"/>
    <n v="73381"/>
    <n v="58071"/>
    <n v="1355"/>
    <n v="9"/>
    <n v="319"/>
    <n v="119"/>
    <n v="319"/>
    <n v="205"/>
    <n v="31"/>
    <n v="2288862"/>
    <n v="1756"/>
    <n v="2229035"/>
    <n v="61312"/>
    <n v="1151558"/>
    <n v="3506897"/>
  </r>
  <r>
    <x v="6"/>
    <x v="3"/>
    <n v="2"/>
    <n v="73381"/>
    <n v="58183"/>
    <n v="1365"/>
    <n v="10"/>
    <n v="327"/>
    <n v="150"/>
    <n v="329"/>
    <n v="208"/>
    <n v="31"/>
    <n v="2304526"/>
    <n v="31607"/>
    <n v="2214736"/>
    <n v="62301"/>
    <n v="1151558"/>
    <n v="3492621"/>
  </r>
  <r>
    <x v="6"/>
    <x v="3"/>
    <n v="3"/>
    <n v="73381"/>
    <n v="57501"/>
    <n v="1422"/>
    <n v="13"/>
    <n v="290"/>
    <n v="125"/>
    <n v="290"/>
    <n v="206"/>
    <n v="32"/>
    <n v="2351556"/>
    <n v="1589"/>
    <n v="2292466"/>
    <n v="63842"/>
    <n v="1151558"/>
    <n v="3571660"/>
  </r>
  <r>
    <x v="7"/>
    <x v="3"/>
    <n v="0"/>
    <n v="71027"/>
    <n v="56753"/>
    <n v="889"/>
    <n v="9"/>
    <n v="289"/>
    <n v="100"/>
    <n v="289"/>
    <n v="204"/>
    <n v="26"/>
    <n v="1854488"/>
    <n v="1353"/>
    <n v="1796382"/>
    <n v="41978"/>
    <n v="1613242"/>
    <n v="3530132"/>
  </r>
  <r>
    <x v="7"/>
    <x v="3"/>
    <n v="1"/>
    <n v="71027"/>
    <n v="58049"/>
    <n v="818"/>
    <n v="9"/>
    <n v="289"/>
    <n v="100"/>
    <n v="289"/>
    <n v="203"/>
    <n v="24"/>
    <n v="1736397"/>
    <n v="1341"/>
    <n v="1677007"/>
    <n v="38368"/>
    <n v="1613242"/>
    <n v="3406612"/>
  </r>
  <r>
    <x v="7"/>
    <x v="3"/>
    <n v="2"/>
    <n v="71027"/>
    <n v="59097"/>
    <n v="715"/>
    <n v="9"/>
    <n v="319"/>
    <n v="119"/>
    <n v="321"/>
    <n v="205"/>
    <n v="23"/>
    <n v="1651265"/>
    <n v="24721"/>
    <n v="1567447"/>
    <n v="31426"/>
    <n v="1613242"/>
    <n v="3292795"/>
  </r>
  <r>
    <x v="7"/>
    <x v="3"/>
    <n v="3"/>
    <n v="71027"/>
    <n v="56598"/>
    <n v="828"/>
    <n v="13"/>
    <n v="294"/>
    <n v="100"/>
    <n v="294"/>
    <n v="206"/>
    <n v="26"/>
    <n v="1863342"/>
    <n v="1302"/>
    <n v="1805442"/>
    <n v="35287"/>
    <n v="1613242"/>
    <n v="3538276"/>
  </r>
  <r>
    <x v="8"/>
    <x v="3"/>
    <n v="0"/>
    <n v="76612"/>
    <n v="61837"/>
    <n v="1344"/>
    <n v="13"/>
    <n v="313"/>
    <n v="113"/>
    <n v="313"/>
    <n v="213"/>
    <n v="24"/>
    <n v="1894416"/>
    <n v="1320"/>
    <n v="1831259"/>
    <n v="63109"/>
    <n v="2412978"/>
    <n v="4372976"/>
  </r>
  <r>
    <x v="8"/>
    <x v="3"/>
    <n v="1"/>
    <n v="76612"/>
    <n v="58777"/>
    <n v="1505"/>
    <n v="9"/>
    <n v="343"/>
    <n v="143"/>
    <n v="343"/>
    <n v="204"/>
    <n v="28"/>
    <n v="2158101"/>
    <n v="1688"/>
    <n v="2097636"/>
    <n v="69826"/>
    <n v="2412978"/>
    <n v="4648981"/>
  </r>
  <r>
    <x v="8"/>
    <x v="3"/>
    <n v="2"/>
    <n v="76612"/>
    <n v="58773"/>
    <n v="1294"/>
    <n v="9"/>
    <n v="321"/>
    <n v="150"/>
    <n v="323"/>
    <n v="205"/>
    <n v="28"/>
    <n v="2187343"/>
    <n v="36861"/>
    <n v="2091709"/>
    <n v="54927"/>
    <n v="2412978"/>
    <n v="4640837"/>
  </r>
  <r>
    <x v="8"/>
    <x v="3"/>
    <n v="3"/>
    <n v="76612"/>
    <n v="62569"/>
    <n v="1152"/>
    <n v="13"/>
    <n v="303"/>
    <n v="103"/>
    <n v="303"/>
    <n v="206"/>
    <n v="23"/>
    <n v="1809932"/>
    <n v="1435"/>
    <n v="1745928"/>
    <n v="51677"/>
    <n v="2412978"/>
    <n v="428453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2.044206741"/>
  </r>
  <r>
    <x v="1"/>
    <x v="0"/>
    <n v="1.732652077"/>
  </r>
  <r>
    <x v="2"/>
    <x v="0"/>
    <n v="3.6154296320000001"/>
  </r>
  <r>
    <x v="3"/>
    <x v="0"/>
    <n v="4.20021779"/>
  </r>
  <r>
    <x v="4"/>
    <x v="0"/>
    <n v="1.956286591"/>
  </r>
  <r>
    <x v="5"/>
    <x v="0"/>
    <n v="3.05352647"/>
  </r>
  <r>
    <x v="6"/>
    <x v="0"/>
    <n v="2.2371613109999999"/>
  </r>
  <r>
    <x v="7"/>
    <x v="0"/>
    <n v="2.0678580009999998"/>
  </r>
  <r>
    <x v="8"/>
    <x v="0"/>
    <n v="4.9817756129999999"/>
  </r>
  <r>
    <x v="9"/>
    <x v="0"/>
    <n v="4.485914696"/>
  </r>
  <r>
    <x v="10"/>
    <x v="0"/>
    <n v="2.5197342389999999"/>
  </r>
  <r>
    <x v="11"/>
    <x v="0"/>
    <n v="2.1515644780000001"/>
  </r>
  <r>
    <x v="0"/>
    <x v="1"/>
    <n v="2.044206741"/>
  </r>
  <r>
    <x v="1"/>
    <x v="1"/>
    <n v="1.7331635489999999"/>
  </r>
  <r>
    <x v="2"/>
    <x v="1"/>
    <n v="3.6282892119999999"/>
  </r>
  <r>
    <x v="3"/>
    <x v="1"/>
    <n v="4.2150103830000001"/>
  </r>
  <r>
    <x v="4"/>
    <x v="1"/>
    <n v="1.956298415"/>
  </r>
  <r>
    <x v="5"/>
    <x v="1"/>
    <n v="3.0535375180000002"/>
  </r>
  <r>
    <x v="6"/>
    <x v="1"/>
    <n v="2.2405424780000001"/>
  </r>
  <r>
    <x v="7"/>
    <x v="1"/>
    <n v="2.0713529400000001"/>
  </r>
  <r>
    <x v="8"/>
    <x v="1"/>
    <n v="4.989167277"/>
  </r>
  <r>
    <x v="9"/>
    <x v="1"/>
    <n v="4.5280934500000001"/>
  </r>
  <r>
    <x v="10"/>
    <x v="1"/>
    <n v="2.5199695449999999"/>
  </r>
  <r>
    <x v="11"/>
    <x v="1"/>
    <n v="2.1518264290000002"/>
  </r>
  <r>
    <x v="0"/>
    <x v="2"/>
    <n v="1"/>
  </r>
  <r>
    <x v="1"/>
    <x v="2"/>
    <n v="1"/>
  </r>
  <r>
    <x v="2"/>
    <x v="2"/>
    <n v="1"/>
  </r>
  <r>
    <x v="3"/>
    <x v="2"/>
    <n v="1"/>
  </r>
  <r>
    <x v="4"/>
    <x v="2"/>
    <n v="1"/>
  </r>
  <r>
    <x v="5"/>
    <x v="2"/>
    <n v="1"/>
  </r>
  <r>
    <x v="6"/>
    <x v="2"/>
    <n v="1"/>
  </r>
  <r>
    <x v="7"/>
    <x v="2"/>
    <n v="1"/>
  </r>
  <r>
    <x v="8"/>
    <x v="2"/>
    <n v="1"/>
  </r>
  <r>
    <x v="9"/>
    <x v="2"/>
    <n v="1"/>
  </r>
  <r>
    <x v="10"/>
    <x v="2"/>
    <n v="1"/>
  </r>
  <r>
    <x v="11"/>
    <x v="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"/>
    <n v="68826"/>
    <x v="0"/>
    <n v="4451"/>
    <n v="9"/>
    <n v="539"/>
    <n v="150"/>
    <n v="539"/>
    <n v="406"/>
    <n v="82"/>
    <n v="5665951"/>
    <x v="0"/>
    <n v="5616456"/>
    <x v="0"/>
    <x v="0"/>
    <n v="826360"/>
  </r>
  <r>
    <x v="0"/>
    <x v="0"/>
    <n v="1"/>
    <n v="68826"/>
    <x v="1"/>
    <n v="4416"/>
    <n v="9"/>
    <n v="518"/>
    <n v="165"/>
    <n v="518"/>
    <n v="406"/>
    <n v="83"/>
    <n v="5757201"/>
    <x v="1"/>
    <n v="5708396"/>
    <x v="1"/>
    <x v="1"/>
    <n v="826360"/>
  </r>
  <r>
    <x v="0"/>
    <x v="0"/>
    <n v="2"/>
    <n v="68826"/>
    <x v="2"/>
    <n v="4153"/>
    <n v="10"/>
    <n v="547"/>
    <n v="181"/>
    <n v="549"/>
    <n v="407"/>
    <n v="77"/>
    <n v="5301151"/>
    <x v="2"/>
    <n v="5212786"/>
    <x v="2"/>
    <x v="2"/>
    <n v="826360"/>
  </r>
  <r>
    <x v="0"/>
    <x v="0"/>
    <n v="3"/>
    <n v="68826"/>
    <x v="3"/>
    <n v="4846"/>
    <n v="13"/>
    <n v="497"/>
    <n v="150"/>
    <n v="497"/>
    <n v="407"/>
    <n v="83"/>
    <n v="5753278"/>
    <x v="3"/>
    <n v="5704444"/>
    <x v="3"/>
    <x v="3"/>
    <n v="826360"/>
  </r>
  <r>
    <x v="1"/>
    <x v="0"/>
    <n v="0"/>
    <n v="71833"/>
    <x v="4"/>
    <n v="5109"/>
    <n v="9"/>
    <n v="523"/>
    <n v="177"/>
    <n v="523"/>
    <n v="406"/>
    <n v="72"/>
    <n v="5239025"/>
    <x v="4"/>
    <n v="5185212"/>
    <x v="4"/>
    <x v="4"/>
    <n v="866139"/>
  </r>
  <r>
    <x v="1"/>
    <x v="0"/>
    <n v="1"/>
    <n v="71833"/>
    <x v="5"/>
    <n v="5681"/>
    <n v="9"/>
    <n v="497"/>
    <n v="150"/>
    <n v="497"/>
    <n v="406"/>
    <n v="77"/>
    <n v="5533747"/>
    <x v="5"/>
    <n v="5481613"/>
    <x v="5"/>
    <x v="5"/>
    <n v="866139"/>
  </r>
  <r>
    <x v="1"/>
    <x v="0"/>
    <n v="2"/>
    <n v="71833"/>
    <x v="6"/>
    <n v="4458"/>
    <n v="10"/>
    <n v="526"/>
    <n v="173"/>
    <n v="532"/>
    <n v="410"/>
    <n v="67"/>
    <n v="4841304"/>
    <x v="6"/>
    <n v="4751441"/>
    <x v="6"/>
    <x v="6"/>
    <n v="866139"/>
  </r>
  <r>
    <x v="1"/>
    <x v="0"/>
    <n v="3"/>
    <n v="71833"/>
    <x v="7"/>
    <n v="5258"/>
    <n v="13"/>
    <n v="541"/>
    <n v="154"/>
    <n v="541"/>
    <n v="406"/>
    <n v="76"/>
    <n v="5529990"/>
    <x v="7"/>
    <n v="5478275"/>
    <x v="7"/>
    <x v="7"/>
    <n v="866139"/>
  </r>
  <r>
    <x v="2"/>
    <x v="0"/>
    <n v="0"/>
    <n v="72432"/>
    <x v="8"/>
    <n v="6862"/>
    <n v="9"/>
    <n v="542"/>
    <n v="189"/>
    <n v="542"/>
    <n v="408"/>
    <n v="76"/>
    <n v="5562943"/>
    <x v="8"/>
    <n v="5509373"/>
    <x v="8"/>
    <x v="8"/>
    <n v="865629"/>
  </r>
  <r>
    <x v="2"/>
    <x v="0"/>
    <n v="1"/>
    <n v="72432"/>
    <x v="9"/>
    <n v="6972"/>
    <n v="7"/>
    <n v="532"/>
    <n v="177"/>
    <n v="532"/>
    <n v="408"/>
    <n v="81"/>
    <n v="5872631"/>
    <x v="9"/>
    <n v="5821226"/>
    <x v="9"/>
    <x v="9"/>
    <n v="865629"/>
  </r>
  <r>
    <x v="2"/>
    <x v="0"/>
    <n v="2"/>
    <n v="72432"/>
    <x v="10"/>
    <n v="6460"/>
    <n v="10"/>
    <n v="531"/>
    <n v="161"/>
    <n v="533"/>
    <n v="408"/>
    <n v="73"/>
    <n v="5289545"/>
    <x v="10"/>
    <n v="5197230"/>
    <x v="10"/>
    <x v="10"/>
    <n v="865629"/>
  </r>
  <r>
    <x v="2"/>
    <x v="0"/>
    <n v="3"/>
    <n v="72432"/>
    <x v="11"/>
    <n v="7420"/>
    <n v="13"/>
    <n v="543"/>
    <n v="187"/>
    <n v="543"/>
    <n v="406"/>
    <n v="81"/>
    <n v="5870485"/>
    <x v="11"/>
    <n v="5818802"/>
    <x v="11"/>
    <x v="11"/>
    <n v="865629"/>
  </r>
  <r>
    <x v="3"/>
    <x v="0"/>
    <n v="0"/>
    <n v="85710"/>
    <x v="12"/>
    <n v="20133"/>
    <n v="9"/>
    <n v="526"/>
    <n v="185"/>
    <n v="526"/>
    <n v="410"/>
    <n v="114"/>
    <n v="9828983"/>
    <x v="12"/>
    <n v="9776835"/>
    <x v="12"/>
    <x v="12"/>
    <n v="1203731"/>
  </r>
  <r>
    <x v="3"/>
    <x v="0"/>
    <n v="1"/>
    <n v="85710"/>
    <x v="13"/>
    <n v="20871"/>
    <n v="9"/>
    <n v="493"/>
    <n v="185"/>
    <n v="494"/>
    <n v="406"/>
    <n v="119"/>
    <n v="10247222"/>
    <x v="13"/>
    <n v="10197980"/>
    <x v="13"/>
    <x v="13"/>
    <n v="1203731"/>
  </r>
  <r>
    <x v="3"/>
    <x v="0"/>
    <n v="2"/>
    <n v="85710"/>
    <x v="14"/>
    <n v="19419"/>
    <n v="9"/>
    <n v="543"/>
    <n v="185"/>
    <n v="545"/>
    <n v="410"/>
    <n v="113"/>
    <n v="9752404"/>
    <x v="14"/>
    <n v="9631501"/>
    <x v="14"/>
    <x v="14"/>
    <n v="1203731"/>
  </r>
  <r>
    <x v="3"/>
    <x v="0"/>
    <n v="3"/>
    <n v="85710"/>
    <x v="13"/>
    <n v="21034"/>
    <n v="13"/>
    <n v="503"/>
    <n v="188"/>
    <n v="503"/>
    <n v="406"/>
    <n v="119"/>
    <n v="10259900"/>
    <x v="15"/>
    <n v="10210766"/>
    <x v="15"/>
    <x v="15"/>
    <n v="1203731"/>
  </r>
  <r>
    <x v="4"/>
    <x v="0"/>
    <n v="0"/>
    <n v="52856"/>
    <x v="15"/>
    <n v="3015"/>
    <n v="9"/>
    <n v="539"/>
    <n v="150"/>
    <n v="539"/>
    <n v="406"/>
    <n v="82"/>
    <n v="4382847"/>
    <x v="16"/>
    <n v="4344323"/>
    <x v="16"/>
    <x v="16"/>
    <n v="564923"/>
  </r>
  <r>
    <x v="4"/>
    <x v="0"/>
    <n v="1"/>
    <n v="52856"/>
    <x v="16"/>
    <n v="3441"/>
    <n v="8"/>
    <n v="493"/>
    <n v="150"/>
    <n v="493"/>
    <n v="409"/>
    <n v="92"/>
    <n v="4877261"/>
    <x v="17"/>
    <n v="4841566"/>
    <x v="17"/>
    <x v="17"/>
    <n v="564923"/>
  </r>
  <r>
    <x v="4"/>
    <x v="0"/>
    <n v="2"/>
    <n v="52856"/>
    <x v="17"/>
    <n v="3247"/>
    <n v="10"/>
    <n v="531"/>
    <n v="150"/>
    <n v="533"/>
    <n v="408"/>
    <n v="86"/>
    <n v="4579225"/>
    <x v="18"/>
    <n v="4509948"/>
    <x v="18"/>
    <x v="18"/>
    <n v="564923"/>
  </r>
  <r>
    <x v="4"/>
    <x v="0"/>
    <n v="3"/>
    <n v="52856"/>
    <x v="18"/>
    <n v="3371"/>
    <n v="13"/>
    <n v="577"/>
    <n v="173"/>
    <n v="577"/>
    <n v="405"/>
    <n v="92"/>
    <n v="4901578"/>
    <x v="19"/>
    <n v="4866134"/>
    <x v="19"/>
    <x v="19"/>
    <n v="564923"/>
  </r>
  <r>
    <x v="5"/>
    <x v="0"/>
    <n v="0"/>
    <n v="69851"/>
    <x v="19"/>
    <n v="6078"/>
    <n v="9"/>
    <n v="524"/>
    <n v="174"/>
    <n v="524"/>
    <n v="409"/>
    <n v="78"/>
    <n v="5453246"/>
    <x v="20"/>
    <n v="5402112"/>
    <x v="20"/>
    <x v="20"/>
    <n v="843453"/>
  </r>
  <r>
    <x v="5"/>
    <x v="0"/>
    <n v="1"/>
    <n v="69851"/>
    <x v="20"/>
    <n v="6112"/>
    <n v="9"/>
    <n v="535"/>
    <n v="189"/>
    <n v="535"/>
    <n v="406"/>
    <n v="80"/>
    <n v="5596996"/>
    <x v="21"/>
    <n v="5546889"/>
    <x v="21"/>
    <x v="21"/>
    <n v="843453"/>
  </r>
  <r>
    <x v="5"/>
    <x v="0"/>
    <n v="2"/>
    <n v="69851"/>
    <x v="21"/>
    <n v="5638"/>
    <n v="10"/>
    <n v="523"/>
    <n v="174"/>
    <n v="525"/>
    <n v="409"/>
    <n v="73"/>
    <n v="5105661"/>
    <x v="22"/>
    <n v="5016735"/>
    <x v="22"/>
    <x v="22"/>
    <n v="843453"/>
  </r>
  <r>
    <x v="5"/>
    <x v="0"/>
    <n v="3"/>
    <n v="69851"/>
    <x v="22"/>
    <n v="6531"/>
    <n v="13"/>
    <n v="570"/>
    <n v="177"/>
    <n v="570"/>
    <n v="406"/>
    <n v="80"/>
    <n v="5600749"/>
    <x v="23"/>
    <n v="5550486"/>
    <x v="23"/>
    <x v="23"/>
    <n v="843453"/>
  </r>
  <r>
    <x v="6"/>
    <x v="0"/>
    <n v="0"/>
    <n v="73381"/>
    <x v="23"/>
    <n v="5883"/>
    <n v="9"/>
    <n v="539"/>
    <n v="173"/>
    <n v="539"/>
    <n v="409"/>
    <n v="69"/>
    <n v="5116022"/>
    <x v="24"/>
    <n v="5060022"/>
    <x v="24"/>
    <x v="24"/>
    <n v="1151558"/>
  </r>
  <r>
    <x v="6"/>
    <x v="0"/>
    <n v="1"/>
    <n v="73381"/>
    <x v="24"/>
    <n v="6536"/>
    <n v="13"/>
    <n v="538"/>
    <n v="181"/>
    <n v="538"/>
    <n v="406"/>
    <n v="75"/>
    <n v="5557886"/>
    <x v="25"/>
    <n v="5504656"/>
    <x v="25"/>
    <x v="25"/>
    <n v="1151558"/>
  </r>
  <r>
    <x v="6"/>
    <x v="0"/>
    <n v="2"/>
    <n v="73381"/>
    <x v="25"/>
    <n v="5365"/>
    <n v="10"/>
    <n v="570"/>
    <n v="177"/>
    <n v="572"/>
    <n v="411"/>
    <n v="68"/>
    <n v="5001514"/>
    <x v="26"/>
    <n v="4909188"/>
    <x v="26"/>
    <x v="26"/>
    <n v="1151558"/>
  </r>
  <r>
    <x v="6"/>
    <x v="0"/>
    <n v="3"/>
    <n v="73381"/>
    <x v="26"/>
    <n v="6209"/>
    <n v="13"/>
    <n v="500"/>
    <n v="185"/>
    <n v="500"/>
    <n v="407"/>
    <n v="75"/>
    <n v="5527513"/>
    <x v="27"/>
    <n v="5474220"/>
    <x v="27"/>
    <x v="27"/>
    <n v="1151558"/>
  </r>
  <r>
    <x v="7"/>
    <x v="0"/>
    <n v="0"/>
    <n v="71027"/>
    <x v="27"/>
    <n v="4789"/>
    <n v="9"/>
    <n v="497"/>
    <n v="150"/>
    <n v="497"/>
    <n v="407"/>
    <n v="70"/>
    <n v="4985212"/>
    <x v="28"/>
    <n v="4932074"/>
    <x v="28"/>
    <x v="28"/>
    <n v="1613242"/>
  </r>
  <r>
    <x v="7"/>
    <x v="0"/>
    <n v="1"/>
    <n v="71027"/>
    <x v="28"/>
    <n v="5387"/>
    <n v="7"/>
    <n v="539"/>
    <n v="150"/>
    <n v="539"/>
    <n v="407"/>
    <n v="73"/>
    <n v="5250482"/>
    <x v="29"/>
    <n v="5199020"/>
    <x v="29"/>
    <x v="29"/>
    <n v="1613242"/>
  </r>
  <r>
    <x v="7"/>
    <x v="0"/>
    <n v="2"/>
    <n v="71027"/>
    <x v="29"/>
    <n v="4372"/>
    <n v="9"/>
    <n v="497"/>
    <n v="165"/>
    <n v="499"/>
    <n v="407"/>
    <n v="66"/>
    <n v="4700404"/>
    <x v="30"/>
    <n v="4611009"/>
    <x v="30"/>
    <x v="30"/>
    <n v="1613242"/>
  </r>
  <r>
    <x v="7"/>
    <x v="0"/>
    <n v="3"/>
    <n v="71027"/>
    <x v="30"/>
    <n v="4852"/>
    <n v="13"/>
    <n v="497"/>
    <n v="150"/>
    <n v="497"/>
    <n v="406"/>
    <n v="73"/>
    <n v="5247391"/>
    <x v="31"/>
    <n v="5196193"/>
    <x v="31"/>
    <x v="31"/>
    <n v="1613242"/>
  </r>
  <r>
    <x v="8"/>
    <x v="0"/>
    <n v="0"/>
    <n v="76612"/>
    <x v="31"/>
    <n v="5467"/>
    <n v="9"/>
    <n v="535"/>
    <n v="150"/>
    <n v="535"/>
    <n v="406"/>
    <n v="74"/>
    <n v="5669295"/>
    <x v="32"/>
    <n v="5613700"/>
    <x v="32"/>
    <x v="32"/>
    <n v="2412978"/>
  </r>
  <r>
    <x v="8"/>
    <x v="0"/>
    <n v="1"/>
    <n v="76612"/>
    <x v="32"/>
    <n v="5693"/>
    <n v="9"/>
    <n v="493"/>
    <n v="169"/>
    <n v="493"/>
    <n v="406"/>
    <n v="77"/>
    <n v="5969709"/>
    <x v="33"/>
    <n v="5916393"/>
    <x v="33"/>
    <x v="33"/>
    <n v="2412978"/>
  </r>
  <r>
    <x v="8"/>
    <x v="0"/>
    <n v="2"/>
    <n v="76612"/>
    <x v="33"/>
    <n v="4960"/>
    <n v="10"/>
    <n v="547"/>
    <n v="150"/>
    <n v="549"/>
    <n v="411"/>
    <n v="68"/>
    <n v="5274249"/>
    <x v="34"/>
    <n v="5176678"/>
    <x v="34"/>
    <x v="34"/>
    <n v="2412978"/>
  </r>
  <r>
    <x v="8"/>
    <x v="0"/>
    <n v="3"/>
    <n v="76612"/>
    <x v="34"/>
    <n v="6006"/>
    <n v="13"/>
    <n v="497"/>
    <n v="150"/>
    <n v="497"/>
    <n v="406"/>
    <n v="78"/>
    <n v="5978907"/>
    <x v="35"/>
    <n v="5925657"/>
    <x v="35"/>
    <x v="35"/>
    <n v="2412978"/>
  </r>
  <r>
    <x v="0"/>
    <x v="1"/>
    <n v="0"/>
    <n v="68826"/>
    <x v="35"/>
    <m/>
    <m/>
    <m/>
    <m/>
    <n v="1197"/>
    <n v="1197"/>
    <n v="143"/>
    <m/>
    <x v="36"/>
    <m/>
    <x v="36"/>
    <x v="36"/>
    <m/>
  </r>
  <r>
    <x v="0"/>
    <x v="1"/>
    <n v="1"/>
    <n v="68826"/>
    <x v="35"/>
    <m/>
    <m/>
    <m/>
    <m/>
    <n v="1397"/>
    <n v="1397"/>
    <n v="141"/>
    <m/>
    <x v="36"/>
    <m/>
    <x v="36"/>
    <x v="36"/>
    <m/>
  </r>
  <r>
    <x v="0"/>
    <x v="1"/>
    <n v="2"/>
    <n v="68826"/>
    <x v="35"/>
    <m/>
    <m/>
    <m/>
    <m/>
    <n v="1197"/>
    <n v="1197"/>
    <n v="167"/>
    <m/>
    <x v="36"/>
    <m/>
    <x v="36"/>
    <x v="36"/>
    <m/>
  </r>
  <r>
    <x v="0"/>
    <x v="1"/>
    <n v="3"/>
    <n v="68826"/>
    <x v="35"/>
    <m/>
    <m/>
    <m/>
    <m/>
    <n v="1361"/>
    <n v="1361"/>
    <n v="167"/>
    <m/>
    <x v="36"/>
    <m/>
    <x v="36"/>
    <x v="36"/>
    <m/>
  </r>
  <r>
    <x v="1"/>
    <x v="1"/>
    <n v="0"/>
    <n v="71833"/>
    <x v="35"/>
    <m/>
    <m/>
    <m/>
    <m/>
    <n v="1397"/>
    <n v="1397"/>
    <n v="149"/>
    <m/>
    <x v="36"/>
    <m/>
    <x v="36"/>
    <x v="36"/>
    <m/>
  </r>
  <r>
    <x v="1"/>
    <x v="1"/>
    <n v="1"/>
    <n v="71833"/>
    <x v="35"/>
    <m/>
    <m/>
    <m/>
    <m/>
    <n v="1397"/>
    <n v="1397"/>
    <n v="144"/>
    <m/>
    <x v="36"/>
    <m/>
    <x v="36"/>
    <x v="36"/>
    <m/>
  </r>
  <r>
    <x v="1"/>
    <x v="1"/>
    <n v="2"/>
    <n v="71833"/>
    <x v="35"/>
    <m/>
    <m/>
    <m/>
    <m/>
    <n v="1397"/>
    <n v="1397"/>
    <n v="160"/>
    <m/>
    <x v="36"/>
    <m/>
    <x v="36"/>
    <x v="36"/>
    <m/>
  </r>
  <r>
    <x v="1"/>
    <x v="1"/>
    <n v="3"/>
    <n v="71833"/>
    <x v="35"/>
    <m/>
    <m/>
    <m/>
    <m/>
    <n v="1397"/>
    <n v="1397"/>
    <n v="159"/>
    <m/>
    <x v="36"/>
    <m/>
    <x v="36"/>
    <x v="36"/>
    <m/>
  </r>
  <r>
    <x v="2"/>
    <x v="1"/>
    <n v="0"/>
    <n v="72432"/>
    <x v="35"/>
    <m/>
    <m/>
    <m/>
    <m/>
    <n v="1393"/>
    <n v="1393"/>
    <n v="162"/>
    <m/>
    <x v="36"/>
    <m/>
    <x v="36"/>
    <x v="36"/>
    <m/>
  </r>
  <r>
    <x v="2"/>
    <x v="1"/>
    <n v="1"/>
    <n v="72432"/>
    <x v="35"/>
    <m/>
    <m/>
    <m/>
    <m/>
    <n v="1197"/>
    <n v="1197"/>
    <n v="161"/>
    <m/>
    <x v="36"/>
    <m/>
    <x v="36"/>
    <x v="36"/>
    <m/>
  </r>
  <r>
    <x v="2"/>
    <x v="1"/>
    <n v="2"/>
    <n v="72432"/>
    <x v="35"/>
    <m/>
    <m/>
    <m/>
    <m/>
    <n v="1197"/>
    <n v="1197"/>
    <n v="176"/>
    <m/>
    <x v="36"/>
    <m/>
    <x v="36"/>
    <x v="36"/>
    <m/>
  </r>
  <r>
    <x v="2"/>
    <x v="1"/>
    <n v="3"/>
    <n v="72432"/>
    <x v="35"/>
    <m/>
    <m/>
    <m/>
    <m/>
    <n v="1197"/>
    <n v="1197"/>
    <n v="176"/>
    <m/>
    <x v="36"/>
    <m/>
    <x v="36"/>
    <x v="36"/>
    <m/>
  </r>
  <r>
    <x v="3"/>
    <x v="1"/>
    <n v="0"/>
    <n v="85710"/>
    <x v="35"/>
    <m/>
    <m/>
    <m/>
    <m/>
    <n v="1397"/>
    <n v="1397"/>
    <n v="152"/>
    <m/>
    <x v="36"/>
    <m/>
    <x v="36"/>
    <x v="36"/>
    <m/>
  </r>
  <r>
    <x v="3"/>
    <x v="1"/>
    <n v="1"/>
    <n v="85710"/>
    <x v="35"/>
    <m/>
    <m/>
    <m/>
    <m/>
    <n v="1393"/>
    <n v="1393"/>
    <n v="151"/>
    <m/>
    <x v="36"/>
    <m/>
    <x v="36"/>
    <x v="36"/>
    <m/>
  </r>
  <r>
    <x v="3"/>
    <x v="1"/>
    <n v="2"/>
    <n v="85710"/>
    <x v="35"/>
    <m/>
    <m/>
    <m/>
    <m/>
    <n v="1197"/>
    <n v="1197"/>
    <n v="193"/>
    <m/>
    <x v="36"/>
    <m/>
    <x v="36"/>
    <x v="36"/>
    <m/>
  </r>
  <r>
    <x v="3"/>
    <x v="1"/>
    <n v="3"/>
    <n v="85710"/>
    <x v="35"/>
    <m/>
    <m/>
    <m/>
    <m/>
    <n v="1397"/>
    <n v="1397"/>
    <n v="193"/>
    <m/>
    <x v="36"/>
    <m/>
    <x v="36"/>
    <x v="36"/>
    <m/>
  </r>
  <r>
    <x v="4"/>
    <x v="1"/>
    <n v="0"/>
    <n v="52856"/>
    <x v="35"/>
    <m/>
    <m/>
    <m/>
    <m/>
    <n v="1797"/>
    <n v="1797"/>
    <n v="155"/>
    <m/>
    <x v="36"/>
    <m/>
    <x v="36"/>
    <x v="36"/>
    <m/>
  </r>
  <r>
    <x v="4"/>
    <x v="1"/>
    <n v="1"/>
    <n v="52856"/>
    <x v="35"/>
    <m/>
    <m/>
    <m/>
    <m/>
    <n v="1397"/>
    <n v="1397"/>
    <n v="151"/>
    <m/>
    <x v="36"/>
    <m/>
    <x v="36"/>
    <x v="36"/>
    <m/>
  </r>
  <r>
    <x v="4"/>
    <x v="1"/>
    <n v="2"/>
    <n v="52856"/>
    <x v="35"/>
    <m/>
    <m/>
    <m/>
    <m/>
    <n v="1397"/>
    <n v="1397"/>
    <n v="170"/>
    <m/>
    <x v="36"/>
    <m/>
    <x v="36"/>
    <x v="36"/>
    <m/>
  </r>
  <r>
    <x v="4"/>
    <x v="1"/>
    <n v="3"/>
    <n v="52856"/>
    <x v="35"/>
    <m/>
    <m/>
    <m/>
    <m/>
    <n v="1397"/>
    <n v="1397"/>
    <n v="170"/>
    <m/>
    <x v="36"/>
    <m/>
    <x v="36"/>
    <x v="36"/>
    <m/>
  </r>
  <r>
    <x v="5"/>
    <x v="1"/>
    <n v="0"/>
    <n v="69851"/>
    <x v="35"/>
    <m/>
    <m/>
    <m/>
    <m/>
    <n v="1197"/>
    <n v="1197"/>
    <n v="152"/>
    <m/>
    <x v="36"/>
    <m/>
    <x v="36"/>
    <x v="36"/>
    <m/>
  </r>
  <r>
    <x v="5"/>
    <x v="1"/>
    <n v="1"/>
    <n v="69851"/>
    <x v="35"/>
    <m/>
    <m/>
    <m/>
    <m/>
    <n v="1197"/>
    <n v="1197"/>
    <n v="150"/>
    <m/>
    <x v="36"/>
    <m/>
    <x v="36"/>
    <x v="36"/>
    <m/>
  </r>
  <r>
    <x v="5"/>
    <x v="1"/>
    <n v="2"/>
    <n v="69851"/>
    <x v="35"/>
    <m/>
    <m/>
    <m/>
    <m/>
    <n v="1397"/>
    <n v="1397"/>
    <n v="167"/>
    <m/>
    <x v="36"/>
    <m/>
    <x v="36"/>
    <x v="36"/>
    <m/>
  </r>
  <r>
    <x v="5"/>
    <x v="1"/>
    <n v="3"/>
    <n v="69851"/>
    <x v="35"/>
    <m/>
    <m/>
    <m/>
    <m/>
    <n v="1197"/>
    <n v="1197"/>
    <n v="167"/>
    <m/>
    <x v="36"/>
    <m/>
    <x v="36"/>
    <x v="36"/>
    <m/>
  </r>
  <r>
    <x v="6"/>
    <x v="1"/>
    <n v="0"/>
    <n v="73381"/>
    <x v="35"/>
    <m/>
    <m/>
    <m/>
    <m/>
    <n v="1397"/>
    <n v="1397"/>
    <n v="154"/>
    <m/>
    <x v="36"/>
    <m/>
    <x v="36"/>
    <x v="36"/>
    <m/>
  </r>
  <r>
    <x v="6"/>
    <x v="1"/>
    <n v="1"/>
    <n v="73381"/>
    <x v="35"/>
    <m/>
    <m/>
    <m/>
    <m/>
    <n v="1397"/>
    <n v="1397"/>
    <n v="153"/>
    <m/>
    <x v="36"/>
    <m/>
    <x v="36"/>
    <x v="36"/>
    <m/>
  </r>
  <r>
    <x v="6"/>
    <x v="1"/>
    <n v="2"/>
    <n v="73381"/>
    <x v="35"/>
    <m/>
    <m/>
    <m/>
    <m/>
    <n v="1393"/>
    <n v="1393"/>
    <n v="164"/>
    <m/>
    <x v="36"/>
    <m/>
    <x v="36"/>
    <x v="36"/>
    <m/>
  </r>
  <r>
    <x v="6"/>
    <x v="1"/>
    <n v="3"/>
    <n v="73381"/>
    <x v="35"/>
    <m/>
    <m/>
    <m/>
    <m/>
    <n v="1397"/>
    <n v="1397"/>
    <n v="164"/>
    <m/>
    <x v="36"/>
    <m/>
    <x v="36"/>
    <x v="36"/>
    <m/>
  </r>
  <r>
    <x v="7"/>
    <x v="1"/>
    <n v="0"/>
    <n v="71027"/>
    <x v="35"/>
    <m/>
    <m/>
    <m/>
    <m/>
    <n v="1385"/>
    <n v="1385"/>
    <n v="153"/>
    <m/>
    <x v="36"/>
    <m/>
    <x v="36"/>
    <x v="36"/>
    <m/>
  </r>
  <r>
    <x v="7"/>
    <x v="1"/>
    <n v="1"/>
    <n v="71027"/>
    <x v="35"/>
    <m/>
    <m/>
    <m/>
    <m/>
    <n v="1397"/>
    <n v="1397"/>
    <n v="155"/>
    <m/>
    <x v="36"/>
    <m/>
    <x v="36"/>
    <x v="36"/>
    <m/>
  </r>
  <r>
    <x v="7"/>
    <x v="1"/>
    <n v="2"/>
    <n v="71027"/>
    <x v="35"/>
    <m/>
    <m/>
    <m/>
    <m/>
    <n v="1397"/>
    <n v="1397"/>
    <n v="164"/>
    <m/>
    <x v="36"/>
    <m/>
    <x v="36"/>
    <x v="36"/>
    <m/>
  </r>
  <r>
    <x v="7"/>
    <x v="1"/>
    <n v="3"/>
    <n v="71027"/>
    <x v="35"/>
    <m/>
    <m/>
    <m/>
    <m/>
    <n v="1397"/>
    <n v="1397"/>
    <n v="164"/>
    <m/>
    <x v="36"/>
    <m/>
    <x v="36"/>
    <x v="36"/>
    <m/>
  </r>
  <r>
    <x v="8"/>
    <x v="1"/>
    <n v="0"/>
    <n v="76612"/>
    <x v="35"/>
    <m/>
    <m/>
    <m/>
    <m/>
    <n v="1397"/>
    <n v="1397"/>
    <n v="148"/>
    <m/>
    <x v="36"/>
    <m/>
    <x v="36"/>
    <x v="36"/>
    <m/>
  </r>
  <r>
    <x v="8"/>
    <x v="1"/>
    <n v="1"/>
    <n v="76612"/>
    <x v="35"/>
    <m/>
    <m/>
    <m/>
    <m/>
    <n v="1581"/>
    <n v="1581"/>
    <n v="152"/>
    <m/>
    <x v="36"/>
    <m/>
    <x v="36"/>
    <x v="36"/>
    <m/>
  </r>
  <r>
    <x v="8"/>
    <x v="1"/>
    <n v="2"/>
    <n v="76612"/>
    <x v="35"/>
    <m/>
    <m/>
    <m/>
    <m/>
    <n v="1397"/>
    <n v="1397"/>
    <n v="181"/>
    <m/>
    <x v="36"/>
    <m/>
    <x v="36"/>
    <x v="36"/>
    <m/>
  </r>
  <r>
    <x v="8"/>
    <x v="1"/>
    <n v="3"/>
    <n v="76612"/>
    <x v="35"/>
    <m/>
    <m/>
    <m/>
    <m/>
    <n v="1597"/>
    <n v="1597"/>
    <n v="181"/>
    <m/>
    <x v="36"/>
    <m/>
    <x v="36"/>
    <x v="36"/>
    <m/>
  </r>
  <r>
    <x v="0"/>
    <x v="2"/>
    <n v="0"/>
    <m/>
    <x v="35"/>
    <m/>
    <m/>
    <m/>
    <m/>
    <n v="250"/>
    <n v="250"/>
    <n v="188"/>
    <m/>
    <x v="36"/>
    <m/>
    <x v="36"/>
    <x v="36"/>
    <m/>
  </r>
  <r>
    <x v="0"/>
    <x v="2"/>
    <n v="1"/>
    <m/>
    <x v="35"/>
    <m/>
    <m/>
    <m/>
    <m/>
    <n v="250"/>
    <n v="250"/>
    <n v="188"/>
    <m/>
    <x v="36"/>
    <m/>
    <x v="36"/>
    <x v="36"/>
    <m/>
  </r>
  <r>
    <x v="0"/>
    <x v="2"/>
    <n v="2"/>
    <m/>
    <x v="35"/>
    <m/>
    <m/>
    <m/>
    <m/>
    <n v="250"/>
    <n v="250"/>
    <n v="188"/>
    <m/>
    <x v="36"/>
    <m/>
    <x v="36"/>
    <x v="36"/>
    <m/>
  </r>
  <r>
    <x v="0"/>
    <x v="2"/>
    <n v="3"/>
    <m/>
    <x v="35"/>
    <m/>
    <m/>
    <m/>
    <m/>
    <n v="250"/>
    <n v="250"/>
    <n v="188"/>
    <m/>
    <x v="36"/>
    <m/>
    <x v="36"/>
    <x v="36"/>
    <m/>
  </r>
  <r>
    <x v="1"/>
    <x v="2"/>
    <n v="0"/>
    <m/>
    <x v="35"/>
    <m/>
    <m/>
    <m/>
    <m/>
    <n v="250"/>
    <n v="250"/>
    <n v="188"/>
    <m/>
    <x v="36"/>
    <m/>
    <x v="36"/>
    <x v="36"/>
    <m/>
  </r>
  <r>
    <x v="1"/>
    <x v="2"/>
    <n v="1"/>
    <m/>
    <x v="35"/>
    <m/>
    <m/>
    <m/>
    <m/>
    <n v="250"/>
    <n v="250"/>
    <n v="188"/>
    <m/>
    <x v="36"/>
    <m/>
    <x v="36"/>
    <x v="36"/>
    <m/>
  </r>
  <r>
    <x v="1"/>
    <x v="2"/>
    <n v="2"/>
    <m/>
    <x v="35"/>
    <m/>
    <m/>
    <m/>
    <m/>
    <n v="250"/>
    <n v="250"/>
    <n v="188"/>
    <m/>
    <x v="36"/>
    <m/>
    <x v="36"/>
    <x v="36"/>
    <m/>
  </r>
  <r>
    <x v="1"/>
    <x v="2"/>
    <n v="3"/>
    <m/>
    <x v="35"/>
    <m/>
    <m/>
    <m/>
    <m/>
    <n v="250"/>
    <n v="250"/>
    <n v="188"/>
    <m/>
    <x v="36"/>
    <m/>
    <x v="36"/>
    <x v="36"/>
    <m/>
  </r>
  <r>
    <x v="2"/>
    <x v="2"/>
    <n v="0"/>
    <m/>
    <x v="35"/>
    <m/>
    <m/>
    <m/>
    <m/>
    <n v="250"/>
    <n v="250"/>
    <n v="188"/>
    <m/>
    <x v="36"/>
    <m/>
    <x v="36"/>
    <x v="36"/>
    <m/>
  </r>
  <r>
    <x v="2"/>
    <x v="2"/>
    <n v="1"/>
    <m/>
    <x v="35"/>
    <m/>
    <m/>
    <m/>
    <m/>
    <n v="250"/>
    <n v="250"/>
    <n v="188"/>
    <m/>
    <x v="36"/>
    <m/>
    <x v="36"/>
    <x v="36"/>
    <m/>
  </r>
  <r>
    <x v="2"/>
    <x v="2"/>
    <n v="2"/>
    <m/>
    <x v="35"/>
    <m/>
    <m/>
    <m/>
    <m/>
    <n v="250"/>
    <n v="250"/>
    <n v="188"/>
    <m/>
    <x v="36"/>
    <m/>
    <x v="36"/>
    <x v="36"/>
    <m/>
  </r>
  <r>
    <x v="2"/>
    <x v="2"/>
    <n v="3"/>
    <m/>
    <x v="35"/>
    <m/>
    <m/>
    <m/>
    <m/>
    <n v="250"/>
    <n v="250"/>
    <n v="188"/>
    <m/>
    <x v="36"/>
    <m/>
    <x v="36"/>
    <x v="36"/>
    <m/>
  </r>
  <r>
    <x v="3"/>
    <x v="2"/>
    <n v="0"/>
    <m/>
    <x v="35"/>
    <m/>
    <m/>
    <m/>
    <m/>
    <n v="250"/>
    <n v="250"/>
    <n v="188"/>
    <m/>
    <x v="36"/>
    <m/>
    <x v="36"/>
    <x v="36"/>
    <m/>
  </r>
  <r>
    <x v="3"/>
    <x v="2"/>
    <n v="1"/>
    <m/>
    <x v="35"/>
    <m/>
    <m/>
    <m/>
    <m/>
    <n v="250"/>
    <n v="250"/>
    <n v="188"/>
    <m/>
    <x v="36"/>
    <m/>
    <x v="36"/>
    <x v="36"/>
    <m/>
  </r>
  <r>
    <x v="3"/>
    <x v="2"/>
    <n v="2"/>
    <m/>
    <x v="35"/>
    <m/>
    <m/>
    <m/>
    <m/>
    <n v="250"/>
    <n v="250"/>
    <n v="188"/>
    <m/>
    <x v="36"/>
    <m/>
    <x v="36"/>
    <x v="36"/>
    <m/>
  </r>
  <r>
    <x v="3"/>
    <x v="2"/>
    <n v="3"/>
    <m/>
    <x v="35"/>
    <m/>
    <m/>
    <m/>
    <m/>
    <n v="250"/>
    <n v="250"/>
    <n v="188"/>
    <m/>
    <x v="36"/>
    <m/>
    <x v="36"/>
    <x v="36"/>
    <m/>
  </r>
  <r>
    <x v="4"/>
    <x v="2"/>
    <n v="0"/>
    <m/>
    <x v="35"/>
    <m/>
    <m/>
    <m/>
    <m/>
    <n v="250"/>
    <n v="250"/>
    <n v="189"/>
    <m/>
    <x v="36"/>
    <m/>
    <x v="36"/>
    <x v="36"/>
    <m/>
  </r>
  <r>
    <x v="4"/>
    <x v="2"/>
    <n v="1"/>
    <m/>
    <x v="35"/>
    <m/>
    <m/>
    <m/>
    <m/>
    <n v="250"/>
    <n v="250"/>
    <n v="189"/>
    <m/>
    <x v="36"/>
    <m/>
    <x v="36"/>
    <x v="36"/>
    <m/>
  </r>
  <r>
    <x v="4"/>
    <x v="2"/>
    <n v="2"/>
    <m/>
    <x v="35"/>
    <m/>
    <m/>
    <m/>
    <m/>
    <n v="250"/>
    <n v="250"/>
    <n v="189"/>
    <m/>
    <x v="36"/>
    <m/>
    <x v="36"/>
    <x v="36"/>
    <m/>
  </r>
  <r>
    <x v="4"/>
    <x v="2"/>
    <n v="3"/>
    <m/>
    <x v="35"/>
    <m/>
    <m/>
    <m/>
    <m/>
    <n v="250"/>
    <n v="250"/>
    <n v="189"/>
    <m/>
    <x v="36"/>
    <m/>
    <x v="36"/>
    <x v="36"/>
    <m/>
  </r>
  <r>
    <x v="5"/>
    <x v="2"/>
    <n v="0"/>
    <m/>
    <x v="35"/>
    <m/>
    <m/>
    <m/>
    <m/>
    <n v="250"/>
    <n v="250"/>
    <n v="187"/>
    <m/>
    <x v="36"/>
    <m/>
    <x v="36"/>
    <x v="36"/>
    <m/>
  </r>
  <r>
    <x v="5"/>
    <x v="2"/>
    <n v="1"/>
    <m/>
    <x v="35"/>
    <m/>
    <m/>
    <m/>
    <m/>
    <n v="250"/>
    <n v="250"/>
    <n v="187"/>
    <m/>
    <x v="36"/>
    <m/>
    <x v="36"/>
    <x v="36"/>
    <m/>
  </r>
  <r>
    <x v="5"/>
    <x v="2"/>
    <n v="2"/>
    <m/>
    <x v="35"/>
    <m/>
    <m/>
    <m/>
    <m/>
    <n v="250"/>
    <n v="250"/>
    <n v="187"/>
    <m/>
    <x v="36"/>
    <m/>
    <x v="36"/>
    <x v="36"/>
    <m/>
  </r>
  <r>
    <x v="5"/>
    <x v="2"/>
    <n v="3"/>
    <m/>
    <x v="35"/>
    <m/>
    <m/>
    <m/>
    <m/>
    <n v="250"/>
    <n v="250"/>
    <n v="187"/>
    <m/>
    <x v="36"/>
    <m/>
    <x v="36"/>
    <x v="36"/>
    <m/>
  </r>
  <r>
    <x v="6"/>
    <x v="2"/>
    <n v="0"/>
    <m/>
    <x v="35"/>
    <m/>
    <m/>
    <m/>
    <m/>
    <n v="250"/>
    <n v="250"/>
    <n v="187"/>
    <m/>
    <x v="36"/>
    <m/>
    <x v="36"/>
    <x v="36"/>
    <m/>
  </r>
  <r>
    <x v="6"/>
    <x v="2"/>
    <n v="1"/>
    <m/>
    <x v="35"/>
    <m/>
    <m/>
    <m/>
    <m/>
    <n v="250"/>
    <n v="250"/>
    <n v="187"/>
    <m/>
    <x v="36"/>
    <m/>
    <x v="36"/>
    <x v="36"/>
    <m/>
  </r>
  <r>
    <x v="6"/>
    <x v="2"/>
    <n v="2"/>
    <m/>
    <x v="35"/>
    <m/>
    <m/>
    <m/>
    <m/>
    <n v="250"/>
    <n v="250"/>
    <n v="187"/>
    <m/>
    <x v="36"/>
    <m/>
    <x v="36"/>
    <x v="36"/>
    <m/>
  </r>
  <r>
    <x v="6"/>
    <x v="2"/>
    <n v="3"/>
    <m/>
    <x v="35"/>
    <m/>
    <m/>
    <m/>
    <m/>
    <n v="250"/>
    <n v="250"/>
    <n v="187"/>
    <m/>
    <x v="36"/>
    <m/>
    <x v="36"/>
    <x v="36"/>
    <m/>
  </r>
  <r>
    <x v="7"/>
    <x v="2"/>
    <n v="0"/>
    <m/>
    <x v="35"/>
    <m/>
    <m/>
    <m/>
    <m/>
    <n v="250"/>
    <n v="250"/>
    <n v="187"/>
    <m/>
    <x v="36"/>
    <m/>
    <x v="36"/>
    <x v="36"/>
    <m/>
  </r>
  <r>
    <x v="7"/>
    <x v="2"/>
    <n v="1"/>
    <m/>
    <x v="35"/>
    <m/>
    <m/>
    <m/>
    <m/>
    <n v="250"/>
    <n v="250"/>
    <n v="187"/>
    <m/>
    <x v="36"/>
    <m/>
    <x v="36"/>
    <x v="36"/>
    <m/>
  </r>
  <r>
    <x v="7"/>
    <x v="2"/>
    <n v="2"/>
    <m/>
    <x v="35"/>
    <m/>
    <m/>
    <m/>
    <m/>
    <n v="250"/>
    <n v="250"/>
    <n v="187"/>
    <m/>
    <x v="36"/>
    <m/>
    <x v="36"/>
    <x v="36"/>
    <m/>
  </r>
  <r>
    <x v="7"/>
    <x v="2"/>
    <n v="3"/>
    <m/>
    <x v="35"/>
    <m/>
    <m/>
    <m/>
    <m/>
    <n v="250"/>
    <n v="250"/>
    <n v="187"/>
    <m/>
    <x v="36"/>
    <m/>
    <x v="36"/>
    <x v="36"/>
    <m/>
  </r>
  <r>
    <x v="8"/>
    <x v="2"/>
    <n v="0"/>
    <m/>
    <x v="35"/>
    <m/>
    <m/>
    <m/>
    <m/>
    <n v="250"/>
    <n v="250"/>
    <n v="187"/>
    <m/>
    <x v="36"/>
    <m/>
    <x v="36"/>
    <x v="36"/>
    <m/>
  </r>
  <r>
    <x v="8"/>
    <x v="2"/>
    <n v="1"/>
    <m/>
    <x v="35"/>
    <m/>
    <m/>
    <m/>
    <m/>
    <n v="250"/>
    <n v="250"/>
    <n v="187"/>
    <m/>
    <x v="36"/>
    <m/>
    <x v="36"/>
    <x v="36"/>
    <m/>
  </r>
  <r>
    <x v="8"/>
    <x v="2"/>
    <n v="2"/>
    <m/>
    <x v="35"/>
    <m/>
    <m/>
    <m/>
    <m/>
    <n v="250"/>
    <n v="250"/>
    <n v="187"/>
    <m/>
    <x v="36"/>
    <m/>
    <x v="36"/>
    <x v="36"/>
    <m/>
  </r>
  <r>
    <x v="8"/>
    <x v="2"/>
    <n v="3"/>
    <m/>
    <x v="35"/>
    <m/>
    <m/>
    <m/>
    <m/>
    <n v="250"/>
    <n v="250"/>
    <n v="187"/>
    <m/>
    <x v="36"/>
    <m/>
    <x v="36"/>
    <x v="36"/>
    <m/>
  </r>
  <r>
    <x v="0"/>
    <x v="3"/>
    <n v="0"/>
    <n v="68826"/>
    <x v="36"/>
    <n v="5004"/>
    <n v="9"/>
    <n v="385"/>
    <n v="185"/>
    <n v="385"/>
    <n v="207"/>
    <n v="44"/>
    <n v="3083975"/>
    <x v="37"/>
    <n v="3031038"/>
    <x v="37"/>
    <x v="37"/>
    <n v="826360"/>
  </r>
  <r>
    <x v="0"/>
    <x v="3"/>
    <n v="1"/>
    <n v="68826"/>
    <x v="37"/>
    <n v="5632"/>
    <n v="9"/>
    <n v="343"/>
    <n v="150"/>
    <n v="343"/>
    <n v="207"/>
    <n v="47"/>
    <n v="3298600"/>
    <x v="38"/>
    <n v="3247938"/>
    <x v="38"/>
    <x v="38"/>
    <n v="826360"/>
  </r>
  <r>
    <x v="0"/>
    <x v="3"/>
    <n v="2"/>
    <n v="68826"/>
    <x v="38"/>
    <n v="5114"/>
    <n v="10"/>
    <n v="339"/>
    <n v="150"/>
    <n v="341"/>
    <n v="208"/>
    <n v="48"/>
    <n v="3320804"/>
    <x v="39"/>
    <n v="3230488"/>
    <x v="39"/>
    <x v="39"/>
    <n v="826360"/>
  </r>
  <r>
    <x v="0"/>
    <x v="3"/>
    <n v="3"/>
    <n v="68826"/>
    <x v="39"/>
    <n v="4432"/>
    <n v="13"/>
    <n v="349"/>
    <n v="150"/>
    <n v="349"/>
    <n v="208"/>
    <n v="42"/>
    <n v="2896076"/>
    <x v="40"/>
    <n v="2841849"/>
    <x v="40"/>
    <x v="40"/>
    <n v="826360"/>
  </r>
  <r>
    <x v="1"/>
    <x v="3"/>
    <n v="0"/>
    <n v="71833"/>
    <x v="40"/>
    <n v="5134"/>
    <n v="9"/>
    <n v="377"/>
    <n v="177"/>
    <n v="377"/>
    <n v="205"/>
    <n v="49"/>
    <n v="3584039"/>
    <x v="41"/>
    <n v="3531780"/>
    <x v="41"/>
    <x v="41"/>
    <n v="866139"/>
  </r>
  <r>
    <x v="1"/>
    <x v="3"/>
    <n v="1"/>
    <n v="71833"/>
    <x v="41"/>
    <n v="5350"/>
    <n v="9"/>
    <n v="389"/>
    <n v="189"/>
    <n v="389"/>
    <n v="207"/>
    <n v="50"/>
    <n v="3598923"/>
    <x v="42"/>
    <n v="3547008"/>
    <x v="42"/>
    <x v="42"/>
    <n v="866139"/>
  </r>
  <r>
    <x v="1"/>
    <x v="3"/>
    <n v="2"/>
    <n v="71833"/>
    <x v="42"/>
    <n v="5034"/>
    <n v="10"/>
    <n v="343"/>
    <n v="150"/>
    <n v="345"/>
    <n v="208"/>
    <n v="48"/>
    <n v="3518054"/>
    <x v="43"/>
    <n v="3424074"/>
    <x v="43"/>
    <x v="43"/>
    <n v="866139"/>
  </r>
  <r>
    <x v="1"/>
    <x v="3"/>
    <n v="3"/>
    <n v="71833"/>
    <x v="43"/>
    <n v="4621"/>
    <n v="13"/>
    <n v="339"/>
    <n v="150"/>
    <n v="339"/>
    <n v="206"/>
    <n v="45"/>
    <n v="3248510"/>
    <x v="44"/>
    <n v="3193504"/>
    <x v="44"/>
    <x v="44"/>
    <n v="866139"/>
  </r>
  <r>
    <x v="2"/>
    <x v="3"/>
    <n v="0"/>
    <n v="72432"/>
    <x v="44"/>
    <n v="6722"/>
    <n v="9"/>
    <n v="343"/>
    <n v="173"/>
    <n v="343"/>
    <n v="207"/>
    <n v="50"/>
    <n v="3685460"/>
    <x v="45"/>
    <n v="3632437"/>
    <x v="45"/>
    <x v="45"/>
    <n v="865629"/>
  </r>
  <r>
    <x v="2"/>
    <x v="3"/>
    <n v="1"/>
    <n v="72432"/>
    <x v="45"/>
    <n v="6690"/>
    <n v="9"/>
    <n v="381"/>
    <n v="181"/>
    <n v="381"/>
    <n v="207"/>
    <n v="49"/>
    <n v="3609211"/>
    <x v="46"/>
    <n v="3555419"/>
    <x v="46"/>
    <x v="46"/>
    <n v="865629"/>
  </r>
  <r>
    <x v="2"/>
    <x v="3"/>
    <n v="2"/>
    <n v="72432"/>
    <x v="46"/>
    <n v="7228"/>
    <n v="10"/>
    <n v="369"/>
    <n v="169"/>
    <n v="375"/>
    <n v="206"/>
    <n v="51"/>
    <n v="3745248"/>
    <x v="47"/>
    <n v="3649725"/>
    <x v="47"/>
    <x v="47"/>
    <n v="865629"/>
  </r>
  <r>
    <x v="2"/>
    <x v="3"/>
    <n v="3"/>
    <n v="72432"/>
    <x v="47"/>
    <n v="6366"/>
    <n v="13"/>
    <n v="360"/>
    <n v="160"/>
    <n v="360"/>
    <n v="209"/>
    <n v="46"/>
    <n v="3391886"/>
    <x v="48"/>
    <n v="3336299"/>
    <x v="48"/>
    <x v="48"/>
    <n v="865629"/>
  </r>
  <r>
    <x v="3"/>
    <x v="3"/>
    <n v="0"/>
    <n v="85710"/>
    <x v="48"/>
    <n v="21742"/>
    <n v="8"/>
    <n v="385"/>
    <n v="185"/>
    <n v="385"/>
    <n v="205"/>
    <n v="93"/>
    <n v="8012459"/>
    <x v="49"/>
    <n v="7964183"/>
    <x v="49"/>
    <x v="49"/>
    <n v="1203731"/>
  </r>
  <r>
    <x v="3"/>
    <x v="3"/>
    <n v="1"/>
    <n v="85710"/>
    <x v="49"/>
    <n v="22010"/>
    <n v="9"/>
    <n v="385"/>
    <n v="185"/>
    <n v="385"/>
    <n v="206"/>
    <n v="93"/>
    <n v="8008021"/>
    <x v="50"/>
    <n v="7959269"/>
    <x v="50"/>
    <x v="50"/>
    <n v="1203731"/>
  </r>
  <r>
    <x v="3"/>
    <x v="3"/>
    <n v="2"/>
    <n v="85710"/>
    <x v="50"/>
    <n v="20323"/>
    <n v="10"/>
    <n v="385"/>
    <n v="185"/>
    <n v="387"/>
    <n v="207"/>
    <n v="88"/>
    <n v="7615397"/>
    <x v="51"/>
    <n v="7493410"/>
    <x v="51"/>
    <x v="51"/>
    <n v="1203731"/>
  </r>
  <r>
    <x v="3"/>
    <x v="3"/>
    <n v="3"/>
    <n v="85710"/>
    <x v="51"/>
    <n v="18453"/>
    <n v="13"/>
    <n v="389"/>
    <n v="189"/>
    <n v="389"/>
    <n v="207"/>
    <n v="81"/>
    <n v="6971201"/>
    <x v="52"/>
    <n v="6914219"/>
    <x v="52"/>
    <x v="52"/>
    <n v="1203731"/>
  </r>
  <r>
    <x v="4"/>
    <x v="3"/>
    <n v="0"/>
    <n v="52856"/>
    <x v="52"/>
    <n v="3083"/>
    <n v="8"/>
    <n v="341"/>
    <n v="150"/>
    <n v="341"/>
    <n v="205"/>
    <n v="52"/>
    <n v="2789061"/>
    <x v="53"/>
    <n v="2752192"/>
    <x v="53"/>
    <x v="53"/>
    <n v="564923"/>
  </r>
  <r>
    <x v="4"/>
    <x v="3"/>
    <n v="1"/>
    <n v="52856"/>
    <x v="53"/>
    <n v="2959"/>
    <n v="7"/>
    <n v="343"/>
    <n v="150"/>
    <n v="343"/>
    <n v="205"/>
    <n v="50"/>
    <n v="2668852"/>
    <x v="54"/>
    <n v="2630491"/>
    <x v="54"/>
    <x v="54"/>
    <n v="564923"/>
  </r>
  <r>
    <x v="4"/>
    <x v="3"/>
    <n v="2"/>
    <n v="52856"/>
    <x v="54"/>
    <n v="3270"/>
    <n v="10"/>
    <n v="385"/>
    <n v="185"/>
    <n v="387"/>
    <n v="210"/>
    <n v="53"/>
    <n v="2807843"/>
    <x v="55"/>
    <n v="2737013"/>
    <x v="55"/>
    <x v="55"/>
    <n v="564923"/>
  </r>
  <r>
    <x v="4"/>
    <x v="3"/>
    <n v="3"/>
    <n v="52856"/>
    <x v="55"/>
    <n v="2686"/>
    <n v="13"/>
    <n v="339"/>
    <n v="150"/>
    <n v="339"/>
    <n v="209"/>
    <n v="44"/>
    <n v="2336700"/>
    <x v="56"/>
    <n v="2295776"/>
    <x v="56"/>
    <x v="56"/>
    <n v="564923"/>
  </r>
  <r>
    <x v="5"/>
    <x v="3"/>
    <n v="0"/>
    <n v="69851"/>
    <x v="56"/>
    <n v="7591"/>
    <n v="9"/>
    <n v="345"/>
    <n v="167"/>
    <n v="345"/>
    <n v="205"/>
    <n v="51"/>
    <n v="3622115"/>
    <x v="57"/>
    <n v="3571794"/>
    <x v="57"/>
    <x v="57"/>
    <n v="843453"/>
  </r>
  <r>
    <x v="5"/>
    <x v="3"/>
    <n v="1"/>
    <n v="69851"/>
    <x v="57"/>
    <n v="6807"/>
    <n v="9"/>
    <n v="369"/>
    <n v="169"/>
    <n v="369"/>
    <n v="209"/>
    <n v="47"/>
    <n v="3347930"/>
    <x v="58"/>
    <n v="3294774"/>
    <x v="58"/>
    <x v="58"/>
    <n v="843453"/>
  </r>
  <r>
    <x v="5"/>
    <x v="3"/>
    <n v="2"/>
    <n v="69851"/>
    <x v="58"/>
    <n v="7248"/>
    <n v="10"/>
    <n v="369"/>
    <n v="169"/>
    <n v="371"/>
    <n v="208"/>
    <n v="52"/>
    <n v="3640380"/>
    <x v="59"/>
    <n v="3547712"/>
    <x v="59"/>
    <x v="59"/>
    <n v="843453"/>
  </r>
  <r>
    <x v="5"/>
    <x v="3"/>
    <n v="3"/>
    <n v="69851"/>
    <x v="59"/>
    <n v="6044"/>
    <n v="13"/>
    <n v="342"/>
    <n v="150"/>
    <n v="342"/>
    <n v="207"/>
    <n v="43"/>
    <n v="3057067"/>
    <x v="60"/>
    <n v="3001909"/>
    <x v="60"/>
    <x v="60"/>
    <n v="843453"/>
  </r>
  <r>
    <x v="6"/>
    <x v="3"/>
    <n v="0"/>
    <n v="73381"/>
    <x v="60"/>
    <n v="5775"/>
    <n v="9"/>
    <n v="339"/>
    <n v="150"/>
    <n v="339"/>
    <n v="206"/>
    <n v="43"/>
    <n v="3226795"/>
    <x v="61"/>
    <n v="3170088"/>
    <x v="61"/>
    <x v="61"/>
    <n v="1151558"/>
  </r>
  <r>
    <x v="6"/>
    <x v="3"/>
    <n v="1"/>
    <n v="73381"/>
    <x v="61"/>
    <n v="6230"/>
    <n v="9"/>
    <n v="373"/>
    <n v="173"/>
    <n v="373"/>
    <n v="205"/>
    <n v="49"/>
    <n v="3623386"/>
    <x v="62"/>
    <n v="3570761"/>
    <x v="62"/>
    <x v="62"/>
    <n v="1151558"/>
  </r>
  <r>
    <x v="6"/>
    <x v="3"/>
    <n v="2"/>
    <n v="73381"/>
    <x v="62"/>
    <n v="6839"/>
    <n v="10"/>
    <n v="369"/>
    <n v="169"/>
    <n v="371"/>
    <n v="207"/>
    <n v="50"/>
    <n v="3690872"/>
    <x v="63"/>
    <n v="3593158"/>
    <x v="63"/>
    <x v="63"/>
    <n v="1151558"/>
  </r>
  <r>
    <x v="6"/>
    <x v="3"/>
    <n v="3"/>
    <n v="73381"/>
    <x v="63"/>
    <n v="5033"/>
    <n v="13"/>
    <n v="349"/>
    <n v="150"/>
    <n v="349"/>
    <n v="206"/>
    <n v="41"/>
    <n v="3039231"/>
    <x v="64"/>
    <n v="2981007"/>
    <x v="64"/>
    <x v="64"/>
    <n v="1151558"/>
  </r>
  <r>
    <x v="7"/>
    <x v="3"/>
    <n v="0"/>
    <n v="71027"/>
    <x v="64"/>
    <n v="5193"/>
    <n v="9"/>
    <n v="339"/>
    <n v="150"/>
    <n v="339"/>
    <n v="206"/>
    <n v="47"/>
    <n v="3360112"/>
    <x v="65"/>
    <n v="3308254"/>
    <x v="65"/>
    <x v="65"/>
    <n v="1613242"/>
  </r>
  <r>
    <x v="7"/>
    <x v="3"/>
    <n v="1"/>
    <n v="71027"/>
    <x v="65"/>
    <n v="4514"/>
    <n v="9"/>
    <n v="339"/>
    <n v="150"/>
    <n v="339"/>
    <n v="207"/>
    <n v="45"/>
    <n v="3245686"/>
    <x v="66"/>
    <n v="3192946"/>
    <x v="66"/>
    <x v="66"/>
    <n v="1613242"/>
  </r>
  <r>
    <x v="7"/>
    <x v="3"/>
    <n v="2"/>
    <n v="71027"/>
    <x v="66"/>
    <n v="4616"/>
    <n v="10"/>
    <n v="354"/>
    <n v="154"/>
    <n v="356"/>
    <n v="207"/>
    <n v="47"/>
    <n v="3381542"/>
    <x v="67"/>
    <n v="3287879"/>
    <x v="67"/>
    <x v="67"/>
    <n v="1613242"/>
  </r>
  <r>
    <x v="7"/>
    <x v="3"/>
    <n v="3"/>
    <n v="71027"/>
    <x v="67"/>
    <n v="4133"/>
    <n v="13"/>
    <n v="339"/>
    <n v="150"/>
    <n v="340"/>
    <n v="207"/>
    <n v="43"/>
    <n v="3073675"/>
    <x v="68"/>
    <n v="3019725"/>
    <x v="68"/>
    <x v="68"/>
    <n v="1613242"/>
  </r>
  <r>
    <x v="8"/>
    <x v="3"/>
    <n v="0"/>
    <n v="76612"/>
    <x v="68"/>
    <n v="5616"/>
    <n v="9"/>
    <n v="342"/>
    <n v="150"/>
    <n v="342"/>
    <n v="209"/>
    <n v="49"/>
    <n v="3827054"/>
    <x v="69"/>
    <n v="3773257"/>
    <x v="69"/>
    <x v="69"/>
    <n v="2412978"/>
  </r>
  <r>
    <x v="8"/>
    <x v="3"/>
    <n v="1"/>
    <n v="76612"/>
    <x v="69"/>
    <n v="4987"/>
    <n v="7"/>
    <n v="369"/>
    <n v="169"/>
    <n v="369"/>
    <n v="207"/>
    <n v="49"/>
    <n v="3820318"/>
    <x v="70"/>
    <n v="3766814"/>
    <x v="70"/>
    <x v="70"/>
    <n v="2412978"/>
  </r>
  <r>
    <x v="8"/>
    <x v="3"/>
    <n v="2"/>
    <n v="76612"/>
    <x v="70"/>
    <n v="4813"/>
    <n v="10"/>
    <n v="373"/>
    <n v="173"/>
    <n v="375"/>
    <n v="208"/>
    <n v="48"/>
    <n v="3706383"/>
    <x v="71"/>
    <n v="3605128"/>
    <x v="71"/>
    <x v="71"/>
    <n v="2412978"/>
  </r>
  <r>
    <x v="8"/>
    <x v="3"/>
    <n v="3"/>
    <n v="76612"/>
    <x v="71"/>
    <n v="4496"/>
    <n v="13"/>
    <n v="339"/>
    <n v="150"/>
    <n v="341"/>
    <n v="209"/>
    <n v="45"/>
    <n v="3513616"/>
    <x v="72"/>
    <n v="3457217"/>
    <x v="72"/>
    <x v="72"/>
    <n v="241297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0"/>
    <n v="11429607"/>
    <n v="10987846"/>
    <n v="83334"/>
    <n v="9"/>
    <n v="422"/>
    <n v="183"/>
    <n v="427"/>
    <n v="354"/>
    <n v="4"/>
    <n v="46451881"/>
    <n v="23501"/>
    <n v="35440534"/>
    <n v="31425695"/>
    <n v="4014839"/>
    <n v="241876761"/>
    <n v="286425415"/>
  </r>
  <r>
    <x v="0"/>
    <x v="0"/>
    <n v="1"/>
    <n v="11042725"/>
    <n v="10668580"/>
    <n v="52430"/>
    <n v="11"/>
    <n v="445"/>
    <n v="150"/>
    <n v="445"/>
    <n v="395"/>
    <n v="3"/>
    <n v="40845931"/>
    <n v="22254"/>
    <n v="30155097"/>
    <n v="27713117"/>
    <n v="2441980"/>
    <n v="220034071"/>
    <n v="258205620"/>
  </r>
  <r>
    <x v="0"/>
    <x v="0"/>
    <n v="2"/>
    <n v="11007290"/>
    <n v="10623962"/>
    <n v="64200"/>
    <n v="10"/>
    <n v="404"/>
    <n v="192"/>
    <n v="406"/>
    <n v="356"/>
    <n v="3"/>
    <n v="42553977"/>
    <n v="782848"/>
    <n v="31147167"/>
    <n v="28087144"/>
    <n v="3060023"/>
    <n v="227620851"/>
    <n v="266993345"/>
  </r>
  <r>
    <x v="0"/>
    <x v="0"/>
    <n v="3"/>
    <n v="11538664"/>
    <n v="11085876"/>
    <n v="75943"/>
    <n v="13"/>
    <n v="401"/>
    <n v="184"/>
    <n v="401"/>
    <n v="355"/>
    <n v="4"/>
    <n v="47398544"/>
    <n v="25209"/>
    <n v="36287459"/>
    <n v="32677211"/>
    <n v="3610248"/>
    <n v="231453691"/>
    <n v="276250340"/>
  </r>
  <r>
    <x v="1"/>
    <x v="0"/>
    <n v="0"/>
    <n v="8177996"/>
    <n v="7373574"/>
    <n v="289825"/>
    <n v="9"/>
    <n v="389"/>
    <n v="189"/>
    <n v="389"/>
    <n v="239"/>
    <n v="7"/>
    <n v="63574664"/>
    <n v="1735"/>
    <n v="56199355"/>
    <n v="42021669"/>
    <n v="14177686"/>
    <n v="206080081"/>
    <n v="274449558"/>
  </r>
  <r>
    <x v="1"/>
    <x v="0"/>
    <n v="1"/>
    <n v="1124576"/>
    <n v="1043322"/>
    <n v="38700"/>
    <n v="9"/>
    <n v="384"/>
    <n v="184"/>
    <n v="384"/>
    <n v="250"/>
    <n v="9"/>
    <n v="10158336"/>
    <n v="5649"/>
    <n v="9109365"/>
    <n v="6596475"/>
    <n v="2512890"/>
    <n v="24778518"/>
    <n v="35421050"/>
  </r>
  <r>
    <x v="1"/>
    <x v="0"/>
    <n v="2"/>
    <n v="1089963"/>
    <n v="1012457"/>
    <n v="37390"/>
    <n v="10"/>
    <n v="390"/>
    <n v="184"/>
    <n v="392"/>
    <n v="253"/>
    <n v="9"/>
    <n v="10030608"/>
    <n v="158946"/>
    <n v="8859205"/>
    <n v="6403237"/>
    <n v="2455968"/>
    <n v="22606680"/>
    <n v="32945235"/>
  </r>
  <r>
    <x v="1"/>
    <x v="0"/>
    <n v="3"/>
    <n v="1179074"/>
    <n v="1094375"/>
    <n v="39520"/>
    <n v="13"/>
    <n v="384"/>
    <n v="184"/>
    <n v="384"/>
    <n v="252"/>
    <n v="8"/>
    <n v="10445273"/>
    <n v="6043"/>
    <n v="9344855"/>
    <n v="6786163"/>
    <n v="2558692"/>
    <n v="23982991"/>
    <n v="34930581"/>
  </r>
  <r>
    <x v="2"/>
    <x v="0"/>
    <n v="0"/>
    <n v="9340850"/>
    <n v="9217557"/>
    <n v="70981"/>
    <n v="9"/>
    <n v="388"/>
    <n v="188"/>
    <n v="388"/>
    <n v="286"/>
    <n v="2"/>
    <n v="19466369"/>
    <n v="1658"/>
    <n v="10247154"/>
    <n v="6752280"/>
    <n v="3494874"/>
    <n v="477209498"/>
    <n v="497484577"/>
  </r>
  <r>
    <x v="2"/>
    <x v="0"/>
    <n v="1"/>
    <n v="1740375"/>
    <n v="1677605"/>
    <n v="37849"/>
    <n v="9"/>
    <n v="418"/>
    <n v="188"/>
    <n v="418"/>
    <n v="291"/>
    <n v="5"/>
    <n v="9589293"/>
    <n v="3981"/>
    <n v="7907707"/>
    <n v="5626675"/>
    <n v="2281032"/>
    <n v="18658864"/>
    <n v="28630523"/>
  </r>
  <r>
    <x v="2"/>
    <x v="0"/>
    <n v="2"/>
    <n v="1742276"/>
    <n v="1678487"/>
    <n v="37961"/>
    <n v="10"/>
    <n v="435"/>
    <n v="188"/>
    <n v="437"/>
    <n v="290"/>
    <n v="5"/>
    <n v="9789061"/>
    <n v="130239"/>
    <n v="7980335"/>
    <n v="5693511"/>
    <n v="2286824"/>
    <n v="18761783"/>
    <n v="28812265"/>
  </r>
  <r>
    <x v="2"/>
    <x v="0"/>
    <n v="3"/>
    <n v="1740091"/>
    <n v="1677725"/>
    <n v="36406"/>
    <n v="13"/>
    <n v="427"/>
    <n v="188"/>
    <n v="427"/>
    <n v="283"/>
    <n v="5"/>
    <n v="9401852"/>
    <n v="3522"/>
    <n v="7720605"/>
    <n v="5491327"/>
    <n v="2229278"/>
    <n v="18655752"/>
    <n v="28438213"/>
  </r>
  <r>
    <x v="3"/>
    <x v="0"/>
    <n v="0"/>
    <n v="5676000"/>
    <n v="5398491"/>
    <n v="82437"/>
    <n v="13"/>
    <n v="388"/>
    <n v="185"/>
    <n v="390"/>
    <n v="303"/>
    <n v="5"/>
    <n v="29501089"/>
    <n v="25297"/>
    <n v="24077301"/>
    <n v="20103152"/>
    <n v="3974149"/>
    <n v="82390363"/>
    <n v="113417586"/>
  </r>
  <r>
    <x v="3"/>
    <x v="0"/>
    <n v="1"/>
    <n v="5129964"/>
    <n v="4868678"/>
    <n v="75949"/>
    <n v="13"/>
    <n v="404"/>
    <n v="186"/>
    <n v="404"/>
    <n v="302"/>
    <n v="5"/>
    <n v="28427296"/>
    <n v="29696"/>
    <n v="23528922"/>
    <n v="19903808"/>
    <n v="3625114"/>
    <n v="62744350"/>
    <n v="92592108"/>
  </r>
  <r>
    <x v="3"/>
    <x v="0"/>
    <n v="2"/>
    <n v="4500607"/>
    <n v="4271217"/>
    <n v="63056"/>
    <n v="10"/>
    <n v="388"/>
    <n v="188"/>
    <n v="390"/>
    <n v="301"/>
    <n v="5"/>
    <n v="25635674"/>
    <n v="478351"/>
    <n v="20886106"/>
    <n v="17924688"/>
    <n v="2961418"/>
    <n v="52788607"/>
    <n v="79200431"/>
  </r>
  <r>
    <x v="3"/>
    <x v="0"/>
    <n v="3"/>
    <n v="4996654"/>
    <n v="4759609"/>
    <n v="71287"/>
    <n v="13"/>
    <n v="434"/>
    <n v="183"/>
    <n v="434"/>
    <n v="303"/>
    <n v="5"/>
    <n v="26715110"/>
    <n v="28668"/>
    <n v="21926833"/>
    <n v="18506251"/>
    <n v="3420582"/>
    <n v="57507911"/>
    <n v="85512297"/>
  </r>
  <r>
    <x v="4"/>
    <x v="0"/>
    <n v="0"/>
    <n v="6776510"/>
    <n v="5621116"/>
    <n v="766621"/>
    <n v="13"/>
    <n v="475"/>
    <n v="188"/>
    <n v="475"/>
    <n v="302"/>
    <n v="30"/>
    <n v="204307126"/>
    <n v="112866"/>
    <n v="198573144"/>
    <n v="146666617"/>
    <n v="51906527"/>
    <n v="98232939"/>
    <n v="309181079"/>
  </r>
  <r>
    <x v="4"/>
    <x v="0"/>
    <n v="1"/>
    <n v="4876151"/>
    <n v="3665823"/>
    <n v="902356"/>
    <n v="13"/>
    <n v="439"/>
    <n v="191"/>
    <n v="439"/>
    <n v="302"/>
    <n v="49"/>
    <n v="240452025"/>
    <n v="149514"/>
    <n v="236636688"/>
    <n v="174928394"/>
    <n v="61708294"/>
    <n v="32847234"/>
    <n v="280238281"/>
  </r>
  <r>
    <x v="4"/>
    <x v="0"/>
    <n v="2"/>
    <n v="3676829"/>
    <n v="2758200"/>
    <n v="718457"/>
    <n v="14"/>
    <n v="439"/>
    <n v="188"/>
    <n v="441"/>
    <n v="304"/>
    <n v="55"/>
    <n v="202323007"/>
    <n v="1911935"/>
    <n v="197652872"/>
    <n v="145885976"/>
    <n v="51766896"/>
    <n v="24964585"/>
    <n v="230752553"/>
  </r>
  <r>
    <x v="4"/>
    <x v="0"/>
    <n v="3"/>
    <n v="4125849"/>
    <n v="3097853"/>
    <n v="798677"/>
    <n v="13"/>
    <n v="439"/>
    <n v="188"/>
    <n v="439"/>
    <n v="302"/>
    <n v="53"/>
    <n v="219742633"/>
    <n v="108967"/>
    <n v="216535813"/>
    <n v="159794237"/>
    <n v="56741576"/>
    <n v="27837805"/>
    <n v="253483736"/>
  </r>
  <r>
    <x v="5"/>
    <x v="0"/>
    <n v="0"/>
    <n v="3053024"/>
    <n v="2829248"/>
    <n v="117811"/>
    <n v="13"/>
    <n v="481"/>
    <n v="191"/>
    <n v="481"/>
    <n v="354"/>
    <n v="10"/>
    <n v="31279682"/>
    <n v="30321"/>
    <n v="28420113"/>
    <n v="21902586"/>
    <n v="6517527"/>
    <n v="42572965"/>
    <n v="75153650"/>
  </r>
  <r>
    <x v="5"/>
    <x v="0"/>
    <n v="1"/>
    <n v="2891588"/>
    <n v="2678384"/>
    <n v="116790"/>
    <n v="13"/>
    <n v="490"/>
    <n v="189"/>
    <n v="490"/>
    <n v="400"/>
    <n v="10"/>
    <n v="31554544"/>
    <n v="31772"/>
    <n v="28844388"/>
    <n v="22320749"/>
    <n v="6523639"/>
    <n v="34133292"/>
    <n v="66925886"/>
  </r>
  <r>
    <x v="5"/>
    <x v="0"/>
    <n v="2"/>
    <n v="2932350"/>
    <n v="2721078"/>
    <n v="116633"/>
    <n v="14"/>
    <n v="439"/>
    <n v="188"/>
    <n v="441"/>
    <n v="390"/>
    <n v="10"/>
    <n v="31614160"/>
    <n v="446801"/>
    <n v="28446281"/>
    <n v="21982381"/>
    <n v="6463900"/>
    <n v="37210965"/>
    <n v="69639541"/>
  </r>
  <r>
    <x v="5"/>
    <x v="0"/>
    <n v="3"/>
    <n v="2914950"/>
    <n v="2696819"/>
    <n v="118596"/>
    <n v="13"/>
    <n v="446"/>
    <n v="189"/>
    <n v="446"/>
    <n v="380"/>
    <n v="11"/>
    <n v="32160729"/>
    <n v="33968"/>
    <n v="29429942"/>
    <n v="22842057"/>
    <n v="6587885"/>
    <n v="34479810"/>
    <n v="67901329"/>
  </r>
  <r>
    <x v="6"/>
    <x v="0"/>
    <n v="0"/>
    <n v="71883113"/>
    <n v="67690248"/>
    <n v="4146529"/>
    <n v="10"/>
    <n v="445"/>
    <n v="179"/>
    <n v="447"/>
    <n v="357"/>
    <n v="7"/>
    <n v="133405367"/>
    <n v="6505"/>
    <n v="437708614"/>
    <n v="236776692"/>
    <n v="200931922"/>
    <n v="431325724"/>
    <n v="564293599"/>
  </r>
  <r>
    <x v="6"/>
    <x v="0"/>
    <n v="1"/>
    <n v="2967062"/>
    <n v="2840977"/>
    <n v="91167"/>
    <n v="9"/>
    <n v="439"/>
    <n v="173"/>
    <n v="439"/>
    <n v="355"/>
    <n v="8"/>
    <n v="25419630"/>
    <n v="38859"/>
    <n v="22539794"/>
    <n v="18420387"/>
    <n v="4119407"/>
    <n v="86280861"/>
    <n v="112256709"/>
  </r>
  <r>
    <x v="6"/>
    <x v="0"/>
    <n v="2"/>
    <n v="2886716"/>
    <n v="2767990"/>
    <n v="83285"/>
    <n v="10"/>
    <n v="445"/>
    <n v="179"/>
    <n v="447"/>
    <n v="357"/>
    <n v="8"/>
    <n v="24424758"/>
    <n v="269248"/>
    <n v="21387520"/>
    <n v="17650368"/>
    <n v="3737152"/>
    <n v="88053134"/>
    <n v="112767488"/>
  </r>
  <r>
    <x v="6"/>
    <x v="0"/>
    <n v="3"/>
    <n v="3279348"/>
    <n v="3203705"/>
    <n v="55407"/>
    <n v="13"/>
    <n v="413"/>
    <n v="181"/>
    <n v="413"/>
    <n v="355"/>
    <n v="4"/>
    <n v="15054865"/>
    <n v="14710"/>
    <n v="11836450"/>
    <n v="9249731"/>
    <n v="2586719"/>
    <n v="92353296"/>
    <n v="107815681"/>
  </r>
  <r>
    <x v="7"/>
    <x v="0"/>
    <n v="0"/>
    <n v="13275254"/>
    <n v="12053742"/>
    <n v="1117668"/>
    <n v="13"/>
    <n v="434"/>
    <n v="189"/>
    <n v="434"/>
    <n v="302"/>
    <n v="25"/>
    <n v="343163716"/>
    <n v="83359"/>
    <n v="331026615"/>
    <n v="207492679"/>
    <n v="123533936"/>
    <n v="857371859"/>
    <n v="1208790604"/>
  </r>
  <r>
    <x v="7"/>
    <x v="0"/>
    <n v="1"/>
    <n v="13195359"/>
    <n v="11961602"/>
    <n v="1124371"/>
    <n v="13"/>
    <n v="440"/>
    <n v="189"/>
    <n v="440"/>
    <n v="306"/>
    <n v="26"/>
    <n v="345896905"/>
    <n v="82868"/>
    <n v="333852435"/>
    <n v="209517832"/>
    <n v="124334603"/>
    <n v="854018476"/>
    <n v="1208241527"/>
  </r>
  <r>
    <x v="7"/>
    <x v="0"/>
    <n v="2"/>
    <n v="13164192"/>
    <n v="11951295"/>
    <n v="1110324"/>
    <n v="11"/>
    <n v="420"/>
    <n v="189"/>
    <n v="426"/>
    <n v="304"/>
    <n v="26"/>
    <n v="345342703"/>
    <n v="2488521"/>
    <n v="330902887"/>
    <n v="207454507"/>
    <n v="123448380"/>
    <n v="853821391"/>
    <n v="1204964378"/>
  </r>
  <r>
    <x v="7"/>
    <x v="0"/>
    <n v="3"/>
    <n v="13175471"/>
    <n v="11961512"/>
    <n v="1110315"/>
    <n v="13"/>
    <n v="440"/>
    <n v="189"/>
    <n v="440"/>
    <n v="302"/>
    <n v="26"/>
    <n v="342935592"/>
    <n v="82118"/>
    <n v="330891962"/>
    <n v="207525817"/>
    <n v="123366145"/>
    <n v="853807572"/>
    <n v="1204951307"/>
  </r>
  <r>
    <x v="8"/>
    <x v="0"/>
    <n v="0"/>
    <n v="15535118"/>
    <n v="15231492"/>
    <n v="48382"/>
    <n v="9"/>
    <n v="326"/>
    <n v="126"/>
    <n v="326"/>
    <n v="302"/>
    <n v="2"/>
    <n v="35773610"/>
    <n v="5854"/>
    <n v="20536264"/>
    <n v="18258046"/>
    <n v="2278218"/>
    <n v="290602247"/>
    <n v="327981165"/>
  </r>
  <r>
    <x v="8"/>
    <x v="0"/>
    <n v="1"/>
    <n v="5708824"/>
    <n v="5520933"/>
    <n v="14305"/>
    <n v="9"/>
    <n v="370"/>
    <n v="150"/>
    <n v="370"/>
    <n v="306"/>
    <n v="3"/>
    <n v="17843084"/>
    <n v="7072"/>
    <n v="12315079"/>
    <n v="11710649"/>
    <n v="604430"/>
    <n v="156572500"/>
    <n v="175362178"/>
  </r>
  <r>
    <x v="8"/>
    <x v="0"/>
    <n v="2"/>
    <n v="5807201"/>
    <n v="5590208"/>
    <n v="39391"/>
    <n v="10"/>
    <n v="336"/>
    <n v="134"/>
    <n v="338"/>
    <n v="312"/>
    <n v="3"/>
    <n v="21154122"/>
    <n v="440031"/>
    <n v="15123883"/>
    <n v="13271554"/>
    <n v="1852329"/>
    <n v="147931616"/>
    <n v="169817990"/>
  </r>
  <r>
    <x v="8"/>
    <x v="0"/>
    <n v="3"/>
    <n v="5482317"/>
    <n v="5300712"/>
    <n v="14839"/>
    <n v="13"/>
    <n v="332"/>
    <n v="129"/>
    <n v="332"/>
    <n v="302"/>
    <n v="3"/>
    <n v="17334492"/>
    <n v="6965"/>
    <n v="12026815"/>
    <n v="11394514"/>
    <n v="632301"/>
    <n v="144272777"/>
    <n v="162525279"/>
  </r>
  <r>
    <x v="9"/>
    <x v="0"/>
    <n v="0"/>
    <n v="2067039"/>
    <n v="1981774"/>
    <n v="24203"/>
    <n v="9"/>
    <n v="372"/>
    <n v="172"/>
    <n v="372"/>
    <n v="245"/>
    <n v="3"/>
    <n v="8046079"/>
    <n v="2772"/>
    <n v="6061533"/>
    <n v="4901771"/>
    <n v="1159762"/>
    <n v="85834300"/>
    <n v="94361358"/>
  </r>
  <r>
    <x v="9"/>
    <x v="0"/>
    <n v="1"/>
    <n v="1421645"/>
    <n v="1336478"/>
    <n v="24551"/>
    <n v="9"/>
    <n v="333"/>
    <n v="150"/>
    <n v="333"/>
    <n v="256"/>
    <n v="5"/>
    <n v="7647662"/>
    <n v="4417"/>
    <n v="6306767"/>
    <n v="5152466"/>
    <n v="1154301"/>
    <n v="45833096"/>
    <n v="53958765"/>
  </r>
  <r>
    <x v="9"/>
    <x v="0"/>
    <n v="2"/>
    <n v="1442188"/>
    <n v="1395780"/>
    <n v="9795"/>
    <n v="10"/>
    <n v="368"/>
    <n v="168"/>
    <n v="370"/>
    <n v="253"/>
    <n v="3"/>
    <n v="4828790"/>
    <n v="94723"/>
    <n v="3338287"/>
    <n v="2894837"/>
    <n v="443450"/>
    <n v="45894170"/>
    <n v="50879228"/>
  </r>
  <r>
    <x v="9"/>
    <x v="0"/>
    <n v="3"/>
    <n v="1423162"/>
    <n v="1336594"/>
    <n v="24795"/>
    <n v="13"/>
    <n v="320"/>
    <n v="150"/>
    <n v="320"/>
    <n v="251"/>
    <n v="5"/>
    <n v="7733651"/>
    <n v="4448"/>
    <n v="6392609"/>
    <n v="5227001"/>
    <n v="1165608"/>
    <n v="45612986"/>
    <n v="53832549"/>
  </r>
  <r>
    <x v="10"/>
    <x v="0"/>
    <n v="0"/>
    <n v="3458294"/>
    <n v="3383033"/>
    <n v="20233"/>
    <n v="9"/>
    <n v="271"/>
    <n v="121"/>
    <n v="271"/>
    <n v="241"/>
    <n v="2"/>
    <n v="8423619"/>
    <n v="1149"/>
    <n v="5039437"/>
    <n v="4070557"/>
    <n v="968880"/>
    <n v="124738242"/>
    <n v="133587874"/>
  </r>
  <r>
    <x v="10"/>
    <x v="0"/>
    <n v="1"/>
    <n v="2863137"/>
    <n v="2813848"/>
    <n v="11476"/>
    <n v="7"/>
    <n v="320"/>
    <n v="129"/>
    <n v="320"/>
    <n v="246"/>
    <n v="2"/>
    <n v="6100099"/>
    <n v="1214"/>
    <n v="3285037"/>
    <n v="2741478"/>
    <n v="543559"/>
    <n v="87674797"/>
    <n v="94045858"/>
  </r>
  <r>
    <x v="10"/>
    <x v="0"/>
    <n v="2"/>
    <n v="2854678"/>
    <n v="2806551"/>
    <n v="11421"/>
    <n v="10"/>
    <n v="288"/>
    <n v="138"/>
    <n v="290"/>
    <n v="245"/>
    <n v="2"/>
    <n v="6132823"/>
    <n v="97174"/>
    <n v="3229098"/>
    <n v="2687876"/>
    <n v="541222"/>
    <n v="87487427"/>
    <n v="93790274"/>
  </r>
  <r>
    <x v="10"/>
    <x v="0"/>
    <n v="3"/>
    <n v="2857757"/>
    <n v="2809305"/>
    <n v="11444"/>
    <n v="13"/>
    <n v="283"/>
    <n v="123"/>
    <n v="283"/>
    <n v="270"/>
    <n v="2"/>
    <n v="6072185"/>
    <n v="1345"/>
    <n v="3261535"/>
    <n v="2717806"/>
    <n v="543729"/>
    <n v="87548710"/>
    <n v="93887171"/>
  </r>
  <r>
    <x v="11"/>
    <x v="0"/>
    <n v="0"/>
    <n v="43582641"/>
    <n v="41298250"/>
    <n v="531018"/>
    <n v="9"/>
    <n v="490"/>
    <n v="188"/>
    <n v="490"/>
    <n v="354"/>
    <n v="4"/>
    <n v="188077931"/>
    <n v="14340"/>
    <n v="146765341"/>
    <n v="121174750"/>
    <n v="25590591"/>
    <n v="2532170119"/>
    <n v="2532170120"/>
  </r>
  <r>
    <x v="11"/>
    <x v="0"/>
    <n v="1"/>
    <n v="19874757"/>
    <n v="18323376"/>
    <n v="316247"/>
    <n v="9"/>
    <n v="448"/>
    <n v="192"/>
    <n v="448"/>
    <n v="355"/>
    <n v="6"/>
    <n v="130687656"/>
    <n v="58270"/>
    <n v="112306010"/>
    <n v="97085243"/>
    <n v="15220767"/>
    <n v="850499174"/>
    <n v="850499665"/>
  </r>
  <r>
    <x v="11"/>
    <x v="0"/>
    <n v="2"/>
    <n v="19264280"/>
    <n v="18140858"/>
    <n v="190200"/>
    <n v="12"/>
    <n v="494"/>
    <n v="192"/>
    <n v="496"/>
    <n v="357"/>
    <n v="5"/>
    <n v="101890012"/>
    <n v="2280688"/>
    <n v="81468466"/>
    <n v="72481342"/>
    <n v="8987124"/>
    <n v="811535917"/>
    <n v="811536669"/>
  </r>
  <r>
    <x v="11"/>
    <x v="0"/>
    <n v="3"/>
    <n v="20523183"/>
    <n v="18877195"/>
    <n v="329792"/>
    <n v="13"/>
    <n v="493"/>
    <n v="192"/>
    <n v="493"/>
    <n v="355"/>
    <n v="6"/>
    <n v="136929365"/>
    <n v="59632"/>
    <n v="117992538"/>
    <n v="102140684"/>
    <n v="15851854"/>
    <n v="870277776"/>
    <n v="870277942"/>
  </r>
  <r>
    <x v="0"/>
    <x v="1"/>
    <n v="0"/>
    <n v="11429607"/>
    <m/>
    <m/>
    <m/>
    <m/>
    <m/>
    <n v="996"/>
    <n v="996"/>
    <n v="34"/>
    <n v="21086263524"/>
    <m/>
    <m/>
    <n v="0"/>
    <m/>
    <m/>
    <n v="640779857"/>
  </r>
  <r>
    <x v="0"/>
    <x v="1"/>
    <n v="1"/>
    <n v="11042725"/>
    <m/>
    <m/>
    <m/>
    <m/>
    <m/>
    <n v="996"/>
    <n v="996"/>
    <n v="34"/>
    <n v="21086263524"/>
    <m/>
    <m/>
    <n v="0"/>
    <m/>
    <m/>
    <n v="640779857"/>
  </r>
  <r>
    <x v="0"/>
    <x v="1"/>
    <n v="2"/>
    <n v="11007290"/>
    <m/>
    <m/>
    <m/>
    <m/>
    <m/>
    <n v="1190"/>
    <n v="1190"/>
    <n v="33"/>
    <n v="21086263524"/>
    <m/>
    <m/>
    <n v="0"/>
    <m/>
    <m/>
    <n v="640779857"/>
  </r>
  <r>
    <x v="0"/>
    <x v="1"/>
    <n v="3"/>
    <n v="11538664"/>
    <m/>
    <m/>
    <m/>
    <m/>
    <m/>
    <n v="1190"/>
    <n v="1190"/>
    <n v="34"/>
    <n v="21086263524"/>
    <m/>
    <m/>
    <n v="0"/>
    <m/>
    <m/>
    <n v="640779857"/>
  </r>
  <r>
    <x v="1"/>
    <x v="1"/>
    <n v="0"/>
    <n v="8177996"/>
    <m/>
    <m/>
    <m/>
    <m/>
    <m/>
    <n v="430"/>
    <n v="430"/>
    <n v="77"/>
    <n v="4538601370"/>
    <m/>
    <m/>
    <n v="0"/>
    <m/>
    <m/>
    <n v="838038990"/>
  </r>
  <r>
    <x v="1"/>
    <x v="1"/>
    <n v="1"/>
    <n v="1124576"/>
    <m/>
    <m/>
    <m/>
    <m/>
    <m/>
    <n v="593"/>
    <n v="593"/>
    <n v="55"/>
    <n v="4538601370"/>
    <m/>
    <m/>
    <n v="0"/>
    <m/>
    <m/>
    <n v="838038990"/>
  </r>
  <r>
    <x v="1"/>
    <x v="1"/>
    <n v="2"/>
    <n v="1089963"/>
    <m/>
    <m/>
    <m/>
    <m/>
    <m/>
    <n v="586"/>
    <n v="586"/>
    <n v="56"/>
    <n v="4538601370"/>
    <m/>
    <m/>
    <n v="0"/>
    <m/>
    <m/>
    <n v="838038990"/>
  </r>
  <r>
    <x v="1"/>
    <x v="1"/>
    <n v="3"/>
    <n v="1179074"/>
    <m/>
    <m/>
    <m/>
    <m/>
    <m/>
    <n v="596"/>
    <n v="596"/>
    <n v="61"/>
    <n v="4538601370"/>
    <m/>
    <m/>
    <n v="0"/>
    <m/>
    <m/>
    <n v="838038990"/>
  </r>
  <r>
    <x v="2"/>
    <x v="1"/>
    <n v="0"/>
    <n v="9340850"/>
    <m/>
    <m/>
    <m/>
    <m/>
    <m/>
    <n v="558"/>
    <n v="558"/>
    <n v="53"/>
    <n v="2712173176"/>
    <m/>
    <m/>
    <n v="0"/>
    <m/>
    <m/>
    <n v="973222407"/>
  </r>
  <r>
    <x v="2"/>
    <x v="1"/>
    <n v="1"/>
    <n v="1740375"/>
    <m/>
    <m/>
    <m/>
    <m/>
    <m/>
    <n v="958"/>
    <n v="958"/>
    <n v="40"/>
    <n v="2712173176"/>
    <m/>
    <m/>
    <n v="0"/>
    <m/>
    <m/>
    <n v="973222407"/>
  </r>
  <r>
    <x v="2"/>
    <x v="1"/>
    <n v="2"/>
    <n v="1742276"/>
    <m/>
    <m/>
    <m/>
    <m/>
    <m/>
    <n v="967"/>
    <n v="967"/>
    <n v="40"/>
    <n v="2712173176"/>
    <m/>
    <m/>
    <n v="0"/>
    <m/>
    <m/>
    <n v="973222407"/>
  </r>
  <r>
    <x v="2"/>
    <x v="1"/>
    <n v="3"/>
    <n v="1740091"/>
    <m/>
    <m/>
    <m/>
    <m/>
    <m/>
    <n v="796"/>
    <n v="796"/>
    <n v="40"/>
    <n v="2712173176"/>
    <m/>
    <m/>
    <n v="0"/>
    <m/>
    <m/>
    <n v="973222407"/>
  </r>
  <r>
    <x v="3"/>
    <x v="1"/>
    <n v="0"/>
    <n v="5676000"/>
    <m/>
    <m/>
    <m/>
    <m/>
    <m/>
    <n v="790"/>
    <n v="790"/>
    <n v="85"/>
    <n v="14787083282"/>
    <m/>
    <m/>
    <n v="0"/>
    <m/>
    <m/>
    <n v="565020964"/>
  </r>
  <r>
    <x v="3"/>
    <x v="1"/>
    <n v="1"/>
    <n v="5129964"/>
    <m/>
    <m/>
    <m/>
    <m/>
    <m/>
    <n v="596"/>
    <n v="596"/>
    <n v="96"/>
    <n v="14787083282"/>
    <m/>
    <m/>
    <n v="0"/>
    <m/>
    <m/>
    <n v="565020964"/>
  </r>
  <r>
    <x v="3"/>
    <x v="1"/>
    <n v="2"/>
    <n v="4500607"/>
    <m/>
    <m/>
    <m/>
    <m/>
    <m/>
    <n v="795"/>
    <n v="795"/>
    <n v="86"/>
    <n v="14787083282"/>
    <m/>
    <m/>
    <n v="0"/>
    <m/>
    <m/>
    <n v="565020964"/>
  </r>
  <r>
    <x v="3"/>
    <x v="1"/>
    <n v="3"/>
    <n v="4996654"/>
    <m/>
    <m/>
    <m/>
    <m/>
    <m/>
    <n v="790"/>
    <n v="790"/>
    <n v="92"/>
    <n v="14787083282"/>
    <m/>
    <m/>
    <n v="0"/>
    <m/>
    <m/>
    <n v="565020964"/>
  </r>
  <r>
    <x v="4"/>
    <x v="1"/>
    <n v="0"/>
    <n v="6776510"/>
    <m/>
    <m/>
    <m/>
    <m/>
    <m/>
    <n v="592"/>
    <n v="592"/>
    <n v="79"/>
    <n v="13225598254"/>
    <m/>
    <m/>
    <n v="0"/>
    <m/>
    <m/>
    <n v="639342568"/>
  </r>
  <r>
    <x v="4"/>
    <x v="1"/>
    <n v="1"/>
    <n v="4876151"/>
    <m/>
    <m/>
    <m/>
    <m/>
    <m/>
    <n v="597"/>
    <n v="597"/>
    <n v="99"/>
    <n v="13225598254"/>
    <m/>
    <m/>
    <n v="0"/>
    <m/>
    <m/>
    <n v="639342568"/>
  </r>
  <r>
    <x v="4"/>
    <x v="1"/>
    <n v="2"/>
    <n v="3676829"/>
    <m/>
    <m/>
    <m/>
    <m/>
    <m/>
    <n v="594"/>
    <n v="594"/>
    <n v="99"/>
    <n v="13225598254"/>
    <m/>
    <m/>
    <n v="0"/>
    <m/>
    <m/>
    <n v="639342568"/>
  </r>
  <r>
    <x v="4"/>
    <x v="1"/>
    <n v="3"/>
    <n v="4125849"/>
    <m/>
    <m/>
    <m/>
    <m/>
    <m/>
    <n v="786"/>
    <n v="786"/>
    <n v="99"/>
    <n v="13225598254"/>
    <m/>
    <m/>
    <n v="0"/>
    <m/>
    <m/>
    <n v="639342568"/>
  </r>
  <r>
    <x v="5"/>
    <x v="1"/>
    <n v="0"/>
    <n v="3053024"/>
    <m/>
    <m/>
    <m/>
    <m/>
    <m/>
    <n v="1196"/>
    <n v="1196"/>
    <n v="96"/>
    <n v="3833392560"/>
    <m/>
    <m/>
    <n v="0"/>
    <m/>
    <m/>
    <n v="337132863"/>
  </r>
  <r>
    <x v="5"/>
    <x v="1"/>
    <n v="1"/>
    <n v="2891588"/>
    <m/>
    <m/>
    <m/>
    <m/>
    <m/>
    <n v="997"/>
    <n v="997"/>
    <n v="97"/>
    <n v="3833392560"/>
    <m/>
    <m/>
    <n v="0"/>
    <m/>
    <m/>
    <n v="337132863"/>
  </r>
  <r>
    <x v="5"/>
    <x v="1"/>
    <n v="2"/>
    <n v="2932350"/>
    <m/>
    <m/>
    <m/>
    <m/>
    <m/>
    <n v="1192"/>
    <n v="1192"/>
    <n v="96"/>
    <n v="3833392560"/>
    <m/>
    <m/>
    <n v="0"/>
    <m/>
    <m/>
    <n v="337132863"/>
  </r>
  <r>
    <x v="5"/>
    <x v="1"/>
    <n v="3"/>
    <n v="2914950"/>
    <m/>
    <m/>
    <m/>
    <m/>
    <m/>
    <n v="997"/>
    <n v="997"/>
    <n v="98"/>
    <n v="3833392560"/>
    <m/>
    <m/>
    <n v="0"/>
    <m/>
    <m/>
    <n v="337132863"/>
  </r>
  <r>
    <x v="6"/>
    <x v="1"/>
    <n v="0"/>
    <n v="71883113"/>
    <m/>
    <m/>
    <m/>
    <m/>
    <m/>
    <n v="450"/>
    <n v="450"/>
    <n v="22"/>
    <n v="9729686350"/>
    <m/>
    <m/>
    <n v="0"/>
    <m/>
    <m/>
    <n v="2040163799"/>
  </r>
  <r>
    <x v="6"/>
    <x v="1"/>
    <n v="1"/>
    <n v="2967062"/>
    <m/>
    <m/>
    <m/>
    <m/>
    <m/>
    <n v="996"/>
    <n v="996"/>
    <n v="73"/>
    <n v="9729686350"/>
    <m/>
    <m/>
    <n v="0"/>
    <m/>
    <m/>
    <n v="2040163799"/>
  </r>
  <r>
    <x v="6"/>
    <x v="1"/>
    <n v="2"/>
    <n v="2886716"/>
    <m/>
    <m/>
    <m/>
    <m/>
    <m/>
    <n v="996"/>
    <n v="996"/>
    <n v="75"/>
    <n v="9729686350"/>
    <m/>
    <m/>
    <n v="0"/>
    <m/>
    <m/>
    <n v="2040163799"/>
  </r>
  <r>
    <x v="6"/>
    <x v="1"/>
    <n v="3"/>
    <n v="3279348"/>
    <m/>
    <m/>
    <m/>
    <m/>
    <m/>
    <n v="996"/>
    <n v="996"/>
    <n v="61"/>
    <n v="9729686350"/>
    <m/>
    <m/>
    <n v="0"/>
    <m/>
    <m/>
    <n v="2040163799"/>
  </r>
  <r>
    <x v="7"/>
    <x v="1"/>
    <n v="0"/>
    <n v="13275254"/>
    <m/>
    <m/>
    <m/>
    <m/>
    <m/>
    <n v="413"/>
    <n v="413"/>
    <n v="93"/>
    <n v="43176357848"/>
    <m/>
    <m/>
    <n v="0"/>
    <m/>
    <m/>
    <n v="2094413551"/>
  </r>
  <r>
    <x v="7"/>
    <x v="1"/>
    <n v="1"/>
    <n v="13195359"/>
    <m/>
    <m/>
    <m/>
    <m/>
    <m/>
    <n v="596"/>
    <n v="596"/>
    <n v="93"/>
    <n v="43176357848"/>
    <m/>
    <m/>
    <n v="0"/>
    <m/>
    <m/>
    <n v="2094413551"/>
  </r>
  <r>
    <x v="7"/>
    <x v="1"/>
    <n v="2"/>
    <n v="13164192"/>
    <m/>
    <m/>
    <m/>
    <m/>
    <m/>
    <n v="593"/>
    <n v="593"/>
    <n v="93"/>
    <n v="43176357848"/>
    <m/>
    <m/>
    <n v="0"/>
    <m/>
    <m/>
    <n v="2094413551"/>
  </r>
  <r>
    <x v="7"/>
    <x v="1"/>
    <n v="3"/>
    <n v="13175471"/>
    <m/>
    <m/>
    <m/>
    <m/>
    <m/>
    <n v="588"/>
    <n v="588"/>
    <n v="93"/>
    <n v="43176357848"/>
    <m/>
    <m/>
    <n v="0"/>
    <m/>
    <m/>
    <n v="2094413551"/>
  </r>
  <r>
    <x v="8"/>
    <x v="1"/>
    <n v="0"/>
    <n v="15535118"/>
    <m/>
    <m/>
    <m/>
    <m/>
    <m/>
    <n v="450"/>
    <n v="450"/>
    <n v="69"/>
    <n v="21813156272"/>
    <m/>
    <m/>
    <n v="0"/>
    <m/>
    <m/>
    <n v="1377592324"/>
  </r>
  <r>
    <x v="8"/>
    <x v="1"/>
    <n v="1"/>
    <n v="5708824"/>
    <m/>
    <m/>
    <m/>
    <m/>
    <m/>
    <n v="786"/>
    <n v="786"/>
    <n v="66"/>
    <n v="21813156272"/>
    <m/>
    <m/>
    <n v="0"/>
    <m/>
    <m/>
    <n v="1377592324"/>
  </r>
  <r>
    <x v="8"/>
    <x v="1"/>
    <n v="2"/>
    <n v="5807201"/>
    <m/>
    <m/>
    <m/>
    <m/>
    <m/>
    <n v="796"/>
    <n v="796"/>
    <n v="65"/>
    <n v="21813156272"/>
    <m/>
    <m/>
    <n v="0"/>
    <m/>
    <m/>
    <n v="1377592324"/>
  </r>
  <r>
    <x v="8"/>
    <x v="1"/>
    <n v="3"/>
    <n v="5482317"/>
    <m/>
    <m/>
    <m/>
    <m/>
    <m/>
    <n v="796"/>
    <n v="796"/>
    <n v="68"/>
    <n v="21813156272"/>
    <m/>
    <m/>
    <n v="0"/>
    <m/>
    <m/>
    <n v="1377592324"/>
  </r>
  <r>
    <x v="9"/>
    <x v="1"/>
    <n v="0"/>
    <n v="2067039"/>
    <m/>
    <m/>
    <m/>
    <m/>
    <m/>
    <n v="718"/>
    <n v="718"/>
    <n v="56"/>
    <n v="3533224852"/>
    <m/>
    <m/>
    <n v="0"/>
    <m/>
    <m/>
    <n v="203024546"/>
  </r>
  <r>
    <x v="9"/>
    <x v="1"/>
    <n v="1"/>
    <n v="1421645"/>
    <m/>
    <m/>
    <m/>
    <m/>
    <m/>
    <n v="796"/>
    <n v="796"/>
    <n v="70"/>
    <n v="3533224852"/>
    <m/>
    <m/>
    <n v="0"/>
    <m/>
    <m/>
    <n v="203024546"/>
  </r>
  <r>
    <x v="9"/>
    <x v="1"/>
    <n v="2"/>
    <n v="1442188"/>
    <m/>
    <m/>
    <m/>
    <m/>
    <m/>
    <n v="596"/>
    <n v="596"/>
    <n v="65"/>
    <n v="3533224852"/>
    <m/>
    <m/>
    <n v="0"/>
    <m/>
    <m/>
    <n v="203024546"/>
  </r>
  <r>
    <x v="9"/>
    <x v="1"/>
    <n v="3"/>
    <n v="1423162"/>
    <m/>
    <m/>
    <m/>
    <m/>
    <m/>
    <n v="772"/>
    <n v="772"/>
    <n v="70"/>
    <n v="3533224852"/>
    <m/>
    <m/>
    <n v="0"/>
    <m/>
    <m/>
    <n v="203024546"/>
  </r>
  <r>
    <x v="10"/>
    <x v="1"/>
    <n v="0"/>
    <n v="3458294"/>
    <m/>
    <m/>
    <m/>
    <m/>
    <m/>
    <n v="596"/>
    <n v="596"/>
    <n v="61"/>
    <n v="6958107572"/>
    <m/>
    <m/>
    <n v="0"/>
    <m/>
    <m/>
    <n v="336605940"/>
  </r>
  <r>
    <x v="10"/>
    <x v="1"/>
    <n v="1"/>
    <n v="2863137"/>
    <m/>
    <m/>
    <m/>
    <m/>
    <m/>
    <n v="598"/>
    <n v="598"/>
    <n v="66"/>
    <n v="6958107572"/>
    <m/>
    <m/>
    <n v="0"/>
    <m/>
    <m/>
    <n v="336605940"/>
  </r>
  <r>
    <x v="10"/>
    <x v="1"/>
    <n v="2"/>
    <n v="2854678"/>
    <m/>
    <m/>
    <m/>
    <m/>
    <m/>
    <n v="590"/>
    <n v="590"/>
    <n v="66"/>
    <n v="6958107572"/>
    <m/>
    <m/>
    <n v="0"/>
    <m/>
    <m/>
    <n v="336605940"/>
  </r>
  <r>
    <x v="10"/>
    <x v="1"/>
    <n v="3"/>
    <n v="2857757"/>
    <m/>
    <m/>
    <m/>
    <m/>
    <m/>
    <n v="786"/>
    <n v="786"/>
    <n v="67"/>
    <n v="6958107572"/>
    <m/>
    <m/>
    <n v="0"/>
    <m/>
    <m/>
    <n v="336605940"/>
  </r>
  <r>
    <x v="11"/>
    <x v="1"/>
    <n v="0"/>
    <n v="43582641"/>
    <m/>
    <m/>
    <m/>
    <m/>
    <m/>
    <n v="1190"/>
    <n v="1190"/>
    <n v="60"/>
    <m/>
    <m/>
    <m/>
    <n v="0"/>
    <m/>
    <m/>
    <n v="5176279229"/>
  </r>
  <r>
    <x v="11"/>
    <x v="1"/>
    <n v="1"/>
    <n v="19874757"/>
    <m/>
    <m/>
    <m/>
    <m/>
    <m/>
    <n v="1190"/>
    <n v="1190"/>
    <n v="91"/>
    <m/>
    <m/>
    <m/>
    <n v="0"/>
    <m/>
    <m/>
    <n v="5176279229"/>
  </r>
  <r>
    <x v="11"/>
    <x v="1"/>
    <n v="2"/>
    <n v="19264280"/>
    <m/>
    <m/>
    <m/>
    <m/>
    <m/>
    <n v="996"/>
    <n v="996"/>
    <n v="81"/>
    <m/>
    <m/>
    <m/>
    <n v="0"/>
    <m/>
    <m/>
    <n v="5176279229"/>
  </r>
  <r>
    <x v="11"/>
    <x v="1"/>
    <n v="3"/>
    <n v="20523183"/>
    <m/>
    <m/>
    <m/>
    <m/>
    <m/>
    <n v="1190"/>
    <n v="1190"/>
    <n v="92"/>
    <m/>
    <m/>
    <m/>
    <n v="0"/>
    <m/>
    <m/>
    <n v="5176279229"/>
  </r>
  <r>
    <x v="0"/>
    <x v="2"/>
    <n v="0"/>
    <n v="11429607"/>
    <m/>
    <m/>
    <m/>
    <m/>
    <m/>
    <n v="250"/>
    <n v="250"/>
    <n v="37"/>
    <m/>
    <m/>
    <m/>
    <n v="0"/>
    <m/>
    <m/>
    <n v="703108563"/>
  </r>
  <r>
    <x v="0"/>
    <x v="2"/>
    <n v="1"/>
    <n v="11042725"/>
    <m/>
    <m/>
    <m/>
    <m/>
    <m/>
    <n v="250"/>
    <n v="250"/>
    <n v="39"/>
    <m/>
    <m/>
    <m/>
    <n v="0"/>
    <m/>
    <m/>
    <n v="703108563"/>
  </r>
  <r>
    <x v="0"/>
    <x v="2"/>
    <n v="2"/>
    <n v="11007290"/>
    <m/>
    <m/>
    <m/>
    <m/>
    <m/>
    <n v="250"/>
    <n v="250"/>
    <n v="35"/>
    <m/>
    <m/>
    <m/>
    <n v="0"/>
    <m/>
    <m/>
    <n v="703108563"/>
  </r>
  <r>
    <x v="0"/>
    <x v="2"/>
    <n v="3"/>
    <n v="11538664"/>
    <m/>
    <m/>
    <m/>
    <m/>
    <m/>
    <n v="250"/>
    <n v="250"/>
    <n v="40"/>
    <m/>
    <m/>
    <m/>
    <n v="0"/>
    <m/>
    <m/>
    <n v="703108563"/>
  </r>
  <r>
    <x v="1"/>
    <x v="2"/>
    <n v="0"/>
    <n v="8177996"/>
    <m/>
    <m/>
    <m/>
    <m/>
    <m/>
    <n v="250"/>
    <n v="250"/>
    <n v="41"/>
    <m/>
    <m/>
    <m/>
    <n v="0"/>
    <m/>
    <m/>
    <n v="543955467"/>
  </r>
  <r>
    <x v="1"/>
    <x v="2"/>
    <n v="1"/>
    <n v="1124576"/>
    <m/>
    <m/>
    <m/>
    <m/>
    <m/>
    <n v="250"/>
    <n v="250"/>
    <n v="40"/>
    <m/>
    <m/>
    <m/>
    <n v="0"/>
    <m/>
    <m/>
    <n v="543955467"/>
  </r>
  <r>
    <x v="1"/>
    <x v="2"/>
    <n v="2"/>
    <n v="1089963"/>
    <m/>
    <m/>
    <m/>
    <m/>
    <m/>
    <n v="250"/>
    <n v="250"/>
    <n v="59"/>
    <m/>
    <m/>
    <m/>
    <n v="0"/>
    <m/>
    <m/>
    <n v="543955467"/>
  </r>
  <r>
    <x v="1"/>
    <x v="2"/>
    <n v="3"/>
    <n v="1179074"/>
    <m/>
    <m/>
    <m/>
    <m/>
    <m/>
    <n v="250"/>
    <n v="250"/>
    <n v="25"/>
    <m/>
    <m/>
    <m/>
    <n v="0"/>
    <m/>
    <m/>
    <n v="543955467"/>
  </r>
  <r>
    <x v="2"/>
    <x v="2"/>
    <n v="0"/>
    <n v="9340850"/>
    <m/>
    <m/>
    <m/>
    <m/>
    <m/>
    <n v="250"/>
    <n v="250"/>
    <n v="4"/>
    <m/>
    <m/>
    <m/>
    <n v="0"/>
    <m/>
    <m/>
    <n v="517455528"/>
  </r>
  <r>
    <x v="2"/>
    <x v="2"/>
    <n v="1"/>
    <n v="1740375"/>
    <m/>
    <m/>
    <m/>
    <m/>
    <m/>
    <n v="250"/>
    <n v="250"/>
    <n v="5"/>
    <m/>
    <m/>
    <m/>
    <n v="0"/>
    <m/>
    <m/>
    <n v="517455528"/>
  </r>
  <r>
    <x v="2"/>
    <x v="2"/>
    <n v="2"/>
    <n v="1742276"/>
    <m/>
    <m/>
    <m/>
    <m/>
    <m/>
    <n v="250"/>
    <n v="250"/>
    <n v="42"/>
    <m/>
    <m/>
    <m/>
    <n v="0"/>
    <m/>
    <m/>
    <n v="517455528"/>
  </r>
  <r>
    <x v="2"/>
    <x v="2"/>
    <n v="3"/>
    <n v="1740091"/>
    <m/>
    <m/>
    <m/>
    <m/>
    <m/>
    <n v="250"/>
    <n v="250"/>
    <n v="42"/>
    <m/>
    <m/>
    <m/>
    <n v="0"/>
    <m/>
    <m/>
    <n v="517455528"/>
  </r>
  <r>
    <x v="3"/>
    <x v="2"/>
    <n v="0"/>
    <n v="5676000"/>
    <m/>
    <m/>
    <m/>
    <m/>
    <m/>
    <n v="250"/>
    <n v="250"/>
    <n v="53"/>
    <m/>
    <m/>
    <m/>
    <n v="0"/>
    <m/>
    <m/>
    <n v="432523617"/>
  </r>
  <r>
    <x v="3"/>
    <x v="2"/>
    <n v="1"/>
    <n v="5129964"/>
    <m/>
    <m/>
    <m/>
    <m/>
    <m/>
    <n v="250"/>
    <n v="250"/>
    <n v="50"/>
    <m/>
    <m/>
    <m/>
    <n v="0"/>
    <m/>
    <m/>
    <n v="432523617"/>
  </r>
  <r>
    <x v="3"/>
    <x v="2"/>
    <n v="2"/>
    <n v="4500607"/>
    <m/>
    <m/>
    <m/>
    <m/>
    <m/>
    <n v="250"/>
    <n v="250"/>
    <n v="75"/>
    <m/>
    <m/>
    <m/>
    <n v="0"/>
    <m/>
    <m/>
    <n v="432523617"/>
  </r>
  <r>
    <x v="3"/>
    <x v="2"/>
    <n v="3"/>
    <n v="4996654"/>
    <m/>
    <m/>
    <m/>
    <m/>
    <m/>
    <n v="250"/>
    <n v="250"/>
    <n v="75"/>
    <m/>
    <m/>
    <m/>
    <n v="0"/>
    <m/>
    <m/>
    <n v="432523617"/>
  </r>
  <r>
    <x v="4"/>
    <x v="2"/>
    <n v="0"/>
    <n v="6776510"/>
    <m/>
    <m/>
    <m/>
    <m/>
    <m/>
    <n v="250"/>
    <n v="250"/>
    <n v="52"/>
    <m/>
    <m/>
    <m/>
    <n v="0"/>
    <m/>
    <m/>
    <n v="453467103"/>
  </r>
  <r>
    <x v="4"/>
    <x v="2"/>
    <n v="1"/>
    <n v="4876151"/>
    <m/>
    <m/>
    <m/>
    <m/>
    <m/>
    <n v="250"/>
    <n v="250"/>
    <n v="72"/>
    <m/>
    <m/>
    <m/>
    <n v="0"/>
    <m/>
    <m/>
    <n v="453467103"/>
  </r>
  <r>
    <x v="4"/>
    <x v="2"/>
    <n v="2"/>
    <n v="3676829"/>
    <m/>
    <m/>
    <m/>
    <m/>
    <m/>
    <n v="249"/>
    <n v="249"/>
    <n v="89"/>
    <m/>
    <m/>
    <m/>
    <n v="0"/>
    <m/>
    <m/>
    <n v="453467103"/>
  </r>
  <r>
    <x v="4"/>
    <x v="2"/>
    <n v="3"/>
    <n v="4125849"/>
    <m/>
    <m/>
    <m/>
    <m/>
    <m/>
    <n v="249"/>
    <n v="249"/>
    <n v="74"/>
    <m/>
    <m/>
    <m/>
    <n v="0"/>
    <m/>
    <m/>
    <n v="453467103"/>
  </r>
  <r>
    <x v="5"/>
    <x v="2"/>
    <n v="0"/>
    <n v="3053024"/>
    <m/>
    <m/>
    <m/>
    <m/>
    <m/>
    <n v="250"/>
    <n v="250"/>
    <n v="27"/>
    <m/>
    <m/>
    <m/>
    <n v="0"/>
    <m/>
    <m/>
    <n v="125682637"/>
  </r>
  <r>
    <x v="5"/>
    <x v="2"/>
    <n v="1"/>
    <n v="2891588"/>
    <m/>
    <m/>
    <m/>
    <m/>
    <m/>
    <n v="250"/>
    <n v="250"/>
    <n v="26"/>
    <m/>
    <m/>
    <m/>
    <n v="0"/>
    <m/>
    <m/>
    <n v="125682637"/>
  </r>
  <r>
    <x v="5"/>
    <x v="2"/>
    <n v="2"/>
    <n v="2932350"/>
    <m/>
    <m/>
    <m/>
    <m/>
    <m/>
    <n v="250"/>
    <n v="250"/>
    <n v="26"/>
    <m/>
    <m/>
    <m/>
    <n v="0"/>
    <m/>
    <m/>
    <n v="125682637"/>
  </r>
  <r>
    <x v="5"/>
    <x v="2"/>
    <n v="3"/>
    <n v="2914950"/>
    <m/>
    <m/>
    <m/>
    <m/>
    <m/>
    <n v="250"/>
    <n v="250"/>
    <n v="26"/>
    <m/>
    <m/>
    <m/>
    <n v="0"/>
    <m/>
    <m/>
    <n v="125682637"/>
  </r>
  <r>
    <x v="6"/>
    <x v="2"/>
    <n v="0"/>
    <n v="71883113"/>
    <m/>
    <m/>
    <m/>
    <m/>
    <m/>
    <n v="250"/>
    <n v="250"/>
    <n v="12"/>
    <m/>
    <m/>
    <m/>
    <n v="0"/>
    <m/>
    <m/>
    <n v="1321007839"/>
  </r>
  <r>
    <x v="6"/>
    <x v="2"/>
    <n v="1"/>
    <n v="2967062"/>
    <m/>
    <m/>
    <m/>
    <m/>
    <m/>
    <n v="250"/>
    <n v="250"/>
    <n v="58"/>
    <m/>
    <m/>
    <m/>
    <n v="0"/>
    <m/>
    <m/>
    <n v="1321007839"/>
  </r>
  <r>
    <x v="6"/>
    <x v="2"/>
    <n v="2"/>
    <n v="2886716"/>
    <m/>
    <m/>
    <m/>
    <m/>
    <m/>
    <n v="250"/>
    <n v="250"/>
    <n v="59"/>
    <m/>
    <m/>
    <m/>
    <n v="0"/>
    <m/>
    <m/>
    <n v="1321007839"/>
  </r>
  <r>
    <x v="6"/>
    <x v="2"/>
    <n v="3"/>
    <n v="3279348"/>
    <m/>
    <m/>
    <m/>
    <m/>
    <m/>
    <n v="250"/>
    <n v="250"/>
    <n v="38"/>
    <m/>
    <m/>
    <m/>
    <n v="0"/>
    <m/>
    <m/>
    <n v="1321007839"/>
  </r>
  <r>
    <x v="7"/>
    <x v="2"/>
    <n v="0"/>
    <n v="13275254"/>
    <m/>
    <m/>
    <m/>
    <m/>
    <m/>
    <n v="250"/>
    <n v="250"/>
    <n v="68"/>
    <m/>
    <m/>
    <m/>
    <n v="0"/>
    <m/>
    <m/>
    <n v="1852196450"/>
  </r>
  <r>
    <x v="7"/>
    <x v="2"/>
    <n v="1"/>
    <n v="13195359"/>
    <m/>
    <m/>
    <m/>
    <m/>
    <m/>
    <n v="250"/>
    <n v="250"/>
    <n v="69"/>
    <m/>
    <m/>
    <m/>
    <n v="0"/>
    <m/>
    <m/>
    <n v="1852196450"/>
  </r>
  <r>
    <x v="7"/>
    <x v="2"/>
    <n v="2"/>
    <n v="13164192"/>
    <m/>
    <m/>
    <m/>
    <m/>
    <m/>
    <n v="250"/>
    <n v="250"/>
    <n v="75"/>
    <m/>
    <m/>
    <m/>
    <n v="0"/>
    <m/>
    <m/>
    <n v="1852196450"/>
  </r>
  <r>
    <x v="7"/>
    <x v="2"/>
    <n v="3"/>
    <n v="13175471"/>
    <m/>
    <m/>
    <m/>
    <m/>
    <m/>
    <n v="250"/>
    <n v="250"/>
    <n v="75"/>
    <m/>
    <m/>
    <m/>
    <n v="0"/>
    <m/>
    <m/>
    <n v="1852196450"/>
  </r>
  <r>
    <x v="8"/>
    <x v="2"/>
    <n v="0"/>
    <n v="15535118"/>
    <m/>
    <m/>
    <m/>
    <m/>
    <m/>
    <n v="250"/>
    <n v="250"/>
    <n v="46"/>
    <m/>
    <m/>
    <m/>
    <n v="0"/>
    <m/>
    <m/>
    <n v="1018418877"/>
  </r>
  <r>
    <x v="8"/>
    <x v="2"/>
    <n v="1"/>
    <n v="5708824"/>
    <m/>
    <m/>
    <m/>
    <m/>
    <m/>
    <n v="250"/>
    <n v="250"/>
    <n v="61"/>
    <m/>
    <m/>
    <m/>
    <n v="0"/>
    <m/>
    <m/>
    <n v="1018418877"/>
  </r>
  <r>
    <x v="8"/>
    <x v="2"/>
    <n v="2"/>
    <n v="5807201"/>
    <m/>
    <m/>
    <m/>
    <m/>
    <m/>
    <n v="250"/>
    <n v="250"/>
    <n v="58"/>
    <m/>
    <m/>
    <m/>
    <n v="0"/>
    <m/>
    <m/>
    <n v="1018418877"/>
  </r>
  <r>
    <x v="8"/>
    <x v="2"/>
    <n v="3"/>
    <n v="5482317"/>
    <m/>
    <m/>
    <m/>
    <m/>
    <m/>
    <n v="250"/>
    <n v="250"/>
    <n v="64"/>
    <m/>
    <m/>
    <m/>
    <n v="0"/>
    <m/>
    <m/>
    <n v="1018418877"/>
  </r>
  <r>
    <x v="9"/>
    <x v="2"/>
    <n v="0"/>
    <n v="2067039"/>
    <m/>
    <m/>
    <m/>
    <m/>
    <m/>
    <n v="250"/>
    <n v="250"/>
    <n v="41"/>
    <m/>
    <m/>
    <m/>
    <n v="0"/>
    <m/>
    <m/>
    <n v="172099427"/>
  </r>
  <r>
    <x v="9"/>
    <x v="2"/>
    <n v="1"/>
    <n v="1421645"/>
    <m/>
    <m/>
    <m/>
    <m/>
    <m/>
    <n v="250"/>
    <n v="250"/>
    <n v="43"/>
    <m/>
    <m/>
    <m/>
    <n v="0"/>
    <m/>
    <m/>
    <n v="172099427"/>
  </r>
  <r>
    <x v="9"/>
    <x v="2"/>
    <n v="2"/>
    <n v="1442188"/>
    <m/>
    <m/>
    <m/>
    <m/>
    <m/>
    <n v="250"/>
    <n v="250"/>
    <n v="60"/>
    <m/>
    <m/>
    <m/>
    <n v="0"/>
    <m/>
    <m/>
    <n v="172099427"/>
  </r>
  <r>
    <x v="9"/>
    <x v="2"/>
    <n v="3"/>
    <n v="1423162"/>
    <m/>
    <m/>
    <m/>
    <m/>
    <m/>
    <n v="250"/>
    <n v="250"/>
    <n v="50"/>
    <m/>
    <m/>
    <m/>
    <n v="0"/>
    <m/>
    <m/>
    <n v="172099427"/>
  </r>
  <r>
    <x v="10"/>
    <x v="2"/>
    <n v="0"/>
    <n v="3458294"/>
    <m/>
    <m/>
    <m/>
    <m/>
    <m/>
    <n v="250"/>
    <n v="250"/>
    <n v="44"/>
    <m/>
    <m/>
    <m/>
    <n v="0"/>
    <m/>
    <m/>
    <n v="277976739"/>
  </r>
  <r>
    <x v="10"/>
    <x v="2"/>
    <n v="1"/>
    <n v="2863137"/>
    <m/>
    <m/>
    <m/>
    <m/>
    <m/>
    <n v="250"/>
    <n v="250"/>
    <n v="51"/>
    <m/>
    <m/>
    <m/>
    <n v="0"/>
    <m/>
    <m/>
    <n v="277976739"/>
  </r>
  <r>
    <x v="10"/>
    <x v="2"/>
    <n v="2"/>
    <n v="2854678"/>
    <m/>
    <m/>
    <m/>
    <m/>
    <m/>
    <n v="250"/>
    <n v="250"/>
    <n v="50"/>
    <m/>
    <m/>
    <m/>
    <n v="0"/>
    <m/>
    <m/>
    <n v="277976739"/>
  </r>
  <r>
    <x v="10"/>
    <x v="2"/>
    <n v="3"/>
    <n v="2857757"/>
    <m/>
    <m/>
    <m/>
    <m/>
    <m/>
    <n v="250"/>
    <n v="250"/>
    <n v="51"/>
    <m/>
    <m/>
    <m/>
    <n v="0"/>
    <m/>
    <m/>
    <n v="277976739"/>
  </r>
  <r>
    <x v="0"/>
    <x v="3"/>
    <n v="0"/>
    <n v="11429607"/>
    <m/>
    <m/>
    <m/>
    <m/>
    <m/>
    <m/>
    <m/>
    <m/>
    <n v="11254571500"/>
    <m/>
    <m/>
    <n v="0"/>
    <m/>
    <m/>
    <n v="2426086265"/>
  </r>
  <r>
    <x v="0"/>
    <x v="3"/>
    <n v="1"/>
    <n v="11042725"/>
    <m/>
    <m/>
    <m/>
    <m/>
    <m/>
    <m/>
    <m/>
    <m/>
    <n v="11254571500"/>
    <m/>
    <m/>
    <n v="0"/>
    <m/>
    <m/>
    <n v="2426086265"/>
  </r>
  <r>
    <x v="0"/>
    <x v="3"/>
    <n v="2"/>
    <n v="11007290"/>
    <m/>
    <m/>
    <m/>
    <m/>
    <m/>
    <m/>
    <m/>
    <m/>
    <n v="11254571500"/>
    <m/>
    <m/>
    <n v="0"/>
    <m/>
    <m/>
    <n v="2426086265"/>
  </r>
  <r>
    <x v="0"/>
    <x v="3"/>
    <n v="3"/>
    <n v="11538664"/>
    <m/>
    <m/>
    <m/>
    <m/>
    <m/>
    <m/>
    <m/>
    <m/>
    <n v="11254571500"/>
    <m/>
    <m/>
    <n v="0"/>
    <m/>
    <m/>
    <n v="2426086265"/>
  </r>
  <r>
    <x v="1"/>
    <x v="3"/>
    <n v="0"/>
    <n v="8177996"/>
    <m/>
    <m/>
    <m/>
    <m/>
    <m/>
    <m/>
    <m/>
    <m/>
    <n v="2892902250"/>
    <m/>
    <m/>
    <n v="0"/>
    <m/>
    <m/>
    <n v="1768280278"/>
  </r>
  <r>
    <x v="1"/>
    <x v="3"/>
    <n v="1"/>
    <n v="1124576"/>
    <m/>
    <m/>
    <m/>
    <m/>
    <m/>
    <m/>
    <m/>
    <m/>
    <n v="2892902250"/>
    <m/>
    <m/>
    <n v="0"/>
    <m/>
    <m/>
    <n v="1768280278"/>
  </r>
  <r>
    <x v="1"/>
    <x v="3"/>
    <n v="2"/>
    <n v="1089963"/>
    <m/>
    <m/>
    <m/>
    <m/>
    <m/>
    <m/>
    <m/>
    <m/>
    <n v="2892902250"/>
    <m/>
    <m/>
    <n v="0"/>
    <m/>
    <m/>
    <n v="1768280278"/>
  </r>
  <r>
    <x v="1"/>
    <x v="3"/>
    <n v="3"/>
    <n v="1179074"/>
    <m/>
    <m/>
    <m/>
    <m/>
    <m/>
    <m/>
    <m/>
    <m/>
    <n v="2892902250"/>
    <m/>
    <m/>
    <n v="0"/>
    <m/>
    <m/>
    <n v="1768280278"/>
  </r>
  <r>
    <x v="2"/>
    <x v="3"/>
    <n v="0"/>
    <n v="9340850"/>
    <m/>
    <m/>
    <m/>
    <m/>
    <m/>
    <m/>
    <m/>
    <m/>
    <n v="3640898000"/>
    <m/>
    <m/>
    <n v="0"/>
    <m/>
    <m/>
    <n v="2253796891"/>
  </r>
  <r>
    <x v="2"/>
    <x v="3"/>
    <n v="1"/>
    <n v="1740375"/>
    <m/>
    <m/>
    <m/>
    <m/>
    <m/>
    <m/>
    <m/>
    <m/>
    <n v="3640898000"/>
    <m/>
    <m/>
    <n v="0"/>
    <m/>
    <m/>
    <n v="2253796891"/>
  </r>
  <r>
    <x v="2"/>
    <x v="3"/>
    <n v="2"/>
    <n v="1742276"/>
    <m/>
    <m/>
    <m/>
    <m/>
    <m/>
    <m/>
    <m/>
    <m/>
    <n v="3640898000"/>
    <m/>
    <m/>
    <n v="0"/>
    <m/>
    <m/>
    <n v="2253796891"/>
  </r>
  <r>
    <x v="2"/>
    <x v="3"/>
    <n v="3"/>
    <n v="1740091"/>
    <m/>
    <m/>
    <m/>
    <m/>
    <m/>
    <m/>
    <m/>
    <m/>
    <n v="3640898000"/>
    <m/>
    <m/>
    <n v="0"/>
    <m/>
    <m/>
    <n v="2253796891"/>
  </r>
  <r>
    <x v="3"/>
    <x v="3"/>
    <n v="0"/>
    <n v="5676000"/>
    <m/>
    <m/>
    <m/>
    <m/>
    <m/>
    <m/>
    <m/>
    <m/>
    <n v="5075806250"/>
    <m/>
    <m/>
    <n v="0"/>
    <m/>
    <m/>
    <n v="1157810645"/>
  </r>
  <r>
    <x v="3"/>
    <x v="3"/>
    <n v="1"/>
    <n v="5129964"/>
    <m/>
    <m/>
    <m/>
    <m/>
    <m/>
    <m/>
    <m/>
    <m/>
    <n v="5075806250"/>
    <m/>
    <m/>
    <n v="0"/>
    <m/>
    <m/>
    <n v="1157810645"/>
  </r>
  <r>
    <x v="3"/>
    <x v="3"/>
    <n v="2"/>
    <n v="4500607"/>
    <m/>
    <m/>
    <m/>
    <m/>
    <m/>
    <m/>
    <m/>
    <m/>
    <n v="5075806250"/>
    <m/>
    <m/>
    <n v="0"/>
    <m/>
    <m/>
    <n v="1157810645"/>
  </r>
  <r>
    <x v="3"/>
    <x v="3"/>
    <n v="3"/>
    <n v="4996654"/>
    <m/>
    <m/>
    <m/>
    <m/>
    <m/>
    <m/>
    <m/>
    <m/>
    <n v="5075806250"/>
    <m/>
    <m/>
    <n v="0"/>
    <m/>
    <m/>
    <n v="1157810645"/>
  </r>
  <r>
    <x v="4"/>
    <x v="3"/>
    <n v="0"/>
    <n v="6776510"/>
    <m/>
    <m/>
    <m/>
    <m/>
    <m/>
    <m/>
    <m/>
    <m/>
    <n v="4863834750"/>
    <m/>
    <m/>
    <n v="0"/>
    <m/>
    <m/>
    <n v="1411369870"/>
  </r>
  <r>
    <x v="4"/>
    <x v="3"/>
    <n v="1"/>
    <n v="4876151"/>
    <m/>
    <m/>
    <m/>
    <m/>
    <m/>
    <m/>
    <m/>
    <m/>
    <n v="4863834750"/>
    <m/>
    <m/>
    <n v="0"/>
    <m/>
    <m/>
    <n v="1411369870"/>
  </r>
  <r>
    <x v="4"/>
    <x v="3"/>
    <n v="2"/>
    <n v="3676829"/>
    <m/>
    <m/>
    <m/>
    <m/>
    <m/>
    <m/>
    <m/>
    <m/>
    <n v="4863834750"/>
    <m/>
    <m/>
    <n v="0"/>
    <m/>
    <m/>
    <n v="1411369870"/>
  </r>
  <r>
    <x v="4"/>
    <x v="3"/>
    <n v="3"/>
    <n v="4125849"/>
    <m/>
    <m/>
    <m/>
    <m/>
    <m/>
    <m/>
    <m/>
    <m/>
    <n v="4863834750"/>
    <m/>
    <m/>
    <n v="0"/>
    <m/>
    <m/>
    <n v="1411369870"/>
  </r>
  <r>
    <x v="5"/>
    <x v="3"/>
    <n v="0"/>
    <n v="3053024"/>
    <m/>
    <m/>
    <m/>
    <m/>
    <m/>
    <m/>
    <m/>
    <m/>
    <n v="2947978000"/>
    <m/>
    <m/>
    <n v="0"/>
    <m/>
    <m/>
    <n v="623824563"/>
  </r>
  <r>
    <x v="5"/>
    <x v="3"/>
    <n v="1"/>
    <n v="2891588"/>
    <m/>
    <m/>
    <m/>
    <m/>
    <m/>
    <m/>
    <m/>
    <m/>
    <n v="2947978000"/>
    <m/>
    <m/>
    <n v="0"/>
    <m/>
    <m/>
    <n v="623824563"/>
  </r>
  <r>
    <x v="5"/>
    <x v="3"/>
    <n v="2"/>
    <n v="2932350"/>
    <m/>
    <m/>
    <m/>
    <m/>
    <m/>
    <m/>
    <m/>
    <m/>
    <n v="2947978000"/>
    <m/>
    <m/>
    <n v="0"/>
    <m/>
    <m/>
    <n v="623824563"/>
  </r>
  <r>
    <x v="5"/>
    <x v="3"/>
    <n v="3"/>
    <n v="2914950"/>
    <m/>
    <m/>
    <m/>
    <m/>
    <m/>
    <m/>
    <m/>
    <m/>
    <n v="2947978000"/>
    <m/>
    <m/>
    <n v="0"/>
    <m/>
    <m/>
    <n v="623824563"/>
  </r>
  <r>
    <x v="6"/>
    <x v="3"/>
    <n v="0"/>
    <n v="71883113"/>
    <m/>
    <m/>
    <m/>
    <m/>
    <m/>
    <m/>
    <m/>
    <m/>
    <n v="20254059750"/>
    <m/>
    <m/>
    <n v="0"/>
    <m/>
    <m/>
    <n v="14450766220"/>
  </r>
  <r>
    <x v="6"/>
    <x v="3"/>
    <n v="1"/>
    <n v="2967062"/>
    <m/>
    <m/>
    <m/>
    <m/>
    <m/>
    <m/>
    <m/>
    <m/>
    <n v="20254059750"/>
    <m/>
    <m/>
    <n v="0"/>
    <m/>
    <m/>
    <n v="14450766220"/>
  </r>
  <r>
    <x v="6"/>
    <x v="3"/>
    <n v="2"/>
    <n v="2886716"/>
    <m/>
    <m/>
    <m/>
    <m/>
    <m/>
    <m/>
    <m/>
    <m/>
    <n v="20254059750"/>
    <m/>
    <m/>
    <n v="0"/>
    <m/>
    <m/>
    <n v="14450766220"/>
  </r>
  <r>
    <x v="6"/>
    <x v="3"/>
    <n v="3"/>
    <n v="3279348"/>
    <m/>
    <m/>
    <m/>
    <m/>
    <m/>
    <m/>
    <m/>
    <m/>
    <n v="20254059750"/>
    <m/>
    <m/>
    <n v="0"/>
    <m/>
    <m/>
    <n v="14450766220"/>
  </r>
  <r>
    <x v="7"/>
    <x v="3"/>
    <n v="0"/>
    <n v="13275254"/>
    <m/>
    <m/>
    <m/>
    <m/>
    <m/>
    <m/>
    <m/>
    <m/>
    <n v="13202569000"/>
    <m/>
    <m/>
    <n v="0"/>
    <m/>
    <m/>
    <n v="3236317571"/>
  </r>
  <r>
    <x v="7"/>
    <x v="3"/>
    <n v="1"/>
    <n v="13195359"/>
    <m/>
    <m/>
    <m/>
    <m/>
    <m/>
    <m/>
    <m/>
    <m/>
    <n v="13202569000"/>
    <m/>
    <m/>
    <n v="0"/>
    <m/>
    <m/>
    <n v="3236317571"/>
  </r>
  <r>
    <x v="7"/>
    <x v="3"/>
    <n v="2"/>
    <n v="13164192"/>
    <m/>
    <m/>
    <m/>
    <m/>
    <m/>
    <m/>
    <m/>
    <m/>
    <n v="13202569000"/>
    <m/>
    <m/>
    <n v="0"/>
    <m/>
    <m/>
    <n v="3236317571"/>
  </r>
  <r>
    <x v="7"/>
    <x v="3"/>
    <n v="3"/>
    <n v="13175471"/>
    <m/>
    <m/>
    <m/>
    <m/>
    <m/>
    <m/>
    <m/>
    <m/>
    <n v="13202569000"/>
    <m/>
    <m/>
    <n v="0"/>
    <m/>
    <m/>
    <n v="3236317571"/>
  </r>
  <r>
    <x v="8"/>
    <x v="3"/>
    <n v="0"/>
    <n v="15535118"/>
    <m/>
    <m/>
    <m/>
    <m/>
    <m/>
    <m/>
    <m/>
    <m/>
    <n v="8133365000"/>
    <m/>
    <m/>
    <n v="0"/>
    <m/>
    <m/>
    <n v="3199063942"/>
  </r>
  <r>
    <x v="8"/>
    <x v="3"/>
    <n v="1"/>
    <n v="5708824"/>
    <m/>
    <m/>
    <m/>
    <m/>
    <m/>
    <m/>
    <m/>
    <m/>
    <n v="8133365000"/>
    <m/>
    <m/>
    <n v="0"/>
    <m/>
    <m/>
    <n v="3199063942"/>
  </r>
  <r>
    <x v="8"/>
    <x v="3"/>
    <n v="2"/>
    <n v="5807201"/>
    <m/>
    <m/>
    <m/>
    <m/>
    <m/>
    <m/>
    <m/>
    <m/>
    <n v="8133365000"/>
    <m/>
    <m/>
    <n v="0"/>
    <m/>
    <m/>
    <n v="3199063942"/>
  </r>
  <r>
    <x v="8"/>
    <x v="3"/>
    <n v="3"/>
    <n v="5482317"/>
    <m/>
    <m/>
    <m/>
    <m/>
    <m/>
    <m/>
    <m/>
    <m/>
    <n v="8133365000"/>
    <m/>
    <m/>
    <n v="0"/>
    <m/>
    <m/>
    <n v="3199063942"/>
  </r>
  <r>
    <x v="9"/>
    <x v="3"/>
    <n v="0"/>
    <n v="2067039"/>
    <m/>
    <m/>
    <m/>
    <m/>
    <m/>
    <m/>
    <m/>
    <m/>
    <n v="1588508500"/>
    <m/>
    <m/>
    <n v="0"/>
    <m/>
    <m/>
    <n v="476663402"/>
  </r>
  <r>
    <x v="9"/>
    <x v="3"/>
    <n v="1"/>
    <n v="1421645"/>
    <m/>
    <m/>
    <m/>
    <m/>
    <m/>
    <m/>
    <m/>
    <m/>
    <n v="1588508500"/>
    <m/>
    <m/>
    <n v="0"/>
    <m/>
    <m/>
    <n v="476663402"/>
  </r>
  <r>
    <x v="9"/>
    <x v="3"/>
    <n v="2"/>
    <n v="1442188"/>
    <m/>
    <m/>
    <m/>
    <m/>
    <m/>
    <m/>
    <m/>
    <m/>
    <n v="1588508500"/>
    <m/>
    <m/>
    <n v="0"/>
    <m/>
    <m/>
    <n v="476663402"/>
  </r>
  <r>
    <x v="9"/>
    <x v="3"/>
    <n v="3"/>
    <n v="1423162"/>
    <m/>
    <m/>
    <m/>
    <m/>
    <m/>
    <m/>
    <m/>
    <m/>
    <n v="1588508500"/>
    <m/>
    <m/>
    <n v="0"/>
    <m/>
    <m/>
    <n v="476663402"/>
  </r>
  <r>
    <x v="10"/>
    <x v="3"/>
    <n v="0"/>
    <n v="3458294"/>
    <m/>
    <m/>
    <m/>
    <m/>
    <m/>
    <m/>
    <m/>
    <m/>
    <n v="3008466500"/>
    <m/>
    <m/>
    <n v="0"/>
    <m/>
    <m/>
    <n v="778444088"/>
  </r>
  <r>
    <x v="10"/>
    <x v="3"/>
    <n v="1"/>
    <n v="2863137"/>
    <m/>
    <m/>
    <m/>
    <m/>
    <m/>
    <m/>
    <m/>
    <m/>
    <n v="3008466500"/>
    <m/>
    <m/>
    <n v="0"/>
    <m/>
    <m/>
    <n v="778444088"/>
  </r>
  <r>
    <x v="10"/>
    <x v="3"/>
    <n v="2"/>
    <n v="2854678"/>
    <m/>
    <m/>
    <m/>
    <m/>
    <m/>
    <m/>
    <m/>
    <m/>
    <n v="3008466500"/>
    <m/>
    <m/>
    <n v="0"/>
    <m/>
    <m/>
    <n v="778444088"/>
  </r>
  <r>
    <x v="10"/>
    <x v="3"/>
    <n v="3"/>
    <n v="2857757"/>
    <m/>
    <m/>
    <m/>
    <m/>
    <m/>
    <m/>
    <m/>
    <m/>
    <n v="3008466500"/>
    <m/>
    <m/>
    <n v="0"/>
    <m/>
    <m/>
    <n v="778444088"/>
  </r>
  <r>
    <x v="0"/>
    <x v="4"/>
    <n v="0"/>
    <n v="11429607"/>
    <n v="10987658"/>
    <n v="77658"/>
    <n v="9"/>
    <n v="338"/>
    <n v="150"/>
    <n v="338"/>
    <n v="206"/>
    <n v="3"/>
    <n v="41763949"/>
    <n v="25715"/>
    <n v="30750576"/>
    <n v="27130700"/>
    <n v="3619876"/>
    <n v="241876761"/>
    <n v="285993175"/>
  </r>
  <r>
    <x v="0"/>
    <x v="4"/>
    <n v="1"/>
    <n v="11042725"/>
    <n v="10669760"/>
    <n v="45125"/>
    <n v="9"/>
    <n v="328"/>
    <n v="178"/>
    <n v="333"/>
    <n v="208"/>
    <n v="3"/>
    <n v="35959561"/>
    <n v="22770"/>
    <n v="25267031"/>
    <n v="23267795"/>
    <n v="1999236"/>
    <n v="220034071"/>
    <n v="257906862"/>
  </r>
  <r>
    <x v="0"/>
    <x v="4"/>
    <n v="2"/>
    <n v="11007290"/>
    <n v="10624584"/>
    <n v="57906"/>
    <n v="10"/>
    <n v="374"/>
    <n v="174"/>
    <n v="380"/>
    <n v="206"/>
    <n v="3"/>
    <n v="37871825"/>
    <n v="782956"/>
    <n v="26464285"/>
    <n v="23822278"/>
    <n v="2642007"/>
    <n v="227620851"/>
    <n v="266733837"/>
  </r>
  <r>
    <x v="0"/>
    <x v="4"/>
    <n v="3"/>
    <n v="11538664"/>
    <n v="11086039"/>
    <n v="68772"/>
    <n v="13"/>
    <n v="334"/>
    <n v="150"/>
    <n v="334"/>
    <n v="214"/>
    <n v="3"/>
    <n v="42171677"/>
    <n v="26387"/>
    <n v="31059251"/>
    <n v="27900045"/>
    <n v="3159206"/>
    <n v="231453691"/>
    <n v="275993847"/>
  </r>
  <r>
    <x v="1"/>
    <x v="4"/>
    <n v="0"/>
    <n v="8177996"/>
    <n v="7373575"/>
    <n v="289823"/>
    <n v="9"/>
    <n v="389"/>
    <n v="189"/>
    <n v="389"/>
    <n v="205"/>
    <n v="7"/>
    <n v="63573696"/>
    <n v="1776"/>
    <n v="56198345"/>
    <n v="42018969"/>
    <n v="14179376"/>
    <n v="206080081"/>
    <n v="274448565"/>
  </r>
  <r>
    <x v="1"/>
    <x v="4"/>
    <n v="1"/>
    <n v="1124576"/>
    <n v="1043326"/>
    <n v="38790"/>
    <n v="9"/>
    <n v="388"/>
    <n v="188"/>
    <n v="388"/>
    <n v="205"/>
    <n v="9"/>
    <n v="10179969"/>
    <n v="5879"/>
    <n v="9130764"/>
    <n v="6612865"/>
    <n v="2517899"/>
    <n v="24778518"/>
    <n v="35442616"/>
  </r>
  <r>
    <x v="1"/>
    <x v="4"/>
    <n v="2"/>
    <n v="1089963"/>
    <n v="1012456"/>
    <n v="37384"/>
    <n v="10"/>
    <n v="384"/>
    <n v="184"/>
    <n v="386"/>
    <n v="206"/>
    <n v="9"/>
    <n v="10038029"/>
    <n v="159213"/>
    <n v="8866360"/>
    <n v="6405086"/>
    <n v="2461274"/>
    <n v="22606680"/>
    <n v="32952637"/>
  </r>
  <r>
    <x v="1"/>
    <x v="4"/>
    <n v="3"/>
    <n v="1179074"/>
    <n v="1094371"/>
    <n v="39756"/>
    <n v="13"/>
    <n v="388"/>
    <n v="188"/>
    <n v="388"/>
    <n v="205"/>
    <n v="8"/>
    <n v="10455828"/>
    <n v="6001"/>
    <n v="9355456"/>
    <n v="6784748"/>
    <n v="2570708"/>
    <n v="23982991"/>
    <n v="34941190"/>
  </r>
  <r>
    <x v="2"/>
    <x v="4"/>
    <n v="0"/>
    <n v="9340850"/>
    <n v="9217554"/>
    <n v="71032"/>
    <n v="9"/>
    <n v="388"/>
    <n v="188"/>
    <n v="388"/>
    <n v="205"/>
    <n v="2"/>
    <n v="19463277"/>
    <n v="1397"/>
    <n v="10244326"/>
    <n v="6741726"/>
    <n v="3502600"/>
    <n v="477209498"/>
    <n v="497481570"/>
  </r>
  <r>
    <x v="2"/>
    <x v="4"/>
    <n v="1"/>
    <n v="1740375"/>
    <n v="1677596"/>
    <n v="37919"/>
    <n v="9"/>
    <n v="388"/>
    <n v="188"/>
    <n v="388"/>
    <n v="209"/>
    <n v="5"/>
    <n v="9567147"/>
    <n v="3965"/>
    <n v="7885586"/>
    <n v="5605200"/>
    <n v="2280386"/>
    <n v="18658864"/>
    <n v="28608599"/>
  </r>
  <r>
    <x v="2"/>
    <x v="4"/>
    <n v="2"/>
    <n v="1742276"/>
    <n v="1678468"/>
    <n v="38194"/>
    <n v="10"/>
    <n v="389"/>
    <n v="189"/>
    <n v="391"/>
    <n v="210"/>
    <n v="5"/>
    <n v="9767811"/>
    <n v="130317"/>
    <n v="7959026"/>
    <n v="5664192"/>
    <n v="2294834"/>
    <n v="18761783"/>
    <n v="28790951"/>
  </r>
  <r>
    <x v="2"/>
    <x v="4"/>
    <n v="3"/>
    <n v="1740091"/>
    <n v="1677721"/>
    <n v="36455"/>
    <n v="13"/>
    <n v="388"/>
    <n v="188"/>
    <n v="388"/>
    <n v="205"/>
    <n v="5"/>
    <n v="9383267"/>
    <n v="3704"/>
    <n v="7701842"/>
    <n v="5471785"/>
    <n v="2230057"/>
    <n v="18655752"/>
    <n v="28419487"/>
  </r>
  <r>
    <x v="3"/>
    <x v="4"/>
    <n v="0"/>
    <n v="5676000"/>
    <n v="5398148"/>
    <n v="82658"/>
    <n v="10"/>
    <n v="385"/>
    <n v="185"/>
    <n v="385"/>
    <n v="209"/>
    <n v="5"/>
    <n v="29331920"/>
    <n v="25973"/>
    <n v="23907799"/>
    <n v="19930818"/>
    <n v="3976981"/>
    <n v="82390363"/>
    <n v="113249553"/>
  </r>
  <r>
    <x v="3"/>
    <x v="4"/>
    <n v="1"/>
    <n v="5129964"/>
    <n v="4868603"/>
    <n v="76034"/>
    <n v="13"/>
    <n v="386"/>
    <n v="186"/>
    <n v="386"/>
    <n v="209"/>
    <n v="5"/>
    <n v="28222365"/>
    <n v="28765"/>
    <n v="23324997"/>
    <n v="19702968"/>
    <n v="3622029"/>
    <n v="62744350"/>
    <n v="92387658"/>
  </r>
  <r>
    <x v="3"/>
    <x v="4"/>
    <n v="2"/>
    <n v="4500607"/>
    <n v="4270898"/>
    <n v="63075"/>
    <n v="10"/>
    <n v="385"/>
    <n v="185"/>
    <n v="387"/>
    <n v="209"/>
    <n v="5"/>
    <n v="25451339"/>
    <n v="478628"/>
    <n v="20701813"/>
    <n v="17739402"/>
    <n v="2962411"/>
    <n v="52788607"/>
    <n v="79016740"/>
  </r>
  <r>
    <x v="3"/>
    <x v="4"/>
    <n v="3"/>
    <n v="4996654"/>
    <n v="4759610"/>
    <n v="71429"/>
    <n v="13"/>
    <n v="388"/>
    <n v="188"/>
    <n v="388"/>
    <n v="209"/>
    <n v="5"/>
    <n v="26501058"/>
    <n v="27731"/>
    <n v="21713717"/>
    <n v="18287381"/>
    <n v="3426336"/>
    <n v="57507911"/>
    <n v="85298463"/>
  </r>
  <r>
    <x v="4"/>
    <x v="4"/>
    <n v="0"/>
    <n v="6776510"/>
    <n v="5621137"/>
    <n v="768565"/>
    <n v="13"/>
    <n v="388"/>
    <n v="188"/>
    <n v="388"/>
    <n v="209"/>
    <n v="30"/>
    <n v="203782988"/>
    <n v="114991"/>
    <n v="198046860"/>
    <n v="146095921"/>
    <n v="51950939"/>
    <n v="98232939"/>
    <n v="308659406"/>
  </r>
  <r>
    <x v="4"/>
    <x v="4"/>
    <n v="1"/>
    <n v="4876151"/>
    <n v="3665991"/>
    <n v="899550"/>
    <n v="9"/>
    <n v="391"/>
    <n v="191"/>
    <n v="391"/>
    <n v="209"/>
    <n v="49"/>
    <n v="239856313"/>
    <n v="149519"/>
    <n v="236040803"/>
    <n v="174385985"/>
    <n v="61654818"/>
    <n v="32847234"/>
    <n v="279643849"/>
  </r>
  <r>
    <x v="4"/>
    <x v="4"/>
    <n v="2"/>
    <n v="3676829"/>
    <n v="2758246"/>
    <n v="717902"/>
    <n v="14"/>
    <n v="388"/>
    <n v="188"/>
    <n v="390"/>
    <n v="210"/>
    <n v="54"/>
    <n v="201828649"/>
    <n v="1913627"/>
    <n v="197156776"/>
    <n v="145432414"/>
    <n v="51724362"/>
    <n v="24964585"/>
    <n v="230256395"/>
  </r>
  <r>
    <x v="4"/>
    <x v="4"/>
    <n v="3"/>
    <n v="4125849"/>
    <n v="3097782"/>
    <n v="798036"/>
    <n v="13"/>
    <n v="388"/>
    <n v="188"/>
    <n v="388"/>
    <n v="209"/>
    <n v="53"/>
    <n v="219231849"/>
    <n v="111289"/>
    <n v="216022778"/>
    <n v="159302676"/>
    <n v="56720102"/>
    <n v="27837805"/>
    <n v="252974281"/>
  </r>
  <r>
    <x v="5"/>
    <x v="4"/>
    <n v="0"/>
    <n v="3053024"/>
    <n v="2829069"/>
    <n v="116992"/>
    <n v="13"/>
    <n v="391"/>
    <n v="191"/>
    <n v="391"/>
    <n v="209"/>
    <n v="10"/>
    <n v="30579029"/>
    <n v="29755"/>
    <n v="27720205"/>
    <n v="21290195"/>
    <n v="6430010"/>
    <n v="42572965"/>
    <n v="74453601"/>
  </r>
  <r>
    <x v="5"/>
    <x v="4"/>
    <n v="1"/>
    <n v="2891588"/>
    <n v="2678363"/>
    <n v="116038"/>
    <n v="13"/>
    <n v="389"/>
    <n v="189"/>
    <n v="389"/>
    <n v="213"/>
    <n v="10"/>
    <n v="30641121"/>
    <n v="31893"/>
    <n v="27930865"/>
    <n v="21470594"/>
    <n v="6460271"/>
    <n v="34133292"/>
    <n v="66012569"/>
  </r>
  <r>
    <x v="5"/>
    <x v="4"/>
    <n v="2"/>
    <n v="2932350"/>
    <n v="2721374"/>
    <n v="116118"/>
    <n v="13"/>
    <n v="389"/>
    <n v="189"/>
    <n v="391"/>
    <n v="210"/>
    <n v="10"/>
    <n v="30757716"/>
    <n v="446514"/>
    <n v="27589828"/>
    <n v="21158973"/>
    <n v="6430855"/>
    <n v="37210965"/>
    <n v="68782653"/>
  </r>
  <r>
    <x v="5"/>
    <x v="4"/>
    <n v="3"/>
    <n v="2914950"/>
    <n v="2696331"/>
    <n v="118011"/>
    <n v="13"/>
    <n v="388"/>
    <n v="188"/>
    <n v="388"/>
    <n v="213"/>
    <n v="10"/>
    <n v="31379767"/>
    <n v="32600"/>
    <n v="28650836"/>
    <n v="22103036"/>
    <n v="6547800"/>
    <n v="34479810"/>
    <n v="67122725"/>
  </r>
  <r>
    <x v="6"/>
    <x v="4"/>
    <n v="0"/>
    <n v="71883113"/>
    <n v="67690248"/>
    <n v="4146529"/>
    <n v="13"/>
    <n v="388"/>
    <n v="188"/>
    <n v="388"/>
    <n v="210"/>
    <n v="7"/>
    <n v="131405367"/>
    <n v="6505"/>
    <n v="437708614"/>
    <n v="236776692"/>
    <n v="200931922"/>
    <n v="431325724"/>
    <n v="562293599"/>
  </r>
  <r>
    <x v="6"/>
    <x v="4"/>
    <n v="1"/>
    <n v="2967062"/>
    <n v="2837571"/>
    <n v="93492"/>
    <n v="9"/>
    <n v="379"/>
    <n v="179"/>
    <n v="379"/>
    <n v="208"/>
    <n v="7"/>
    <n v="21392013"/>
    <n v="40592"/>
    <n v="18513850"/>
    <n v="14453953"/>
    <n v="4059897"/>
    <n v="86280861"/>
    <n v="108241657"/>
  </r>
  <r>
    <x v="6"/>
    <x v="4"/>
    <n v="2"/>
    <n v="2886716"/>
    <n v="2764923"/>
    <n v="85493"/>
    <n v="10"/>
    <n v="379"/>
    <n v="179"/>
    <n v="381"/>
    <n v="209"/>
    <n v="7"/>
    <n v="20333123"/>
    <n v="274305"/>
    <n v="17293895"/>
    <n v="13589521"/>
    <n v="3704374"/>
    <n v="88053134"/>
    <n v="108682291"/>
  </r>
  <r>
    <x v="6"/>
    <x v="4"/>
    <n v="3"/>
    <n v="3279348"/>
    <n v="3203164"/>
    <n v="55375"/>
    <n v="13"/>
    <n v="388"/>
    <n v="188"/>
    <n v="388"/>
    <n v="210"/>
    <n v="4"/>
    <n v="13897662"/>
    <n v="15499"/>
    <n v="10678999"/>
    <n v="8140405"/>
    <n v="2538594"/>
    <n v="92353296"/>
    <n v="106660949"/>
  </r>
  <r>
    <x v="7"/>
    <x v="4"/>
    <n v="0"/>
    <n v="13275254"/>
    <n v="12053728"/>
    <n v="1117316"/>
    <n v="13"/>
    <n v="389"/>
    <n v="189"/>
    <n v="389"/>
    <n v="213"/>
    <n v="25"/>
    <n v="342806654"/>
    <n v="83694"/>
    <n v="330669232"/>
    <n v="207169248"/>
    <n v="123499984"/>
    <n v="857371859"/>
    <n v="1208433879"/>
  </r>
  <r>
    <x v="7"/>
    <x v="4"/>
    <n v="1"/>
    <n v="13195359"/>
    <n v="11961545"/>
    <n v="1124463"/>
    <n v="13"/>
    <n v="389"/>
    <n v="189"/>
    <n v="390"/>
    <n v="209"/>
    <n v="26"/>
    <n v="345569254"/>
    <n v="82261"/>
    <n v="333525448"/>
    <n v="209180663"/>
    <n v="124344785"/>
    <n v="854018476"/>
    <n v="1207913762"/>
  </r>
  <r>
    <x v="7"/>
    <x v="4"/>
    <n v="2"/>
    <n v="13164192"/>
    <n v="11951298"/>
    <n v="1109763"/>
    <n v="14"/>
    <n v="389"/>
    <n v="189"/>
    <n v="391"/>
    <n v="214"/>
    <n v="26"/>
    <n v="345032269"/>
    <n v="2488480"/>
    <n v="330592491"/>
    <n v="207191934"/>
    <n v="123400557"/>
    <n v="853821391"/>
    <n v="1204653860"/>
  </r>
  <r>
    <x v="7"/>
    <x v="4"/>
    <n v="3"/>
    <n v="13175471"/>
    <n v="11961484"/>
    <n v="1109391"/>
    <n v="13"/>
    <n v="389"/>
    <n v="189"/>
    <n v="390"/>
    <n v="213"/>
    <n v="26"/>
    <n v="342795520"/>
    <n v="82660"/>
    <n v="330751376"/>
    <n v="207357599"/>
    <n v="123393777"/>
    <n v="853807572"/>
    <n v="1204811231"/>
  </r>
  <r>
    <x v="8"/>
    <x v="4"/>
    <n v="0"/>
    <n v="15535118"/>
    <n v="15232262"/>
    <n v="48153"/>
    <n v="9"/>
    <n v="288"/>
    <n v="138"/>
    <n v="288"/>
    <n v="204"/>
    <n v="2"/>
    <n v="34625699"/>
    <n v="6112"/>
    <n v="19387325"/>
    <n v="17116700"/>
    <n v="2270625"/>
    <n v="290602247"/>
    <n v="326830114"/>
  </r>
  <r>
    <x v="8"/>
    <x v="4"/>
    <n v="1"/>
    <n v="5708824"/>
    <n v="5521367"/>
    <n v="14511"/>
    <n v="9"/>
    <n v="288"/>
    <n v="138"/>
    <n v="288"/>
    <n v="205"/>
    <n v="3"/>
    <n v="17183574"/>
    <n v="7144"/>
    <n v="11655063"/>
    <n v="11045088"/>
    <n v="609975"/>
    <n v="156572500"/>
    <n v="174700892"/>
  </r>
  <r>
    <x v="8"/>
    <x v="4"/>
    <n v="2"/>
    <n v="5807201"/>
    <n v="5590279"/>
    <n v="39355"/>
    <n v="10"/>
    <n v="284"/>
    <n v="135"/>
    <n v="286"/>
    <n v="204"/>
    <n v="3"/>
    <n v="20533768"/>
    <n v="440143"/>
    <n v="14503346"/>
    <n v="12653163"/>
    <n v="1850183"/>
    <n v="147931616"/>
    <n v="169197566"/>
  </r>
  <r>
    <x v="8"/>
    <x v="4"/>
    <n v="3"/>
    <n v="5482317"/>
    <n v="5300928"/>
    <n v="14734"/>
    <n v="13"/>
    <n v="291"/>
    <n v="121"/>
    <n v="291"/>
    <n v="205"/>
    <n v="3"/>
    <n v="16681533"/>
    <n v="7290"/>
    <n v="11373315"/>
    <n v="10743837"/>
    <n v="629478"/>
    <n v="144272777"/>
    <n v="161871340"/>
  </r>
  <r>
    <x v="9"/>
    <x v="4"/>
    <n v="0"/>
    <n v="2067039"/>
    <n v="1981790"/>
    <n v="24238"/>
    <n v="9"/>
    <n v="328"/>
    <n v="138"/>
    <n v="337"/>
    <n v="209"/>
    <n v="3"/>
    <n v="8034698"/>
    <n v="2921"/>
    <n v="6049987"/>
    <n v="4886089"/>
    <n v="1163898"/>
    <n v="85834300"/>
    <n v="94349871"/>
  </r>
  <r>
    <x v="9"/>
    <x v="4"/>
    <n v="1"/>
    <n v="1421645"/>
    <n v="1336501"/>
    <n v="24724"/>
    <n v="12"/>
    <n v="327"/>
    <n v="142"/>
    <n v="327"/>
    <n v="202"/>
    <n v="5"/>
    <n v="7639257"/>
    <n v="4535"/>
    <n v="6298221"/>
    <n v="5139635"/>
    <n v="1158586"/>
    <n v="45833096"/>
    <n v="53950270"/>
  </r>
  <r>
    <x v="9"/>
    <x v="4"/>
    <n v="2"/>
    <n v="1442188"/>
    <n v="1395788"/>
    <n v="9572"/>
    <n v="10"/>
    <n v="331"/>
    <n v="150"/>
    <n v="333"/>
    <n v="206"/>
    <n v="3"/>
    <n v="4772842"/>
    <n v="94562"/>
    <n v="3282492"/>
    <n v="2847154"/>
    <n v="435338"/>
    <n v="45894170"/>
    <n v="50823241"/>
  </r>
  <r>
    <x v="9"/>
    <x v="4"/>
    <n v="3"/>
    <n v="1423162"/>
    <n v="1336597"/>
    <n v="24742"/>
    <n v="13"/>
    <n v="295"/>
    <n v="134"/>
    <n v="295"/>
    <n v="209"/>
    <n v="5"/>
    <n v="7705525"/>
    <n v="4566"/>
    <n v="6364362"/>
    <n v="5198984"/>
    <n v="1165378"/>
    <n v="45612986"/>
    <n v="53804402"/>
  </r>
  <r>
    <x v="10"/>
    <x v="4"/>
    <n v="0"/>
    <n v="3458294"/>
    <n v="3383038"/>
    <n v="20287"/>
    <n v="5"/>
    <n v="282"/>
    <n v="132"/>
    <n v="282"/>
    <n v="200"/>
    <n v="2"/>
    <n v="8411201"/>
    <n v="1094"/>
    <n v="5027069"/>
    <n v="4057140"/>
    <n v="969929"/>
    <n v="124738242"/>
    <n v="133575400"/>
  </r>
  <r>
    <x v="10"/>
    <x v="4"/>
    <n v="1"/>
    <n v="2863137"/>
    <n v="2813858"/>
    <n v="11495"/>
    <n v="9"/>
    <n v="288"/>
    <n v="138"/>
    <n v="288"/>
    <n v="200"/>
    <n v="2"/>
    <n v="6088699"/>
    <n v="1378"/>
    <n v="3273463"/>
    <n v="2728620"/>
    <n v="544843"/>
    <n v="87674797"/>
    <n v="94034366"/>
  </r>
  <r>
    <x v="10"/>
    <x v="4"/>
    <n v="2"/>
    <n v="2854678"/>
    <n v="2806557"/>
    <n v="11380"/>
    <n v="9"/>
    <n v="337"/>
    <n v="137"/>
    <n v="339"/>
    <n v="202"/>
    <n v="2"/>
    <n v="6113998"/>
    <n v="97081"/>
    <n v="3210360"/>
    <n v="2671385"/>
    <n v="538975"/>
    <n v="87487427"/>
    <n v="93771448"/>
  </r>
  <r>
    <x v="10"/>
    <x v="4"/>
    <n v="3"/>
    <n v="2857757"/>
    <n v="2809314"/>
    <n v="11394"/>
    <n v="13"/>
    <n v="285"/>
    <n v="135"/>
    <n v="285"/>
    <n v="203"/>
    <n v="2"/>
    <n v="6040315"/>
    <n v="1255"/>
    <n v="3229746"/>
    <n v="2689265"/>
    <n v="540481"/>
    <n v="87548710"/>
    <n v="93855293"/>
  </r>
  <r>
    <x v="11"/>
    <x v="4"/>
    <n v="0"/>
    <n v="43582641"/>
    <n v="41298250"/>
    <n v="531018"/>
    <n v="9"/>
    <n v="340"/>
    <n v="150"/>
    <n v="340"/>
    <n v="207"/>
    <n v="3"/>
    <n v="188077931"/>
    <n v="14340"/>
    <n v="146765341"/>
    <n v="121174750"/>
    <n v="25590591"/>
    <n v="2532170119"/>
    <n v="2532170120"/>
  </r>
  <r>
    <x v="11"/>
    <x v="4"/>
    <n v="1"/>
    <n v="19874757"/>
    <n v="18324046"/>
    <n v="306796"/>
    <n v="9"/>
    <n v="386"/>
    <n v="186"/>
    <n v="386"/>
    <n v="209"/>
    <n v="6"/>
    <n v="123457947"/>
    <n v="63134"/>
    <n v="105070767"/>
    <n v="90788814"/>
    <n v="14281953"/>
    <n v="850499174"/>
    <n v="974020255"/>
  </r>
  <r>
    <x v="11"/>
    <x v="4"/>
    <n v="2"/>
    <n v="19264280"/>
    <n v="18141551"/>
    <n v="181928"/>
    <n v="10"/>
    <n v="362"/>
    <n v="162"/>
    <n v="368"/>
    <n v="209"/>
    <n v="4"/>
    <n v="95857939"/>
    <n v="2281997"/>
    <n v="75434391"/>
    <n v="67241133"/>
    <n v="8193258"/>
    <n v="811535917"/>
    <n v="909675853"/>
  </r>
  <r>
    <x v="11"/>
    <x v="4"/>
    <n v="3"/>
    <n v="20523183"/>
    <n v="18876910"/>
    <n v="319838"/>
    <n v="13"/>
    <n v="338"/>
    <n v="166"/>
    <n v="339"/>
    <n v="205"/>
    <n v="6"/>
    <n v="129807011"/>
    <n v="64879"/>
    <n v="110865222"/>
    <n v="95977292"/>
    <n v="14887930"/>
    <n v="870277776"/>
    <n v="10001496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s v="disable"/>
    <n v="0"/>
    <n v="68826"/>
    <n v="55520"/>
    <n v="753"/>
    <n v="9"/>
    <n v="473"/>
    <n v="100"/>
    <n v="473"/>
    <n v="406"/>
    <n v="48"/>
    <n v="3317032"/>
    <n v="1401"/>
    <n v="3260111"/>
    <n v="35204"/>
    <n v="826360"/>
    <n v="4227315"/>
  </r>
  <r>
    <x v="0"/>
    <x v="0"/>
    <s v="disable"/>
    <n v="1"/>
    <n v="68826"/>
    <n v="53863"/>
    <n v="829"/>
    <n v="10"/>
    <n v="446"/>
    <n v="100"/>
    <n v="446"/>
    <n v="405"/>
    <n v="52"/>
    <n v="3587863"/>
    <n v="1328"/>
    <n v="3532672"/>
    <n v="38155"/>
    <n v="826360"/>
    <n v="4507952"/>
  </r>
  <r>
    <x v="0"/>
    <x v="0"/>
    <s v="disable"/>
    <n v="2"/>
    <n v="69026"/>
    <n v="55045"/>
    <n v="864"/>
    <n v="11"/>
    <n v="442"/>
    <n v="100"/>
    <n v="446"/>
    <n v="403"/>
    <n v="44"/>
    <n v="3514543"/>
    <n v="56472"/>
    <n v="3403015"/>
    <n v="40678"/>
    <n v="826360"/>
    <n v="4372740"/>
  </r>
  <r>
    <x v="0"/>
    <x v="0"/>
    <s v="disable"/>
    <n v="3"/>
    <n v="68826"/>
    <n v="53856"/>
    <n v="790"/>
    <n v="15"/>
    <n v="447"/>
    <n v="100"/>
    <n v="447"/>
    <n v="405"/>
    <n v="52"/>
    <n v="3586067"/>
    <n v="1570"/>
    <n v="3530641"/>
    <n v="36239"/>
    <n v="826360"/>
    <n v="4506241"/>
  </r>
  <r>
    <x v="1"/>
    <x v="0"/>
    <s v="disable"/>
    <n v="0"/>
    <n v="71833"/>
    <n v="58328"/>
    <n v="1049"/>
    <n v="10"/>
    <n v="445"/>
    <n v="100"/>
    <n v="445"/>
    <n v="399"/>
    <n v="44"/>
    <n v="3200012"/>
    <n v="1614"/>
    <n v="3140070"/>
    <n v="46249"/>
    <n v="866139"/>
    <n v="4151473"/>
  </r>
  <r>
    <x v="1"/>
    <x v="0"/>
    <s v="disable"/>
    <n v="1"/>
    <n v="71833"/>
    <n v="57411"/>
    <n v="1071"/>
    <n v="9"/>
    <n v="447"/>
    <n v="100"/>
    <n v="447"/>
    <n v="406"/>
    <n v="46"/>
    <n v="3329462"/>
    <n v="1338"/>
    <n v="3270713"/>
    <n v="47511"/>
    <n v="866139"/>
    <n v="4286096"/>
  </r>
  <r>
    <x v="1"/>
    <x v="0"/>
    <s v="disable"/>
    <n v="2"/>
    <n v="71833"/>
    <n v="57415"/>
    <n v="1222"/>
    <n v="11"/>
    <n v="447"/>
    <n v="150"/>
    <n v="451"/>
    <n v="412"/>
    <n v="47"/>
    <n v="3389357"/>
    <n v="58365"/>
    <n v="3273577"/>
    <n v="58977"/>
    <n v="866139"/>
    <n v="4291913"/>
  </r>
  <r>
    <x v="1"/>
    <x v="0"/>
    <s v="disable"/>
    <n v="3"/>
    <n v="71833"/>
    <n v="59216"/>
    <n v="1064"/>
    <n v="15"/>
    <n v="445"/>
    <n v="150"/>
    <n v="445"/>
    <n v="399"/>
    <n v="42"/>
    <n v="3040027"/>
    <n v="1577"/>
    <n v="2979234"/>
    <n v="50504"/>
    <n v="866139"/>
    <n v="3987331"/>
  </r>
  <r>
    <x v="2"/>
    <x v="0"/>
    <s v="disable"/>
    <n v="0"/>
    <n v="72432"/>
    <n v="59672"/>
    <n v="2206"/>
    <n v="11"/>
    <n v="473"/>
    <n v="150"/>
    <n v="473"/>
    <n v="404"/>
    <n v="40"/>
    <n v="2899423"/>
    <n v="1611"/>
    <n v="2838140"/>
    <n v="104851"/>
    <n v="865629"/>
    <n v="3850212"/>
  </r>
  <r>
    <x v="2"/>
    <x v="0"/>
    <s v="disable"/>
    <n v="1"/>
    <n v="72432"/>
    <n v="57259"/>
    <n v="2385"/>
    <n v="11"/>
    <n v="447"/>
    <n v="136"/>
    <n v="447"/>
    <n v="404"/>
    <n v="44"/>
    <n v="3245503"/>
    <n v="1617"/>
    <n v="3186627"/>
    <n v="113774"/>
    <n v="865629"/>
    <n v="4212292"/>
  </r>
  <r>
    <x v="2"/>
    <x v="0"/>
    <s v="disable"/>
    <n v="2"/>
    <n v="72432"/>
    <n v="57243"/>
    <n v="2212"/>
    <n v="11"/>
    <n v="441"/>
    <n v="143"/>
    <n v="445"/>
    <n v="408"/>
    <n v="45"/>
    <n v="3310177"/>
    <n v="61399"/>
    <n v="3191535"/>
    <n v="100621"/>
    <n v="865629"/>
    <n v="4213630"/>
  </r>
  <r>
    <x v="2"/>
    <x v="0"/>
    <s v="disable"/>
    <n v="3"/>
    <n v="72432"/>
    <n v="60080"/>
    <n v="2180"/>
    <n v="15"/>
    <n v="488"/>
    <n v="150"/>
    <n v="488"/>
    <n v="401"/>
    <n v="38"/>
    <n v="2817011"/>
    <n v="1628"/>
    <n v="2755303"/>
    <n v="102650"/>
    <n v="865629"/>
    <n v="3765479"/>
  </r>
  <r>
    <x v="3"/>
    <x v="0"/>
    <s v="disable"/>
    <n v="0"/>
    <n v="85710"/>
    <n v="58653"/>
    <n v="17381"/>
    <n v="10"/>
    <n v="441"/>
    <n v="185"/>
    <n v="441"/>
    <n v="399"/>
    <n v="98"/>
    <n v="8474706"/>
    <n v="1417"/>
    <n v="8414636"/>
    <n v="2783480"/>
    <n v="1203731"/>
    <n v="9940337"/>
  </r>
  <r>
    <x v="3"/>
    <x v="0"/>
    <s v="disable"/>
    <n v="1"/>
    <n v="85710"/>
    <n v="56110"/>
    <n v="17899"/>
    <n v="9"/>
    <n v="491"/>
    <n v="185"/>
    <n v="491"/>
    <n v="404"/>
    <n v="104"/>
    <n v="8953434"/>
    <n v="1471"/>
    <n v="8895853"/>
    <n v="2839775"/>
    <n v="1203731"/>
    <n v="10435444"/>
  </r>
  <r>
    <x v="3"/>
    <x v="0"/>
    <s v="disable"/>
    <n v="2"/>
    <n v="85710"/>
    <n v="56292"/>
    <n v="17804"/>
    <n v="11"/>
    <n v="472"/>
    <n v="181"/>
    <n v="476"/>
    <n v="410"/>
    <n v="105"/>
    <n v="9052467"/>
    <n v="118309"/>
    <n v="8877866"/>
    <n v="2845842"/>
    <n v="1203731"/>
    <n v="10416208"/>
  </r>
  <r>
    <x v="3"/>
    <x v="0"/>
    <s v="disable"/>
    <n v="3"/>
    <n v="85710"/>
    <n v="57254"/>
    <n v="17701"/>
    <n v="15"/>
    <n v="490"/>
    <n v="181"/>
    <n v="490"/>
    <n v="405"/>
    <n v="102"/>
    <n v="8805071"/>
    <n v="1487"/>
    <n v="8746330"/>
    <n v="2840759"/>
    <n v="1203731"/>
    <n v="10279761"/>
  </r>
  <r>
    <x v="4"/>
    <x v="0"/>
    <s v="disable"/>
    <n v="0"/>
    <n v="52856"/>
    <n v="42289"/>
    <n v="896"/>
    <n v="11"/>
    <n v="481"/>
    <n v="100"/>
    <n v="481"/>
    <n v="405"/>
    <n v="52"/>
    <n v="2762028"/>
    <n v="1026"/>
    <n v="2718713"/>
    <n v="40453"/>
    <n v="564923"/>
    <n v="3392997"/>
  </r>
  <r>
    <x v="4"/>
    <x v="0"/>
    <s v="disable"/>
    <n v="1"/>
    <n v="52856"/>
    <n v="40172"/>
    <n v="1117"/>
    <n v="7"/>
    <n v="491"/>
    <n v="100"/>
    <n v="491"/>
    <n v="405"/>
    <n v="58"/>
    <n v="3103238"/>
    <n v="1105"/>
    <n v="3061961"/>
    <n v="52327"/>
    <n v="564923"/>
    <n v="3748637"/>
  </r>
  <r>
    <x v="4"/>
    <x v="0"/>
    <s v="disable"/>
    <n v="2"/>
    <n v="52856"/>
    <n v="40162"/>
    <n v="1020"/>
    <n v="11"/>
    <n v="491"/>
    <n v="100"/>
    <n v="495"/>
    <n v="408"/>
    <n v="59"/>
    <n v="3146401"/>
    <n v="51251"/>
    <n v="3054988"/>
    <n v="46917"/>
    <n v="564923"/>
    <n v="3739914"/>
  </r>
  <r>
    <x v="4"/>
    <x v="0"/>
    <s v="disable"/>
    <n v="3"/>
    <n v="52856"/>
    <n v="42247"/>
    <n v="984"/>
    <n v="15"/>
    <n v="445"/>
    <n v="100"/>
    <n v="445"/>
    <n v="405"/>
    <n v="52"/>
    <n v="2771462"/>
    <n v="1161"/>
    <n v="2728054"/>
    <n v="46895"/>
    <n v="564923"/>
    <n v="3404489"/>
  </r>
  <r>
    <x v="5"/>
    <x v="0"/>
    <s v="disable"/>
    <n v="0"/>
    <n v="69851"/>
    <n v="58430"/>
    <n v="1691"/>
    <n v="11"/>
    <n v="447"/>
    <n v="113"/>
    <n v="447"/>
    <n v="405"/>
    <n v="38"/>
    <n v="2654661"/>
    <n v="1513"/>
    <n v="2594718"/>
    <n v="78599"/>
    <n v="843453"/>
    <n v="3573643"/>
  </r>
  <r>
    <x v="5"/>
    <x v="0"/>
    <s v="disable"/>
    <n v="1"/>
    <n v="69851"/>
    <n v="55600"/>
    <n v="2178"/>
    <n v="10"/>
    <n v="447"/>
    <n v="136"/>
    <n v="447"/>
    <n v="406"/>
    <n v="43"/>
    <n v="3068388"/>
    <n v="1712"/>
    <n v="3011076"/>
    <n v="101899"/>
    <n v="843453"/>
    <n v="4006115"/>
  </r>
  <r>
    <x v="5"/>
    <x v="0"/>
    <s v="disable"/>
    <n v="2"/>
    <n v="69851"/>
    <n v="55618"/>
    <n v="1952"/>
    <n v="11"/>
    <n v="477"/>
    <n v="127"/>
    <n v="481"/>
    <n v="410"/>
    <n v="44"/>
    <n v="3116474"/>
    <n v="57621"/>
    <n v="3003235"/>
    <n v="87416"/>
    <n v="843453"/>
    <n v="3995023"/>
  </r>
  <r>
    <x v="5"/>
    <x v="0"/>
    <s v="disable"/>
    <n v="3"/>
    <n v="69851"/>
    <n v="58556"/>
    <n v="1723"/>
    <n v="15"/>
    <n v="446"/>
    <n v="123"/>
    <n v="446"/>
    <n v="400"/>
    <n v="37"/>
    <n v="2637360"/>
    <n v="1583"/>
    <n v="2577221"/>
    <n v="81272"/>
    <n v="843453"/>
    <n v="3557083"/>
  </r>
  <r>
    <x v="6"/>
    <x v="0"/>
    <s v="disable"/>
    <n v="0"/>
    <n v="73381"/>
    <n v="59749"/>
    <n v="1197"/>
    <n v="10"/>
    <n v="441"/>
    <n v="137"/>
    <n v="441"/>
    <n v="404"/>
    <n v="42"/>
    <n v="3105825"/>
    <n v="1553"/>
    <n v="3044523"/>
    <n v="53645"/>
    <n v="1151558"/>
    <n v="4344127"/>
  </r>
  <r>
    <x v="6"/>
    <x v="0"/>
    <s v="disable"/>
    <n v="1"/>
    <n v="73381"/>
    <n v="57101"/>
    <n v="1485"/>
    <n v="10"/>
    <n v="445"/>
    <n v="150"/>
    <n v="445"/>
    <n v="404"/>
    <n v="47"/>
    <n v="3486210"/>
    <n v="1679"/>
    <n v="3427430"/>
    <n v="70228"/>
    <n v="1151558"/>
    <n v="4742605"/>
  </r>
  <r>
    <x v="6"/>
    <x v="0"/>
    <s v="disable"/>
    <n v="2"/>
    <n v="73381"/>
    <n v="57036"/>
    <n v="1382"/>
    <n v="12"/>
    <n v="441"/>
    <n v="100"/>
    <n v="445"/>
    <n v="408"/>
    <n v="48"/>
    <n v="3553137"/>
    <n v="66149"/>
    <n v="3429952"/>
    <n v="62255"/>
    <n v="1151558"/>
    <n v="4743479"/>
  </r>
  <r>
    <x v="6"/>
    <x v="0"/>
    <s v="disable"/>
    <n v="3"/>
    <n v="73381"/>
    <n v="59812"/>
    <n v="1349"/>
    <n v="15"/>
    <n v="436"/>
    <n v="100"/>
    <n v="436"/>
    <n v="406"/>
    <n v="42"/>
    <n v="3116049"/>
    <n v="1617"/>
    <n v="3054620"/>
    <n v="63942"/>
    <n v="1151558"/>
    <n v="4356655"/>
  </r>
  <r>
    <x v="7"/>
    <x v="0"/>
    <s v="disable"/>
    <n v="0"/>
    <n v="71027"/>
    <n v="58815"/>
    <n v="917"/>
    <n v="10"/>
    <n v="453"/>
    <n v="100"/>
    <n v="453"/>
    <n v="405"/>
    <n v="37"/>
    <n v="2670473"/>
    <n v="1392"/>
    <n v="2610266"/>
    <n v="40666"/>
    <n v="1613242"/>
    <n v="4360634"/>
  </r>
  <r>
    <x v="7"/>
    <x v="0"/>
    <s v="disable"/>
    <n v="1"/>
    <n v="71027"/>
    <n v="56658"/>
    <n v="1121"/>
    <n v="10"/>
    <n v="491"/>
    <n v="100"/>
    <n v="491"/>
    <n v="404"/>
    <n v="42"/>
    <n v="2983502"/>
    <n v="1409"/>
    <n v="2925435"/>
    <n v="50746"/>
    <n v="1613242"/>
    <n v="4687660"/>
  </r>
  <r>
    <x v="7"/>
    <x v="0"/>
    <s v="disable"/>
    <n v="2"/>
    <n v="71027"/>
    <n v="56766"/>
    <n v="1115"/>
    <n v="11"/>
    <n v="442"/>
    <n v="100"/>
    <n v="446"/>
    <n v="408"/>
    <n v="42"/>
    <n v="3025066"/>
    <n v="57690"/>
    <n v="2910610"/>
    <n v="51122"/>
    <n v="1613242"/>
    <n v="4673178"/>
  </r>
  <r>
    <x v="7"/>
    <x v="0"/>
    <s v="disable"/>
    <n v="3"/>
    <n v="71027"/>
    <n v="58768"/>
    <n v="1024"/>
    <n v="15"/>
    <n v="441"/>
    <n v="111"/>
    <n v="441"/>
    <n v="404"/>
    <n v="37"/>
    <n v="2679244"/>
    <n v="1470"/>
    <n v="2619006"/>
    <n v="47550"/>
    <n v="1613242"/>
    <n v="4372231"/>
  </r>
  <r>
    <x v="8"/>
    <x v="0"/>
    <s v="disable"/>
    <n v="0"/>
    <n v="76612"/>
    <n v="60764"/>
    <n v="1253"/>
    <n v="9"/>
    <n v="437"/>
    <n v="110"/>
    <n v="437"/>
    <n v="404"/>
    <n v="41"/>
    <n v="3189545"/>
    <n v="1459"/>
    <n v="3127322"/>
    <n v="57937"/>
    <n v="2412978"/>
    <n v="5703490"/>
  </r>
  <r>
    <x v="8"/>
    <x v="0"/>
    <s v="disable"/>
    <n v="1"/>
    <n v="76612"/>
    <n v="59794"/>
    <n v="1354"/>
    <n v="10"/>
    <n v="447"/>
    <n v="131"/>
    <n v="447"/>
    <n v="406"/>
    <n v="43"/>
    <n v="3321024"/>
    <n v="1495"/>
    <n v="3259735"/>
    <n v="62442"/>
    <n v="2412978"/>
    <n v="5841301"/>
  </r>
  <r>
    <x v="8"/>
    <x v="0"/>
    <s v="disable"/>
    <n v="2"/>
    <n v="76612"/>
    <n v="59679"/>
    <n v="1416"/>
    <n v="11"/>
    <n v="446"/>
    <n v="131"/>
    <n v="450"/>
    <n v="409"/>
    <n v="44"/>
    <n v="3404795"/>
    <n v="68388"/>
    <n v="3276728"/>
    <n v="64751"/>
    <n v="2412978"/>
    <n v="5858995"/>
  </r>
  <r>
    <x v="8"/>
    <x v="0"/>
    <s v="disable"/>
    <n v="3"/>
    <n v="76612"/>
    <n v="61728"/>
    <n v="1164"/>
    <n v="15"/>
    <n v="421"/>
    <n v="127"/>
    <n v="421"/>
    <n v="400"/>
    <n v="39"/>
    <n v="2996637"/>
    <n v="1401"/>
    <n v="2933508"/>
    <n v="56448"/>
    <n v="2412978"/>
    <n v="5505414"/>
  </r>
  <r>
    <x v="0"/>
    <x v="1"/>
    <s v="disable"/>
    <n v="0"/>
    <n v="68826"/>
    <n v="57864"/>
    <n v="988"/>
    <n v="7"/>
    <n v="441"/>
    <n v="100"/>
    <n v="441"/>
    <n v="405"/>
    <n v="37"/>
    <n v="2598234"/>
    <n v="1263"/>
    <n v="2539107"/>
    <n v="44044"/>
    <n v="826360"/>
    <n v="3494862"/>
  </r>
  <r>
    <x v="0"/>
    <x v="1"/>
    <s v="disable"/>
    <n v="1"/>
    <n v="68826"/>
    <n v="55291"/>
    <n v="1083"/>
    <n v="10"/>
    <n v="442"/>
    <n v="100"/>
    <n v="442"/>
    <n v="404"/>
    <n v="43"/>
    <n v="2969743"/>
    <n v="1503"/>
    <n v="2912949"/>
    <n v="47840"/>
    <n v="826360"/>
    <n v="3881293"/>
  </r>
  <r>
    <x v="0"/>
    <x v="1"/>
    <s v="disable"/>
    <n v="2"/>
    <n v="68826"/>
    <n v="55218"/>
    <n v="1266"/>
    <n v="11"/>
    <n v="442"/>
    <n v="100"/>
    <n v="446"/>
    <n v="403"/>
    <n v="44"/>
    <n v="3038685"/>
    <n v="54941"/>
    <n v="2928526"/>
    <n v="59252"/>
    <n v="826360"/>
    <n v="3899206"/>
  </r>
  <r>
    <x v="0"/>
    <x v="1"/>
    <s v="disable"/>
    <n v="3"/>
    <n v="68826"/>
    <n v="58032"/>
    <n v="1016"/>
    <n v="15"/>
    <n v="432"/>
    <n v="123"/>
    <n v="432"/>
    <n v="399"/>
    <n v="37"/>
    <n v="2569572"/>
    <n v="1667"/>
    <n v="2509873"/>
    <n v="47122"/>
    <n v="826360"/>
    <n v="3466359"/>
  </r>
  <r>
    <x v="1"/>
    <x v="1"/>
    <s v="disable"/>
    <n v="0"/>
    <n v="71833"/>
    <n v="57414"/>
    <n v="1188"/>
    <n v="10"/>
    <n v="447"/>
    <n v="131"/>
    <n v="447"/>
    <n v="405"/>
    <n v="47"/>
    <n v="3432615"/>
    <n v="1499"/>
    <n v="3373702"/>
    <n v="55951"/>
    <n v="866139"/>
    <n v="4390602"/>
  </r>
  <r>
    <x v="1"/>
    <x v="1"/>
    <s v="disable"/>
    <n v="1"/>
    <n v="71833"/>
    <n v="58146"/>
    <n v="1128"/>
    <n v="9"/>
    <n v="447"/>
    <n v="104"/>
    <n v="447"/>
    <n v="405"/>
    <n v="46"/>
    <n v="3322964"/>
    <n v="1737"/>
    <n v="3263081"/>
    <n v="53249"/>
    <n v="866139"/>
    <n v="4276410"/>
  </r>
  <r>
    <x v="1"/>
    <x v="1"/>
    <s v="disable"/>
    <n v="2"/>
    <n v="71833"/>
    <n v="58127"/>
    <n v="1144"/>
    <n v="11"/>
    <n v="448"/>
    <n v="100"/>
    <n v="452"/>
    <n v="410"/>
    <n v="47"/>
    <n v="3383997"/>
    <n v="55378"/>
    <n v="3270492"/>
    <n v="52798"/>
    <n v="866139"/>
    <n v="4283425"/>
  </r>
  <r>
    <x v="1"/>
    <x v="1"/>
    <s v="disable"/>
    <n v="3"/>
    <n v="71833"/>
    <n v="57360"/>
    <n v="1211"/>
    <n v="15"/>
    <n v="447"/>
    <n v="108"/>
    <n v="447"/>
    <n v="406"/>
    <n v="48"/>
    <n v="3450441"/>
    <n v="1747"/>
    <n v="3391334"/>
    <n v="57466"/>
    <n v="866139"/>
    <n v="4408369"/>
  </r>
  <r>
    <x v="2"/>
    <x v="1"/>
    <s v="disable"/>
    <n v="0"/>
    <n v="72432"/>
    <n v="59915"/>
    <n v="2035"/>
    <n v="9"/>
    <n v="447"/>
    <n v="165"/>
    <n v="447"/>
    <n v="405"/>
    <n v="39"/>
    <n v="2836011"/>
    <n v="1411"/>
    <n v="2774685"/>
    <n v="93159"/>
    <n v="865629"/>
    <n v="3784220"/>
  </r>
  <r>
    <x v="2"/>
    <x v="1"/>
    <s v="disable"/>
    <n v="1"/>
    <n v="72432"/>
    <n v="56914"/>
    <n v="2121"/>
    <n v="10"/>
    <n v="477"/>
    <n v="145"/>
    <n v="477"/>
    <n v="406"/>
    <n v="45"/>
    <n v="3287078"/>
    <n v="1687"/>
    <n v="3228477"/>
    <n v="95984"/>
    <n v="865629"/>
    <n v="4252553"/>
  </r>
  <r>
    <x v="2"/>
    <x v="1"/>
    <s v="disable"/>
    <n v="2"/>
    <n v="72432"/>
    <n v="56995"/>
    <n v="2261"/>
    <n v="11"/>
    <n v="445"/>
    <n v="134"/>
    <n v="449"/>
    <n v="408"/>
    <n v="46"/>
    <n v="3344157"/>
    <n v="62307"/>
    <n v="3224855"/>
    <n v="107845"/>
    <n v="865629"/>
    <n v="4251213"/>
  </r>
  <r>
    <x v="2"/>
    <x v="1"/>
    <s v="disable"/>
    <n v="3"/>
    <n v="72432"/>
    <n v="59744"/>
    <n v="2280"/>
    <n v="15"/>
    <n v="443"/>
    <n v="150"/>
    <n v="443"/>
    <n v="406"/>
    <n v="39"/>
    <n v="2891040"/>
    <n v="1741"/>
    <n v="2829555"/>
    <n v="110485"/>
    <n v="865629"/>
    <n v="3842879"/>
  </r>
  <r>
    <x v="3"/>
    <x v="1"/>
    <s v="disable"/>
    <n v="0"/>
    <n v="85710"/>
    <n v="58727"/>
    <n v="18089"/>
    <n v="10"/>
    <n v="487"/>
    <n v="185"/>
    <n v="487"/>
    <n v="399"/>
    <n v="99"/>
    <n v="8502534"/>
    <n v="1519"/>
    <n v="8442288"/>
    <n v="2728295"/>
    <n v="1203731"/>
    <n v="9967470"/>
  </r>
  <r>
    <x v="3"/>
    <x v="1"/>
    <s v="disable"/>
    <n v="1"/>
    <n v="85710"/>
    <n v="55442"/>
    <n v="18998"/>
    <n v="10"/>
    <n v="491"/>
    <n v="185"/>
    <n v="491"/>
    <n v="404"/>
    <n v="105"/>
    <n v="9044707"/>
    <n v="1731"/>
    <n v="8987534"/>
    <n v="2787513"/>
    <n v="1203731"/>
    <n v="10532056"/>
  </r>
  <r>
    <x v="3"/>
    <x v="1"/>
    <s v="disable"/>
    <n v="2"/>
    <n v="85710"/>
    <n v="55467"/>
    <n v="18811"/>
    <n v="11"/>
    <n v="447"/>
    <n v="183"/>
    <n v="451"/>
    <n v="410"/>
    <n v="106"/>
    <n v="9148006"/>
    <n v="121554"/>
    <n v="8970985"/>
    <n v="2777777"/>
    <n v="1203731"/>
    <n v="10512153"/>
  </r>
  <r>
    <x v="3"/>
    <x v="1"/>
    <s v="disable"/>
    <n v="3"/>
    <n v="85710"/>
    <n v="58257"/>
    <n v="18235"/>
    <n v="15"/>
    <n v="446"/>
    <n v="181"/>
    <n v="446"/>
    <n v="405"/>
    <n v="100"/>
    <n v="8611718"/>
    <n v="1873"/>
    <n v="8551588"/>
    <n v="2756292"/>
    <n v="1203731"/>
    <n v="10081176"/>
  </r>
  <r>
    <x v="4"/>
    <x v="1"/>
    <s v="disable"/>
    <n v="0"/>
    <n v="52856"/>
    <n v="41513"/>
    <n v="838"/>
    <n v="7"/>
    <n v="442"/>
    <n v="136"/>
    <n v="442"/>
    <n v="405"/>
    <n v="56"/>
    <n v="2985769"/>
    <n v="1102"/>
    <n v="2943154"/>
    <n v="36321"/>
    <n v="564923"/>
    <n v="3621322"/>
  </r>
  <r>
    <x v="4"/>
    <x v="1"/>
    <s v="disable"/>
    <n v="1"/>
    <n v="52856"/>
    <n v="39329"/>
    <n v="1020"/>
    <n v="7"/>
    <n v="442"/>
    <n v="100"/>
    <n v="442"/>
    <n v="400"/>
    <n v="62"/>
    <n v="3323768"/>
    <n v="1236"/>
    <n v="3283203"/>
    <n v="48454"/>
    <n v="564923"/>
    <n v="3973956"/>
  </r>
  <r>
    <x v="4"/>
    <x v="1"/>
    <s v="disable"/>
    <n v="2"/>
    <n v="52856"/>
    <n v="39242"/>
    <n v="946"/>
    <n v="11"/>
    <n v="442"/>
    <n v="132"/>
    <n v="446"/>
    <n v="403"/>
    <n v="63"/>
    <n v="3381175"/>
    <n v="54878"/>
    <n v="3287055"/>
    <n v="43277"/>
    <n v="564923"/>
    <n v="3976685"/>
  </r>
  <r>
    <x v="4"/>
    <x v="1"/>
    <s v="disable"/>
    <n v="3"/>
    <n v="52856"/>
    <n v="41611"/>
    <n v="916"/>
    <n v="15"/>
    <n v="438"/>
    <n v="100"/>
    <n v="438"/>
    <n v="405"/>
    <n v="56"/>
    <n v="2969822"/>
    <n v="1337"/>
    <n v="2926874"/>
    <n v="42113"/>
    <n v="564923"/>
    <n v="3606053"/>
  </r>
  <r>
    <x v="5"/>
    <x v="1"/>
    <s v="disable"/>
    <n v="0"/>
    <n v="69851"/>
    <n v="57250"/>
    <n v="1623"/>
    <n v="9"/>
    <n v="490"/>
    <n v="150"/>
    <n v="490"/>
    <n v="406"/>
    <n v="42"/>
    <n v="2944281"/>
    <n v="1262"/>
    <n v="2885769"/>
    <n v="76518"/>
    <n v="843453"/>
    <n v="3870145"/>
  </r>
  <r>
    <x v="5"/>
    <x v="1"/>
    <s v="disable"/>
    <n v="1"/>
    <n v="69851"/>
    <n v="53743"/>
    <n v="1849"/>
    <n v="8"/>
    <n v="447"/>
    <n v="150"/>
    <n v="447"/>
    <n v="406"/>
    <n v="49"/>
    <n v="3445480"/>
    <n v="1599"/>
    <n v="3390138"/>
    <n v="83776"/>
    <n v="843453"/>
    <n v="4392026"/>
  </r>
  <r>
    <x v="5"/>
    <x v="1"/>
    <s v="disable"/>
    <n v="2"/>
    <n v="69851"/>
    <n v="53830"/>
    <n v="1878"/>
    <n v="11"/>
    <n v="446"/>
    <n v="136"/>
    <n v="450"/>
    <n v="409"/>
    <n v="50"/>
    <n v="3506712"/>
    <n v="64624"/>
    <n v="3388258"/>
    <n v="85930"/>
    <n v="843453"/>
    <n v="4390925"/>
  </r>
  <r>
    <x v="5"/>
    <x v="1"/>
    <s v="disable"/>
    <n v="3"/>
    <n v="69851"/>
    <n v="58398"/>
    <n v="1635"/>
    <n v="15"/>
    <n v="475"/>
    <n v="150"/>
    <n v="475"/>
    <n v="406"/>
    <n v="38"/>
    <n v="2721378"/>
    <n v="1501"/>
    <n v="2661479"/>
    <n v="78978"/>
    <n v="843453"/>
    <n v="3642153"/>
  </r>
  <r>
    <x v="6"/>
    <x v="1"/>
    <s v="disable"/>
    <n v="0"/>
    <n v="73381"/>
    <n v="61130"/>
    <n v="1465"/>
    <n v="9"/>
    <n v="447"/>
    <n v="100"/>
    <n v="447"/>
    <n v="406"/>
    <n v="38"/>
    <n v="2800451"/>
    <n v="1394"/>
    <n v="2737927"/>
    <n v="65622"/>
    <n v="1151558"/>
    <n v="4031115"/>
  </r>
  <r>
    <x v="6"/>
    <x v="1"/>
    <s v="disable"/>
    <n v="1"/>
    <n v="73381"/>
    <n v="58710"/>
    <n v="1863"/>
    <n v="10"/>
    <n v="441"/>
    <n v="100"/>
    <n v="441"/>
    <n v="404"/>
    <n v="43"/>
    <n v="3167213"/>
    <n v="1697"/>
    <n v="3106806"/>
    <n v="87201"/>
    <n v="1151558"/>
    <n v="4415048"/>
  </r>
  <r>
    <x v="6"/>
    <x v="1"/>
    <s v="disable"/>
    <n v="2"/>
    <n v="73381"/>
    <n v="58741"/>
    <n v="1669"/>
    <n v="11"/>
    <n v="441"/>
    <n v="100"/>
    <n v="445"/>
    <n v="408"/>
    <n v="43"/>
    <n v="3204697"/>
    <n v="59065"/>
    <n v="3086891"/>
    <n v="75251"/>
    <n v="1151558"/>
    <n v="4392093"/>
  </r>
  <r>
    <x v="6"/>
    <x v="1"/>
    <s v="disable"/>
    <n v="3"/>
    <n v="73381"/>
    <n v="61100"/>
    <n v="1621"/>
    <n v="15"/>
    <n v="444"/>
    <n v="131"/>
    <n v="444"/>
    <n v="406"/>
    <n v="38"/>
    <n v="2824235"/>
    <n v="1812"/>
    <n v="2761323"/>
    <n v="76558"/>
    <n v="1151558"/>
    <n v="4057511"/>
  </r>
  <r>
    <x v="7"/>
    <x v="1"/>
    <s v="disable"/>
    <n v="0"/>
    <n v="71027"/>
    <n v="59451"/>
    <n v="780"/>
    <n v="7"/>
    <n v="429"/>
    <n v="100"/>
    <n v="429"/>
    <n v="400"/>
    <n v="34"/>
    <n v="2436705"/>
    <n v="1282"/>
    <n v="2375972"/>
    <n v="34533"/>
    <n v="1613242"/>
    <n v="4123543"/>
  </r>
  <r>
    <x v="7"/>
    <x v="1"/>
    <s v="disable"/>
    <n v="1"/>
    <n v="71027"/>
    <n v="56639"/>
    <n v="989"/>
    <n v="9"/>
    <n v="445"/>
    <n v="150"/>
    <n v="445"/>
    <n v="402"/>
    <n v="41"/>
    <n v="2921986"/>
    <n v="1613"/>
    <n v="2863734"/>
    <n v="47300"/>
    <n v="1613242"/>
    <n v="4627785"/>
  </r>
  <r>
    <x v="7"/>
    <x v="1"/>
    <s v="disable"/>
    <n v="2"/>
    <n v="71027"/>
    <n v="56563"/>
    <n v="811"/>
    <n v="11"/>
    <n v="445"/>
    <n v="150"/>
    <n v="449"/>
    <n v="403"/>
    <n v="41"/>
    <n v="2981531"/>
    <n v="58401"/>
    <n v="2866567"/>
    <n v="35383"/>
    <n v="1613242"/>
    <n v="4628329"/>
  </r>
  <r>
    <x v="7"/>
    <x v="1"/>
    <s v="disable"/>
    <n v="3"/>
    <n v="71027"/>
    <n v="58075"/>
    <n v="886"/>
    <n v="15"/>
    <n v="435"/>
    <n v="145"/>
    <n v="435"/>
    <n v="404"/>
    <n v="38"/>
    <n v="2726446"/>
    <n v="1533"/>
    <n v="2666838"/>
    <n v="42657"/>
    <n v="1613242"/>
    <n v="4422752"/>
  </r>
  <r>
    <x v="8"/>
    <x v="1"/>
    <s v="disable"/>
    <n v="0"/>
    <n v="76612"/>
    <n v="62411"/>
    <n v="1351"/>
    <n v="9"/>
    <n v="477"/>
    <n v="150"/>
    <n v="482"/>
    <n v="405"/>
    <n v="38"/>
    <n v="2967620"/>
    <n v="1393"/>
    <n v="2903816"/>
    <n v="62372"/>
    <n v="2412978"/>
    <n v="5471068"/>
  </r>
  <r>
    <x v="8"/>
    <x v="1"/>
    <s v="disable"/>
    <n v="1"/>
    <n v="76612"/>
    <n v="58876"/>
    <n v="1774"/>
    <n v="9"/>
    <n v="442"/>
    <n v="129"/>
    <n v="442"/>
    <n v="405"/>
    <n v="45"/>
    <n v="3484832"/>
    <n v="1535"/>
    <n v="3424421"/>
    <n v="81751"/>
    <n v="2412978"/>
    <n v="6010339"/>
  </r>
  <r>
    <x v="8"/>
    <x v="1"/>
    <s v="disable"/>
    <n v="2"/>
    <n v="76612"/>
    <n v="58889"/>
    <n v="1689"/>
    <n v="11"/>
    <n v="491"/>
    <n v="150"/>
    <n v="495"/>
    <n v="408"/>
    <n v="46"/>
    <n v="3535712"/>
    <n v="71455"/>
    <n v="3405368"/>
    <n v="78835"/>
    <n v="2412978"/>
    <n v="5991494"/>
  </r>
  <r>
    <x v="8"/>
    <x v="1"/>
    <s v="disable"/>
    <n v="3"/>
    <n v="76612"/>
    <n v="62243"/>
    <n v="1496"/>
    <n v="15"/>
    <n v="445"/>
    <n v="119"/>
    <n v="445"/>
    <n v="399"/>
    <n v="39"/>
    <n v="3003173"/>
    <n v="1885"/>
    <n v="2939045"/>
    <n v="72747"/>
    <n v="2412978"/>
    <n v="5510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40CC5-7F41-4873-889F-A1D087110B3B}" name="PivotTable2" cacheId="19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6">
  <location ref="A3:E40" firstHeaderRow="0" firstDataRow="1" firstDataCol="1"/>
  <pivotFields count="22">
    <pivotField axis="axisRow" showAll="0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</pivotField>
    <pivotField axis="axisRow" showAll="0">
      <items count="6">
        <item h="1" x="3"/>
        <item h="1" x="2"/>
        <item n="No C2C" x="0"/>
        <item n="C2C" x="4"/>
        <item h="1"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maxSubtotal="1"/>
    <pivotField dataField="1" numFmtId="3" showAll="0" maxSubtotal="1"/>
    <pivotField dataField="1" showAll="0"/>
    <pivotField showAll="0"/>
    <pivotField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7">
    <i>
      <x/>
    </i>
    <i r="1">
      <x v="2"/>
    </i>
    <i r="1">
      <x v="3"/>
    </i>
    <i>
      <x v="1"/>
    </i>
    <i r="1">
      <x v="2"/>
    </i>
    <i r="1">
      <x v="3"/>
    </i>
    <i>
      <x v="2"/>
    </i>
    <i r="1">
      <x v="2"/>
    </i>
    <i r="1">
      <x v="3"/>
    </i>
    <i>
      <x v="3"/>
    </i>
    <i r="1">
      <x v="2"/>
    </i>
    <i r="1">
      <x v="3"/>
    </i>
    <i>
      <x v="4"/>
    </i>
    <i r="1">
      <x v="2"/>
    </i>
    <i r="1">
      <x v="3"/>
    </i>
    <i>
      <x v="5"/>
    </i>
    <i r="1">
      <x v="2"/>
    </i>
    <i r="1">
      <x v="3"/>
    </i>
    <i>
      <x v="6"/>
    </i>
    <i r="1">
      <x v="2"/>
    </i>
    <i r="1">
      <x v="3"/>
    </i>
    <i>
      <x v="7"/>
    </i>
    <i r="1">
      <x v="2"/>
    </i>
    <i r="1">
      <x v="3"/>
    </i>
    <i>
      <x v="8"/>
    </i>
    <i r="1">
      <x v="2"/>
    </i>
    <i r="1">
      <x v="3"/>
    </i>
    <i>
      <x v="9"/>
    </i>
    <i r="1">
      <x v="2"/>
    </i>
    <i r="1">
      <x v="3"/>
    </i>
    <i>
      <x v="10"/>
    </i>
    <i r="1">
      <x v="2"/>
    </i>
    <i r="1">
      <x v="3"/>
    </i>
    <i>
      <x v="1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spL" fld="15" subtotal="max" baseField="0" baseItem="0"/>
    <dataField name="ReplcL" fld="16" subtotal="max" baseField="0" baseItem="0"/>
    <dataField name="ReqL" fld="13" subtotal="max" baseField="0" baseItem="0"/>
    <dataField name="HitsL" fld="4" subtotal="max" baseField="0" baseItem="0"/>
  </dataFields>
  <formats count="2">
    <format dxfId="73">
      <pivotArea collapsedLevelsAreSubtotals="1" fieldPosition="0">
        <references count="1">
          <reference field="0" count="0"/>
        </references>
      </pivotArea>
    </format>
    <format dxfId="72">
      <pivotArea outline="0" collapsedLevelsAreSubtotals="1" fieldPosition="0"/>
    </format>
  </formats>
  <chartFormats count="20">
    <chartFormat chart="12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8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8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0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6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2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2" format="5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4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4" format="6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B1838-00A3-4F77-AC12-48C2C0CDDE3E}" name="PivotTable1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7" firstHeaderRow="1" firstDataRow="2" firstDataCol="1"/>
  <pivotFields count="22">
    <pivotField axis="axisRow" showAll="0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</pivotField>
    <pivotField axis="axisCol" showAll="0">
      <items count="6">
        <item h="1" x="2"/>
        <item x="1"/>
        <item h="1"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 v="1"/>
    </i>
    <i>
      <x v="3"/>
    </i>
    <i>
      <x v="4"/>
    </i>
    <i t="grand">
      <x/>
    </i>
  </colItems>
  <chartFormats count="3"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E3557-4318-4E14-A18C-E056374C03A9}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6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 v="4"/>
    </i>
    <i>
      <x v="7"/>
    </i>
    <i>
      <x v="5"/>
    </i>
    <i>
      <x v="6"/>
    </i>
    <i>
      <x v="3"/>
    </i>
    <i>
      <x v="1"/>
    </i>
    <i>
      <x v="10"/>
    </i>
    <i>
      <x/>
    </i>
    <i>
      <x v="2"/>
    </i>
    <i>
      <x v="8"/>
    </i>
    <i>
      <x v="11"/>
    </i>
    <i>
      <x v="9"/>
    </i>
    <i t="grand">
      <x/>
    </i>
  </rowItems>
  <colItems count="1">
    <i/>
  </colItems>
  <dataFields count="1">
    <dataField name="Sum of Replc_prec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ED905-4F88-4B9F-8E55-32DDAF059581}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6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 v="4"/>
    </i>
    <i>
      <x v="6"/>
    </i>
    <i>
      <x v="7"/>
    </i>
    <i>
      <x v="5"/>
    </i>
    <i>
      <x v="3"/>
    </i>
    <i>
      <x v="1"/>
    </i>
    <i>
      <x/>
    </i>
    <i>
      <x v="10"/>
    </i>
    <i>
      <x v="8"/>
    </i>
    <i>
      <x v="9"/>
    </i>
    <i>
      <x v="11"/>
    </i>
    <i>
      <x v="2"/>
    </i>
    <i t="grand">
      <x/>
    </i>
  </rowItems>
  <colItems count="1">
    <i/>
  </colItems>
  <dataFields count="1">
    <dataField name="Sum of Resp_prec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AEB03-E3CC-49D5-92B3-9B5BF2C8A2E8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dataField="1"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8"/>
    </i>
    <i>
      <x v="7"/>
    </i>
    <i>
      <x v="6"/>
    </i>
    <i>
      <x v="9"/>
    </i>
    <i>
      <x v="2"/>
    </i>
    <i>
      <x v="1"/>
    </i>
    <i>
      <x/>
    </i>
    <i>
      <x v="4"/>
    </i>
    <i>
      <x v="3"/>
    </i>
    <i>
      <x v="5"/>
    </i>
    <i>
      <x v="11"/>
    </i>
    <i>
      <x v="10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TET" fld="18" subtotal="max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811F-9167-4589-8DB5-2E8BF19D7522}" name="PivotTable1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axis="axisCol" showAll="0">
      <items count="6">
        <item h="1"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7"/>
    </i>
    <i>
      <x v="11"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BW" fld="20" baseField="0" baseItem="0"/>
  </dataFields>
  <chartFormats count="4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FEF88-5019-4087-9419-7044B5474D22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h="1" x="1"/>
        <item x="0"/>
        <item x="3"/>
        <item h="1" x="2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dataField="1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Max of WCLwtRepl" fld="10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C616-CC8D-478E-B0D2-325AC67E0F64}" name="PivotTable1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5">
        <item x="2"/>
        <item x="1"/>
        <item x="0"/>
        <item x="3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dataField="1"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3"/>
    </i>
    <i>
      <x v="8"/>
    </i>
    <i>
      <x v="2"/>
    </i>
    <i>
      <x v="4"/>
    </i>
    <i>
      <x/>
    </i>
    <i>
      <x v="5"/>
    </i>
    <i>
      <x v="7"/>
    </i>
    <i>
      <x v="6"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AvgL" fld="11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EF1FE-C7BC-4AAE-93E4-9D2E32F46843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5">
        <item x="1"/>
        <item x="2"/>
        <item x="0"/>
        <item x="3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numFmtId="3" showAll="0"/>
    <pivotField showAll="0"/>
    <pivotField showAll="0"/>
    <pivotField showAll="0"/>
    <pivotField showAll="0"/>
    <pivotField showAll="0"/>
    <pivotField dataField="1" numFmtId="3" showAll="0"/>
  </pivotFields>
  <rowFields count="1">
    <field x="0"/>
  </rowFields>
  <rowItems count="10">
    <i>
      <x v="3"/>
    </i>
    <i>
      <x v="8"/>
    </i>
    <i>
      <x v="6"/>
    </i>
    <i>
      <x v="7"/>
    </i>
    <i>
      <x v="2"/>
    </i>
    <i>
      <x v="1"/>
    </i>
    <i>
      <x v="5"/>
    </i>
    <i>
      <x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TET" fld="17" subtotal="max" baseField="0" baseItem="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6DBB2-4294-40FA-8185-2943613C3E5B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1" firstDataRow="2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h="1" x="2"/>
        <item x="0"/>
        <item x="3"/>
        <item h="1" x="1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dataField="1" numFmtId="3" showAll="0"/>
    <pivotField showAll="0"/>
    <pivotField showAll="0"/>
    <pivotField showAll="0"/>
    <pivotField numFmtId="3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Max of AvgL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A9402-3F1A-46B2-8A49-52F9FE84EC16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1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TET" fld="18" subtotal="max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CD6A8-45C5-420B-994A-60E1D9C43A14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31" firstHeaderRow="0" firstDataRow="1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2"/>
        <item x="0"/>
        <item x="3"/>
        <item h="1" x="1"/>
        <item t="default"/>
      </items>
    </pivotField>
    <pivotField numFmtId="3" showAll="0"/>
    <pivotField showAll="0"/>
    <pivotField dataField="1" showAll="0">
      <items count="73">
        <item x="18"/>
        <item x="16"/>
        <item x="52"/>
        <item x="54"/>
        <item x="17"/>
        <item x="53"/>
        <item x="15"/>
        <item x="55"/>
        <item x="48"/>
        <item x="49"/>
        <item x="1"/>
        <item x="3"/>
        <item x="13"/>
        <item x="0"/>
        <item x="56"/>
        <item x="58"/>
        <item x="38"/>
        <item x="37"/>
        <item x="20"/>
        <item x="22"/>
        <item x="66"/>
        <item x="64"/>
        <item x="19"/>
        <item x="2"/>
        <item x="30"/>
        <item x="41"/>
        <item x="40"/>
        <item x="9"/>
        <item x="28"/>
        <item x="11"/>
        <item x="7"/>
        <item x="65"/>
        <item x="61"/>
        <item x="5"/>
        <item x="62"/>
        <item x="12"/>
        <item x="44"/>
        <item x="46"/>
        <item x="36"/>
        <item x="50"/>
        <item x="57"/>
        <item x="42"/>
        <item x="69"/>
        <item x="14"/>
        <item x="68"/>
        <item x="21"/>
        <item x="45"/>
        <item x="26"/>
        <item x="27"/>
        <item x="24"/>
        <item x="34"/>
        <item x="32"/>
        <item x="67"/>
        <item x="8"/>
        <item x="39"/>
        <item x="4"/>
        <item x="43"/>
        <item x="70"/>
        <item x="59"/>
        <item x="29"/>
        <item x="10"/>
        <item x="47"/>
        <item x="31"/>
        <item x="71"/>
        <item x="51"/>
        <item x="6"/>
        <item x="23"/>
        <item x="60"/>
        <item x="25"/>
        <item x="63"/>
        <item x="33"/>
        <item x="35"/>
        <item t="default"/>
      </items>
    </pivotField>
    <pivotField showAll="0"/>
    <pivotField showAll="0"/>
    <pivotField showAll="0"/>
    <pivotField showAll="0"/>
    <pivotField numFmtId="3" showAll="0"/>
    <pivotField numFmtId="3" showAll="0"/>
    <pivotField numFmtId="3" showAll="0"/>
    <pivotField showAll="0"/>
    <pivotField dataField="1" showAll="0">
      <items count="74">
        <item x="19"/>
        <item x="16"/>
        <item x="17"/>
        <item x="3"/>
        <item x="56"/>
        <item x="31"/>
        <item x="7"/>
        <item x="4"/>
        <item x="35"/>
        <item x="1"/>
        <item x="20"/>
        <item x="29"/>
        <item x="28"/>
        <item x="33"/>
        <item x="21"/>
        <item x="0"/>
        <item x="53"/>
        <item x="9"/>
        <item x="54"/>
        <item x="24"/>
        <item x="25"/>
        <item x="32"/>
        <item x="23"/>
        <item x="15"/>
        <item x="8"/>
        <item x="11"/>
        <item x="12"/>
        <item x="27"/>
        <item x="5"/>
        <item x="13"/>
        <item x="60"/>
        <item x="68"/>
        <item x="44"/>
        <item x="42"/>
        <item x="64"/>
        <item x="61"/>
        <item x="58"/>
        <item x="40"/>
        <item x="62"/>
        <item x="72"/>
        <item x="57"/>
        <item x="46"/>
        <item x="38"/>
        <item x="48"/>
        <item x="37"/>
        <item x="65"/>
        <item x="66"/>
        <item x="70"/>
        <item x="49"/>
        <item x="41"/>
        <item x="45"/>
        <item x="69"/>
        <item x="50"/>
        <item x="52"/>
        <item x="18"/>
        <item x="55"/>
        <item x="6"/>
        <item x="30"/>
        <item x="26"/>
        <item x="22"/>
        <item x="2"/>
        <item x="10"/>
        <item x="34"/>
        <item x="39"/>
        <item x="43"/>
        <item x="67"/>
        <item x="59"/>
        <item x="47"/>
        <item x="63"/>
        <item x="71"/>
        <item x="14"/>
        <item x="51"/>
        <item x="36"/>
        <item t="default"/>
      </items>
    </pivotField>
    <pivotField showAll="0"/>
    <pivotField dataField="1" numFmtId="3" showAll="0">
      <items count="74">
        <item x="36"/>
        <item x="56"/>
        <item x="54"/>
        <item x="55"/>
        <item x="53"/>
        <item x="40"/>
        <item x="60"/>
        <item x="64"/>
        <item x="37"/>
        <item x="68"/>
        <item x="61"/>
        <item x="58"/>
        <item x="38"/>
        <item x="44"/>
        <item x="66"/>
        <item x="39"/>
        <item x="48"/>
        <item x="65"/>
        <item x="67"/>
        <item x="43"/>
        <item x="57"/>
        <item x="59"/>
        <item x="46"/>
        <item x="72"/>
        <item x="63"/>
        <item x="47"/>
        <item x="62"/>
        <item x="41"/>
        <item x="42"/>
        <item x="45"/>
        <item x="71"/>
        <item x="69"/>
        <item x="70"/>
        <item x="16"/>
        <item x="18"/>
        <item x="30"/>
        <item x="6"/>
        <item x="26"/>
        <item x="17"/>
        <item x="28"/>
        <item x="19"/>
        <item x="22"/>
        <item x="24"/>
        <item x="10"/>
        <item x="34"/>
        <item x="4"/>
        <item x="29"/>
        <item x="31"/>
        <item x="2"/>
        <item x="20"/>
        <item x="8"/>
        <item x="27"/>
        <item x="25"/>
        <item x="5"/>
        <item x="23"/>
        <item x="7"/>
        <item x="21"/>
        <item x="32"/>
        <item x="0"/>
        <item x="11"/>
        <item x="3"/>
        <item x="52"/>
        <item x="9"/>
        <item x="1"/>
        <item x="35"/>
        <item x="33"/>
        <item x="51"/>
        <item x="50"/>
        <item x="49"/>
        <item x="14"/>
        <item x="12"/>
        <item x="13"/>
        <item x="15"/>
        <item t="default"/>
      </items>
    </pivotField>
    <pivotField dataField="1" showAll="0">
      <items count="74">
        <item x="56"/>
        <item x="54"/>
        <item x="53"/>
        <item x="16"/>
        <item x="18"/>
        <item x="19"/>
        <item x="55"/>
        <item x="17"/>
        <item x="68"/>
        <item x="2"/>
        <item x="1"/>
        <item x="67"/>
        <item x="30"/>
        <item x="72"/>
        <item x="40"/>
        <item x="66"/>
        <item x="0"/>
        <item x="44"/>
        <item x="6"/>
        <item x="70"/>
        <item x="31"/>
        <item x="28"/>
        <item x="71"/>
        <item x="39"/>
        <item x="43"/>
        <item x="3"/>
        <item x="41"/>
        <item x="7"/>
        <item x="37"/>
        <item x="34"/>
        <item x="64"/>
        <item x="65"/>
        <item x="4"/>
        <item x="42"/>
        <item x="32"/>
        <item x="29"/>
        <item x="26"/>
        <item x="33"/>
        <item x="38"/>
        <item x="69"/>
        <item x="22"/>
        <item x="5"/>
        <item x="62"/>
        <item x="61"/>
        <item x="21"/>
        <item x="35"/>
        <item x="20"/>
        <item x="24"/>
        <item x="27"/>
        <item x="60"/>
        <item x="48"/>
        <item x="45"/>
        <item x="25"/>
        <item x="46"/>
        <item x="23"/>
        <item x="10"/>
        <item x="63"/>
        <item x="9"/>
        <item x="58"/>
        <item x="8"/>
        <item x="59"/>
        <item x="47"/>
        <item x="57"/>
        <item x="11"/>
        <item x="52"/>
        <item x="51"/>
        <item x="49"/>
        <item x="50"/>
        <item x="14"/>
        <item x="12"/>
        <item x="13"/>
        <item x="15"/>
        <item x="36"/>
        <item t="default"/>
      </items>
    </pivotField>
    <pivotField showAll="0"/>
  </pivotFields>
  <rowFields count="2">
    <field x="0"/>
    <field x="1"/>
  </rowFields>
  <rowItems count="28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>
      <x v="5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spL" fld="15" subtotal="max" baseField="0" baseItem="0"/>
    <dataField name="ReplcL" fld="16" subtotal="max" baseField="0" baseItem="0"/>
    <dataField name="ReqL" fld="13" subtotal="max" baseField="0" baseItem="0"/>
    <dataField name="HitsL" fld="4" subtotal="max" baseField="0" baseItem="0"/>
  </dataFields>
  <chartFormats count="4">
    <chartFormat chart="6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8DE8-BE7E-4329-A19F-FAECCB16D22E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7" firstHeaderRow="1" firstDataRow="3" firstDataCol="1"/>
  <pivotFields count="22">
    <pivotField axis="axisRow" showAll="0">
      <items count="13">
        <item x="0"/>
        <item x="1"/>
        <item x="2"/>
        <item x="3"/>
        <item x="4"/>
        <item x="5"/>
        <item h="1" x="6"/>
        <item x="7"/>
        <item x="11"/>
        <item x="8"/>
        <item x="9"/>
        <item x="10"/>
        <item t="default"/>
      </items>
    </pivotField>
    <pivotField axis="axisCol" showAll="0">
      <items count="6">
        <item h="1" x="3"/>
        <item h="1" x="2"/>
        <item x="0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  <pivotField dataField="1" showAll="0"/>
    <pivotField showAll="0"/>
    <pivotField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Max of Tot-RespL" fld="15" subtotal="max" baseField="0" baseItem="0"/>
    <dataField name="Max of Tot-Replacment" fld="1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AA63D-5C1D-41E0-B160-3991FD313854}" name="PivotTable7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>
  <location ref="A3:F16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h="1"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6">
        <item x="1"/>
        <item x="0"/>
        <item x="4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 v="4"/>
    </i>
    <i>
      <x v="10"/>
    </i>
    <i>
      <x v="5"/>
    </i>
    <i>
      <x v="1"/>
    </i>
    <i>
      <x v="7"/>
    </i>
    <i>
      <x v="8"/>
    </i>
    <i>
      <x v="2"/>
    </i>
    <i>
      <x v="9"/>
    </i>
    <i>
      <x v="3"/>
    </i>
    <i>
      <x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0" subtotal="max" baseField="0" baseItem="2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855A4-EEFF-4344-AD8E-EE3E55F9F754}" name="PivotTable1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3:F14" firstHeaderRow="1" firstDataRow="2" firstDataCol="1"/>
  <pivotFields count="18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5">
        <item x="1"/>
        <item x="0"/>
        <item x="3"/>
        <item x="2"/>
        <item t="default"/>
      </items>
    </pivotField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dataField="1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4"/>
    </i>
    <i>
      <x v="8"/>
    </i>
    <i>
      <x v="6"/>
    </i>
    <i>
      <x v="5"/>
    </i>
    <i>
      <x v="3"/>
    </i>
    <i>
      <x v="7"/>
    </i>
    <i>
      <x v="1"/>
    </i>
    <i>
      <x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ax of WCLwtRepl" fld="10" subtotal="max" baseField="0" baseItem="3"/>
  </dataFields>
  <chartFormats count="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405DA-F459-4C8B-872D-D6C095EF27D3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h="1"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dataField="1" numFmtId="3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8"/>
    </i>
    <i>
      <x v="7"/>
    </i>
    <i>
      <x v="6"/>
    </i>
    <i>
      <x v="9"/>
    </i>
    <i>
      <x v="2"/>
    </i>
    <i>
      <x v="1"/>
    </i>
    <i>
      <x/>
    </i>
    <i>
      <x v="4"/>
    </i>
    <i>
      <x v="3"/>
    </i>
    <i>
      <x v="5"/>
    </i>
    <i>
      <x v="11"/>
    </i>
    <i>
      <x v="10"/>
    </i>
    <i t="grand">
      <x/>
    </i>
  </rowItems>
  <colFields count="1">
    <field x="1"/>
  </colFields>
  <colItems count="4">
    <i>
      <x v="2"/>
    </i>
    <i>
      <x v="3"/>
    </i>
    <i>
      <x v="4"/>
    </i>
    <i t="grand">
      <x/>
    </i>
  </colItems>
  <dataFields count="1">
    <dataField name="Max of TET" fld="18" subtotal="max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EEA2E-E525-4FBA-9753-9696F998A6B7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E17" firstHeaderRow="1" firstDataRow="2" firstDataCol="1"/>
  <pivotFields count="3">
    <pivotField axis="axisRow" showAll="0" sortType="descending">
      <items count="13">
        <item x="6"/>
        <item x="5"/>
        <item x="4"/>
        <item x="8"/>
        <item x="7"/>
        <item x="9"/>
        <item x="2"/>
        <item x="1"/>
        <item x="0"/>
        <item x="3"/>
        <item x="11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13">
    <i>
      <x v="7"/>
    </i>
    <i>
      <x v="11"/>
    </i>
    <i>
      <x v="9"/>
    </i>
    <i>
      <x v="1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 of speedup" fld="2" subtotal="max" baseField="0" baseItem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66C9B-3E0D-429B-ACE4-6A04D05854F2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22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2"/>
            </reference>
          </references>
        </pivotArea>
      </autoSortScope>
    </pivotField>
    <pivotField axis="axisCol" showAll="0">
      <items count="6">
        <item h="1" x="3"/>
        <item h="1" x="2"/>
        <item x="0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5"/>
    </i>
    <i>
      <x/>
    </i>
    <i>
      <x v="8"/>
    </i>
    <i>
      <x v="6"/>
    </i>
    <i>
      <x v="9"/>
    </i>
    <i>
      <x v="7"/>
    </i>
    <i>
      <x v="4"/>
    </i>
    <i>
      <x v="3"/>
    </i>
    <i>
      <x v="2"/>
    </i>
    <i>
      <x v="11"/>
    </i>
    <i>
      <x v="10"/>
    </i>
    <i>
      <x v="1"/>
    </i>
    <i t="grand">
      <x/>
    </i>
  </rowItems>
  <colFields count="1">
    <field x="1"/>
  </colFields>
  <colItems count="3">
    <i>
      <x v="2"/>
    </i>
    <i>
      <x v="3"/>
    </i>
    <i t="grand">
      <x/>
    </i>
  </colItems>
  <dataFields count="1">
    <dataField name="Max of WCLwtRepl" fld="10" subtotal="max" baseField="0" baseItem="7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6FCF-1F8C-4C2D-B4DD-654978F6A476}" name="PivotTable8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22">
    <pivotField axis="axisRow" showAll="0" sortType="descending">
      <items count="13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6">
        <item x="1"/>
        <item x="2"/>
        <item x="0"/>
        <item h="1"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3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3">
    <i>
      <x v="3"/>
    </i>
    <i>
      <x v="4"/>
    </i>
    <i>
      <x v="2"/>
    </i>
    <i>
      <x v="6"/>
    </i>
    <i>
      <x v="11"/>
    </i>
    <i>
      <x/>
    </i>
    <i>
      <x v="5"/>
    </i>
    <i>
      <x v="8"/>
    </i>
    <i>
      <x v="7"/>
    </i>
    <i>
      <x v="9"/>
    </i>
    <i>
      <x v="1"/>
    </i>
    <i>
      <x v="10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Max of AvgL" fld="11" subtotal="max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27DB-EF3E-40A3-8DC2-A254058AD38F}" name="Table4" displayName="Table4" ref="A1:D3" totalsRowShown="0">
  <autoFilter ref="A1:D3" xr:uid="{BCEAC00F-F64D-46A5-9722-CE22B5846854}"/>
  <tableColumns count="4">
    <tableColumn id="1" xr3:uid="{6B7DDDA8-F31B-4780-B5B7-34BA9BE7C8C7}" name="BM"/>
    <tableColumn id="2" xr3:uid="{0624F46C-7C3D-4DA5-B8CF-D09ED3FDFCDE}" name="approach"/>
    <tableColumn id="3" xr3:uid="{12CA9D8E-E8BF-4B02-88B8-9EF425CFA16D}" name="avgL"/>
    <tableColumn id="4" xr3:uid="{C710EE4A-A4B7-4D98-A06E-1187FB102334}" name="T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8D3CC-4251-4839-9E9D-678D62EED804}" name="Table1" displayName="Table1" ref="A1:R5" totalsRowShown="0">
  <autoFilter ref="A1:R5" xr:uid="{ACBFC76B-846F-4217-9C90-A67053E1F2F3}"/>
  <tableColumns count="18">
    <tableColumn id="1" xr3:uid="{9C5D369E-C08A-4741-A051-1BF94CD65D79}" name="BM"/>
    <tableColumn id="2" xr3:uid="{39231B86-D8EB-41ED-B0D0-AA3CAFC4AD8D}" name="Approach"/>
    <tableColumn id="3" xr3:uid="{980A2333-2816-458D-8DC5-9BE49FD18F7F}" name="Core"/>
    <tableColumn id="4" xr3:uid="{F4F1002D-5B30-476B-A1A4-4C52C0317213}" name="NReq"/>
    <tableColumn id="5" xr3:uid="{657752FA-8184-4EA9-B19B-CC6038F46B27}" name="Hits"/>
    <tableColumn id="6" xr3:uid="{196AD029-5C7C-4EF1-A83D-38B517DF12FD}" name="Nreplc"/>
    <tableColumn id="7" xr3:uid="{DFE305BF-8A3A-48AA-9AD8-FCC3D294C913}" name="WCReqL"/>
    <tableColumn id="8" xr3:uid="{F892A770-5537-4641-B0D4-851170565258}" name="WCRespL"/>
    <tableColumn id="9" xr3:uid="{AB9E2579-BF63-4BD2-81D7-7D2B8B8D07D6}" name="WCReplc"/>
    <tableColumn id="10" xr3:uid="{0C9F599F-19BC-46E7-84EC-3B5B192B4933}" name="WCL"/>
    <tableColumn id="11" xr3:uid="{BF6DB348-B5E5-41D5-A9E6-25C95ECC0320}" name="WCLwtRepl"/>
    <tableColumn id="12" xr3:uid="{B08BB52F-0951-4231-8FC7-E7E8C9EDEC6C}" name="AvgL"/>
    <tableColumn id="13" xr3:uid="{7D1BD8DA-9683-45AD-9AD3-44A3DF1AEB39}" name="AccPerR_L"/>
    <tableColumn id="14" xr3:uid="{00A352BB-98C2-46CB-89FA-11F357E1855F}" name="AccReq_L"/>
    <tableColumn id="15" xr3:uid="{532F8BD1-771E-403C-B598-5BFCF85AEFDC}" name="AccResp_L"/>
    <tableColumn id="16" xr3:uid="{290A7788-E8A2-402E-A813-B71672DE7BA4}" name="AccReplc_L"/>
    <tableColumn id="17" xr3:uid="{BD5668FC-B18F-4F05-9EE3-04CEC28A4E75}" name="CombL"/>
    <tableColumn id="18" xr3:uid="{A99C3B75-E92C-4EB5-A235-0485D3CCC30E}" name="TE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785D0A-FB4E-4176-B4CF-AFCADEC12CBA}" name="Table10" displayName="Table10" ref="A2:F14" totalsRowShown="0">
  <autoFilter ref="A2:F14" xr:uid="{1B32A8FC-F424-4290-A487-98281B687B36}"/>
  <tableColumns count="6">
    <tableColumn id="1" xr3:uid="{F4637E9B-B2AF-4C11-90C9-9E76B917F943}" name="BM" dataDxfId="48"/>
    <tableColumn id="2" xr3:uid="{ED86E0AE-7B7A-4EB7-8518-4F1ED1E9A5BA}" name="ET" dataDxfId="47"/>
    <tableColumn id="3" xr3:uid="{A67A4812-E70E-4423-8472-088CA3ABC0D6}" name="TotReplc" dataDxfId="46"/>
    <tableColumn id="4" xr3:uid="{BF44DEC0-A649-48E5-AC09-CE931B9E8CE0}" name="TotResp" dataDxfId="45"/>
    <tableColumn id="5" xr3:uid="{B1966EE4-BC99-47AA-8D49-1EA84152A8D1}" name="Replc_precent" dataDxfId="44">
      <calculatedColumnFormula>100*(C3/B3)</calculatedColumnFormula>
    </tableColumn>
    <tableColumn id="6" xr3:uid="{CBF714AE-0BB1-445E-BD63-AC61E1BE6123}" name="Resp_precent" dataDxfId="43">
      <calculatedColumnFormula>100*(D3/B3)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504A1D-A51E-439C-B077-E99604548427}" name="Table13" displayName="Table13" ref="A1:R5" totalsRowShown="0">
  <autoFilter ref="A1:R5" xr:uid="{15C32C82-B130-4174-A57B-EE8014697944}"/>
  <tableColumns count="18">
    <tableColumn id="1" xr3:uid="{EEFC70A9-E740-4E68-AE30-EA4EC77E3056}" name="BM"/>
    <tableColumn id="2" xr3:uid="{7013FC49-13FD-4702-B547-74A52D33CF8A}" name="Approach"/>
    <tableColumn id="3" xr3:uid="{8E4A6EC4-98D5-4C66-A564-0A4D68D0455A}" name="Core"/>
    <tableColumn id="4" xr3:uid="{07665D3D-1881-4CD7-8C84-B7D636D3F0A1}" name="NReq"/>
    <tableColumn id="5" xr3:uid="{52A74313-1D00-49E9-9403-86C9FFD8B808}" name="Hits"/>
    <tableColumn id="6" xr3:uid="{7F43D75B-AE14-44D4-BA09-4EF2D0C1C882}" name="Nreplc"/>
    <tableColumn id="7" xr3:uid="{C132B5F2-A402-4EE1-AE45-2CD8038A264F}" name="WCReqL"/>
    <tableColumn id="8" xr3:uid="{CB586399-8B5C-4B5A-A089-CB9F4DC617D1}" name="WCRespL"/>
    <tableColumn id="9" xr3:uid="{12A7D118-3094-4DE9-8A2E-3C7607179B7D}" name="WCReplc"/>
    <tableColumn id="10" xr3:uid="{A366FA6C-39DC-4777-BADD-DCC4F02B5F20}" name="WCL"/>
    <tableColumn id="11" xr3:uid="{FA724042-5698-4858-A527-E0983837E73A}" name="WCLwtRepl"/>
    <tableColumn id="12" xr3:uid="{0C6A0E31-1915-4710-A01B-614A12A9C2A0}" name="AvgL"/>
    <tableColumn id="13" xr3:uid="{01E01B80-9F64-4AD5-B7B2-5CECE07086A0}" name="AccPerR_L"/>
    <tableColumn id="14" xr3:uid="{D0905CFB-FA62-49EC-93BE-AF40668E0F41}" name="AccReq_L"/>
    <tableColumn id="15" xr3:uid="{6C4FB0B5-474B-4D03-81C6-72BA47C171CE}" name="AccResp_L"/>
    <tableColumn id="16" xr3:uid="{D4865D91-D4AA-4F1A-9D57-700A6322A20D}" name="AccResp_wtRepl"/>
    <tableColumn id="17" xr3:uid="{F8BDFB84-67EC-4935-BBAC-2D9ACF9382F2}" name="AccReplc_L"/>
    <tableColumn id="18" xr3:uid="{77C1916B-39A3-4683-949D-F03EE7C165B2}" name="Comb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55D6B4-D753-4969-B9B1-F2F0AD97D1C8}" name="Table14" displayName="Table14" ref="A1:R2" insertRow="1" totalsRowShown="0">
  <autoFilter ref="A1:R2" xr:uid="{55B0029E-5A18-4465-9B0E-D9D1A3A8F129}"/>
  <tableColumns count="18">
    <tableColumn id="1" xr3:uid="{809C928C-11DF-4ED0-8630-274275A74F06}" name="BM"/>
    <tableColumn id="2" xr3:uid="{BA2A8E2D-3CDB-470F-8B1E-C9BA4321CB42}" name="Approach"/>
    <tableColumn id="3" xr3:uid="{4FEA740C-1E8F-4BEB-8114-974452113761}" name="Core"/>
    <tableColumn id="4" xr3:uid="{6089849B-F1CF-4C98-9A38-895B779828BF}" name="NReq"/>
    <tableColumn id="5" xr3:uid="{0DD9D71C-D0B2-4F9C-926C-8664BE9606BB}" name="Hits"/>
    <tableColumn id="6" xr3:uid="{18262AF9-FE3C-4EAF-8811-FB7955A5F08F}" name="Nreplc"/>
    <tableColumn id="7" xr3:uid="{56B56A2F-A63A-4922-A605-668B6D622BFF}" name="WCReqL"/>
    <tableColumn id="8" xr3:uid="{0696B045-8B1B-4DDA-972A-0AE382D1C1AF}" name="WCRespL"/>
    <tableColumn id="9" xr3:uid="{F61EC5D2-E03B-4C8C-8ED6-D63E62B58A00}" name="WCReplc"/>
    <tableColumn id="10" xr3:uid="{6D7E9EE1-4844-4E49-B2C3-DCAC5F2BC92F}" name="WCL"/>
    <tableColumn id="11" xr3:uid="{3CF3C152-FC4F-4595-9B65-9CEAC15D2ED7}" name="WCLwtRepl"/>
    <tableColumn id="12" xr3:uid="{EE90D26C-27EA-48F0-9F6F-9D84A0D3312D}" name="AvgL"/>
    <tableColumn id="13" xr3:uid="{E511BBF0-C52F-43A8-9BD0-407000523D3A}" name="AccPerR_L"/>
    <tableColumn id="14" xr3:uid="{9F3B4A70-82FC-4072-A660-98CFBF9F1646}" name="AccReq_L"/>
    <tableColumn id="15" xr3:uid="{5D55826E-28E9-4D29-B4B6-5136E6FE9596}" name="AccResp_L"/>
    <tableColumn id="16" xr3:uid="{0F638F69-FCDE-49AC-8496-0D7DC26DA986}" name="AccResp_wtRepl"/>
    <tableColumn id="17" xr3:uid="{0009F7B4-D77C-4DD1-BFCC-9F2FEF209C1A}" name="AccReplc_L"/>
    <tableColumn id="18" xr3:uid="{8C6E52D8-DF73-4034-B86F-A08ECC417184}" name="Comb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DC8712-1131-4481-95D8-D48DA861C213}" name="Table9" displayName="Table9" ref="A1:R145" totalsRowShown="0" headerRowDxfId="42" dataDxfId="41">
  <autoFilter ref="A1:R145" xr:uid="{ECB93898-150A-4D5A-B222-E2635C82F93B}"/>
  <tableColumns count="18">
    <tableColumn id="1" xr3:uid="{31E1E4B6-7D67-488D-A021-451CD489C5FB}" name="BM" dataDxfId="40"/>
    <tableColumn id="2" xr3:uid="{809B2CEC-9A8F-4EDD-A19A-4F8055CF589C}" name="Approach" dataDxfId="39"/>
    <tableColumn id="3" xr3:uid="{85C89B73-6E2F-4EEE-A233-20D33D7B8326}" name="Core" dataDxfId="38"/>
    <tableColumn id="4" xr3:uid="{F648C168-7904-48E6-ACDC-B49634BFAC9F}" name="NReq" dataDxfId="37"/>
    <tableColumn id="5" xr3:uid="{DE586D24-2463-44ED-9AEA-3A1FE8C80951}" name="Hits" dataDxfId="36"/>
    <tableColumn id="6" xr3:uid="{B73AC626-39C5-45FA-9E1B-D04473B2FFA4}" name="Nreplc" dataDxfId="35"/>
    <tableColumn id="7" xr3:uid="{38DEBF7B-314B-4BC7-8234-7F0C7FA7909D}" name="WCReqL" dataDxfId="34"/>
    <tableColumn id="8" xr3:uid="{10F44B1B-249E-462C-86D2-53D6E9B82BD9}" name="WCRespL" dataDxfId="33"/>
    <tableColumn id="9" xr3:uid="{E39E6A80-7B76-4CC9-8B87-9820BAEDD339}" name="WCReplc" dataDxfId="32"/>
    <tableColumn id="10" xr3:uid="{7E445B31-1DA3-4DD4-9344-49842486595B}" name="WCL" dataDxfId="31"/>
    <tableColumn id="11" xr3:uid="{6436D98C-9148-4022-90D3-460F8EF08717}" name="WCLwtRepl" dataDxfId="30"/>
    <tableColumn id="12" xr3:uid="{FB464B6D-D23B-45C2-90EE-34C57DFF7C5B}" name="AvgL" dataDxfId="29"/>
    <tableColumn id="13" xr3:uid="{D8AE100D-734A-4F5B-96A4-EBEEDA4F71AF}" name="AccPerR_L" dataDxfId="28"/>
    <tableColumn id="14" xr3:uid="{94C607C5-8257-49F5-8F96-A1C62EB78166}" name="AccReq_L" dataDxfId="27"/>
    <tableColumn id="15" xr3:uid="{E94A1B9C-C2DB-4FFC-A688-E0D331B9DF2B}" name="AccResp_L" dataDxfId="26"/>
    <tableColumn id="16" xr3:uid="{D2F478BC-8221-4723-B804-B56953DC1867}" name="AccReplc_L" dataDxfId="25"/>
    <tableColumn id="17" xr3:uid="{DD9610A2-AC06-44C6-AD1B-484C57AA41EE}" name="CombL" dataDxfId="24"/>
    <tableColumn id="18" xr3:uid="{2628A31D-5644-470D-91AA-1018CC07FF69}" name="TET" dataDxfId="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06192D-A665-4B86-A34D-2B0D0117BB94}" name="Table913" displayName="Table913" ref="A1:U145" totalsRowShown="0" headerRowDxfId="22" dataDxfId="21">
  <autoFilter ref="A1:U145" xr:uid="{3FBAC3B3-A216-47F7-BFC7-37E008CB8490}"/>
  <tableColumns count="21">
    <tableColumn id="1" xr3:uid="{ADCCC2BC-4861-4D64-8F2D-56F0FCF95A47}" name="BM" dataDxfId="20"/>
    <tableColumn id="2" xr3:uid="{5D20B20D-0DE9-4A2C-AB2C-992317E0D412}" name="Approach" dataDxfId="19"/>
    <tableColumn id="3" xr3:uid="{5A6A8A68-EBB1-4496-9FA4-4884DCBEE79A}" name="Core" dataDxfId="18"/>
    <tableColumn id="4" xr3:uid="{FD835EC9-DE77-4F48-9735-658550E22FD7}" name="NReq" dataDxfId="17"/>
    <tableColumn id="5" xr3:uid="{E1C71940-C302-400F-8126-DAEEA0F9CF0E}" name="Hits" dataDxfId="16"/>
    <tableColumn id="6" xr3:uid="{4883F992-7342-446B-A289-A4822340E442}" name="Nreplc" dataDxfId="15"/>
    <tableColumn id="7" xr3:uid="{65F39B21-7B43-4DCD-A252-349076A060DE}" name="WCReqL" dataDxfId="14"/>
    <tableColumn id="8" xr3:uid="{AD85D9EF-D42C-48F7-8258-E029C8BFA50C}" name="WCRespL" dataDxfId="13"/>
    <tableColumn id="9" xr3:uid="{100890A4-4B09-4463-B44B-9DC0A751EC1E}" name="WCReplc" dataDxfId="12"/>
    <tableColumn id="10" xr3:uid="{B0A78598-D0EB-42A8-ADAC-668B433673CD}" name="WCL" dataDxfId="11"/>
    <tableColumn id="11" xr3:uid="{6FCE8B9A-14D0-4A89-BB55-6A52F4C8889E}" name="WCLwtRepl" dataDxfId="10"/>
    <tableColumn id="12" xr3:uid="{AADDA1E3-5338-4E26-AC6F-4693016C5A59}" name="AvgL" dataDxfId="9"/>
    <tableColumn id="13" xr3:uid="{B2F9E65F-3714-455E-ADCA-4D9B91DB56BA}" name="AccPerR_L" dataDxfId="8"/>
    <tableColumn id="14" xr3:uid="{95F3FF95-FB5A-4E08-BBC1-9427F35CF070}" name="AccReq_L" dataDxfId="7"/>
    <tableColumn id="15" xr3:uid="{75CA4090-46DB-428D-B8CC-11D65A5046D5}" name="AccResp_L" dataDxfId="6"/>
    <tableColumn id="18" xr3:uid="{62387C7C-DA0F-42E0-BDB6-86CB2F9B56E6}" name="AccResp_wtRepl" dataDxfId="5">
      <calculatedColumnFormula>O2-Q2</calculatedColumnFormula>
    </tableColumn>
    <tableColumn id="16" xr3:uid="{5FAEB32F-92ED-4AD8-B9A6-BAD7D440B31D}" name="AccReplc_L" dataDxfId="4"/>
    <tableColumn id="17" xr3:uid="{8848055A-58AA-406B-BB4B-808EDC666997}" name="CombL" dataDxfId="3"/>
    <tableColumn id="19" xr3:uid="{5AB97E83-50D3-4C14-8F8E-C1847BC13F03}" name="Column1" dataDxfId="2"/>
    <tableColumn id="20" xr3:uid="{955BAC55-C723-4722-855B-B8BC172E55CC}" name="Column2" dataDxfId="1"/>
    <tableColumn id="21" xr3:uid="{186007E4-11EF-4911-A329-B735B2D35EDD}" name="Column3" dataDxfId="0">
      <calculatedColumnFormula>S2/T2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9605B2-1347-455A-8512-DEAA6DF5D0E3}" name="Table16" displayName="Table16" ref="A1:S73" totalsRowShown="0">
  <autoFilter ref="A1:S73" xr:uid="{4417CE7B-41E7-45D9-95D0-C69D83E27374}"/>
  <tableColumns count="19">
    <tableColumn id="1" xr3:uid="{3F796EB1-E332-4498-998D-F4337AFE207B}" name="BM"/>
    <tableColumn id="2" xr3:uid="{CC38D090-61C6-4769-9709-59D5B3F4C5F0}" name="Approach"/>
    <tableColumn id="3" xr3:uid="{A3B0144D-5B52-4EE6-9820-EA0A55184327}" name="Cache2Cache"/>
    <tableColumn id="4" xr3:uid="{6FB98E4F-20E2-44EE-ACAE-0732897BD7AF}" name="Core"/>
    <tableColumn id="5" xr3:uid="{F39CC88B-2D9E-42FB-9EDA-645524443BAE}" name="NReq"/>
    <tableColumn id="6" xr3:uid="{C713AFD6-241D-4B5D-90FE-53535AE4A6D6}" name="Hits"/>
    <tableColumn id="7" xr3:uid="{C66FFC5B-ED18-4660-BDD7-6504007D4B6A}" name="Nreplc"/>
    <tableColumn id="8" xr3:uid="{59CCACA1-30E3-4441-B559-9680AE06BFBA}" name="WCReqL"/>
    <tableColumn id="9" xr3:uid="{204AD710-3988-417B-A553-829F3F616EF1}" name="WCRespL"/>
    <tableColumn id="10" xr3:uid="{8D7E900E-1F0E-45A4-A084-A20905FE9BB3}" name="WCReplc"/>
    <tableColumn id="11" xr3:uid="{A8A826B5-AE9F-4B9C-A47D-B8178612A80B}" name="WCL"/>
    <tableColumn id="12" xr3:uid="{0B562B66-0B0C-4726-9663-4CEC3066CD08}" name="WCLwtRepl"/>
    <tableColumn id="13" xr3:uid="{F14B30F7-B1C9-411F-9BE4-7F4883DF3040}" name="AvgL"/>
    <tableColumn id="14" xr3:uid="{4EB71B16-90EC-4BB9-B630-805382928844}" name="AccPerR_L"/>
    <tableColumn id="15" xr3:uid="{F3BBEBE8-D794-4C1C-B896-B909940AEB1F}" name="AccReq_L"/>
    <tableColumn id="16" xr3:uid="{7E1EF6EE-305B-4774-842D-0E30188DA33A}" name="AccResp_L"/>
    <tableColumn id="17" xr3:uid="{0AFB44FB-36F5-4407-8E34-B611FCD18E81}" name="AccReplc_L"/>
    <tableColumn id="18" xr3:uid="{845D5804-2CD0-4BC6-8C84-014343EC9AA2}" name="CombL"/>
    <tableColumn id="19" xr3:uid="{505502BD-5B1E-48C6-BA18-B76485FD722E}" name="T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D3436E-3232-44CF-A10A-B82DEA804AC0}" name="Table6" displayName="Table6" ref="A1:R5" totalsRowShown="0">
  <autoFilter ref="A1:R5" xr:uid="{E97918CF-DCBE-445D-898A-6F9D4A61AC0D}"/>
  <tableColumns count="18">
    <tableColumn id="1" xr3:uid="{0D015657-31E3-441A-AFC0-4345410C93BE}" name="BM"/>
    <tableColumn id="2" xr3:uid="{08332DB4-13C3-4BAA-AF2B-EAF12DC3D5CB}" name="Approach"/>
    <tableColumn id="3" xr3:uid="{468BC047-0F05-4AF7-B66A-748C2FCC3C85}" name="Core"/>
    <tableColumn id="4" xr3:uid="{8DDE490D-2CF0-482B-A11A-16EA237D712E}" name="NReq"/>
    <tableColumn id="5" xr3:uid="{8A537377-D806-44E6-94E4-E26B281606A7}" name="Hits"/>
    <tableColumn id="6" xr3:uid="{1C3D027E-63AD-4FBF-A5B6-77FB8253C0A1}" name="Nreplc"/>
    <tableColumn id="7" xr3:uid="{D4808128-B404-44F7-BB55-226BD1E7F9BF}" name="WCReqL"/>
    <tableColumn id="8" xr3:uid="{6EF90E70-462F-4D34-A5A7-117F2BAB7763}" name="WCRespL"/>
    <tableColumn id="9" xr3:uid="{96F2819D-934C-4C99-A6CB-2C889413FA08}" name="WCReplc"/>
    <tableColumn id="10" xr3:uid="{E5B02625-E691-4FDA-9B78-4FF657B30D97}" name="WCL"/>
    <tableColumn id="11" xr3:uid="{5646A1EB-9EDE-4D02-9B1D-FA8E2369373A}" name="WCLwtRepl"/>
    <tableColumn id="12" xr3:uid="{FF7EC8C9-4074-4328-A54F-04A1E885623F}" name="AvgL"/>
    <tableColumn id="13" xr3:uid="{5CCBFB36-3695-48FC-B230-66CD9A322FAB}" name="AccPerR_L"/>
    <tableColumn id="14" xr3:uid="{0A40A9D6-3ED4-4389-8203-0C6758DC7A42}" name="AccReq_L"/>
    <tableColumn id="15" xr3:uid="{B63B70FF-FEAD-455E-9314-656EA07139F0}" name="AccResp_L"/>
    <tableColumn id="16" xr3:uid="{2354B45A-3FFB-4DEE-B6BB-6A62D37B4652}" name="AccReplc_L"/>
    <tableColumn id="17" xr3:uid="{F41C36EF-09F7-414D-BF77-75A9E1A96D9E}" name="CombL"/>
    <tableColumn id="18" xr3:uid="{DA710297-CCF6-4CC8-A243-C8A8394BB3A6}" name="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AE768-0BED-49C0-813A-F9EF3D3270A7}" name="Table7" displayName="Table7" ref="A1:R5" totalsRowShown="0">
  <autoFilter ref="A1:R5" xr:uid="{67FD0FFE-A194-4786-B764-0CB08F754918}"/>
  <tableColumns count="18">
    <tableColumn id="1" xr3:uid="{DE5D0E3A-0B50-4D10-802C-240689A1A824}" name="BM"/>
    <tableColumn id="2" xr3:uid="{11B4881A-A25E-41B9-BFB2-4A085336B5F4}" name="Approach"/>
    <tableColumn id="3" xr3:uid="{91BA96D3-DAA4-4CC2-A041-CF013F05A9BE}" name="Core"/>
    <tableColumn id="4" xr3:uid="{D31123D3-671E-46BD-B71E-AC6C270837A4}" name="NReq"/>
    <tableColumn id="5" xr3:uid="{25BCB2F4-091D-41F0-BE59-12A9449AF95C}" name="Hits"/>
    <tableColumn id="6" xr3:uid="{8845331C-E074-4642-8B1E-ADAEDC5AD224}" name="Nreplc"/>
    <tableColumn id="7" xr3:uid="{A0978CAA-4A48-40B1-9D7A-A649F358D0D0}" name="WCReqL"/>
    <tableColumn id="8" xr3:uid="{639A08D7-A6A7-4757-B433-7DBD2A17AC4D}" name="WCRespL"/>
    <tableColumn id="9" xr3:uid="{895EB841-B708-438C-8424-A9036AF2774B}" name="WCReplc"/>
    <tableColumn id="10" xr3:uid="{AA309980-7BDE-4D2D-8B20-744706293DDC}" name="WCL"/>
    <tableColumn id="11" xr3:uid="{8A3F1C70-FCC5-49B7-9ED8-EBFC1DB7D866}" name="WCLwtRepl"/>
    <tableColumn id="12" xr3:uid="{85EEF37A-2C9C-41CA-AB98-44E6C1C84591}" name="AvgL"/>
    <tableColumn id="13" xr3:uid="{63C4A5F1-1EEB-4699-98A0-7816BAF47BAC}" name="AccPerR_L"/>
    <tableColumn id="14" xr3:uid="{EFF4D6A1-0F36-4A4D-93C9-07A4C7AF5ED7}" name="AccReq_L"/>
    <tableColumn id="15" xr3:uid="{099CCF55-CC49-44CF-93CE-15F4C112B70D}" name="AccResp_L"/>
    <tableColumn id="16" xr3:uid="{C6F4F793-BC8D-4DA7-BAD6-67014CC8D34C}" name="AccReplc_L"/>
    <tableColumn id="17" xr3:uid="{D32CB3B7-E1A0-4D0E-B807-822DBC56E443}" name="CombL"/>
    <tableColumn id="18" xr3:uid="{47D195DD-01D1-4D25-B4BA-7C48864EE124}" name="T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3A7A7-E62F-4E9E-ADE2-74983F64E57F}" name="Table8" displayName="Table8" ref="A1:R2" totalsRowShown="0">
  <autoFilter ref="A1:R2" xr:uid="{F810BB9C-3F23-4437-B21D-D70210811CEF}"/>
  <tableColumns count="18">
    <tableColumn id="1" xr3:uid="{CB93A4E5-8AC5-41B5-B51A-1CE33A103C59}" name="BM"/>
    <tableColumn id="2" xr3:uid="{8381F281-AB01-4587-A70F-6ACBF112D40A}" name="Approach"/>
    <tableColumn id="3" xr3:uid="{B367D54A-FF26-46D7-BF65-F20332B794A9}" name="Core"/>
    <tableColumn id="4" xr3:uid="{C8F33AA8-7DD0-43B3-8E27-6506B0AF8362}" name="NReq"/>
    <tableColumn id="5" xr3:uid="{2AB1366A-E2FF-4376-A1CE-B27C426C86B9}" name="Hits"/>
    <tableColumn id="6" xr3:uid="{6BFCCDA8-70AF-4CBC-99A6-FDEE4CDBA5B7}" name="Nreplc"/>
    <tableColumn id="7" xr3:uid="{6C4C121D-7D50-4975-A26C-A36CD6046003}" name="WCReqL"/>
    <tableColumn id="8" xr3:uid="{BAC99AA7-93A2-47A7-A005-8A09E179F903}" name="WCRespL"/>
    <tableColumn id="9" xr3:uid="{6892B9A9-4D49-46C5-9305-8E414302BF93}" name="WCReplc"/>
    <tableColumn id="10" xr3:uid="{93D9A181-C256-4777-95BB-50EC70EBB63E}" name="WCL"/>
    <tableColumn id="11" xr3:uid="{19649F43-D1E8-4A8E-9E10-38D0A1F982D9}" name="WCLwtRepl"/>
    <tableColumn id="12" xr3:uid="{B9AB230D-8EE8-4473-A329-B8ED5EFFE17F}" name="AvgL"/>
    <tableColumn id="13" xr3:uid="{0F24CCBC-7F69-46EC-8BE7-CE2DCA13BA95}" name="AccPerR_L"/>
    <tableColumn id="14" xr3:uid="{F0702120-A120-4358-94B2-444877BC63BB}" name="AccReq_L"/>
    <tableColumn id="15" xr3:uid="{70E2FD03-F9E5-42D3-BAAD-61031BE4CFA2}" name="AccResp_L"/>
    <tableColumn id="16" xr3:uid="{B56BC224-9CAC-47B9-ACA3-4C6D5EEE05CB}" name="AccReplc_L"/>
    <tableColumn id="17" xr3:uid="{47F15594-7537-4F65-8C57-83DCB6EC6678}" name="CombL"/>
    <tableColumn id="18" xr3:uid="{CB63BFCE-744B-41E1-8438-4EFCFC21A4A3}" name="T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91FEAA-15D7-478B-BF61-6DBBAC1B4073}" name="Table11" displayName="Table11" ref="A1:S5" totalsRowShown="0">
  <autoFilter ref="A1:S5" xr:uid="{CEBA0632-7340-42AC-9806-66BFB8F8BD3B}"/>
  <tableColumns count="19">
    <tableColumn id="1" xr3:uid="{A8466A95-B464-41A0-827A-2C1672FDCC0F}" name="BM"/>
    <tableColumn id="2" xr3:uid="{48897766-8383-4934-B737-6E9F08CF43E9}" name="Approach"/>
    <tableColumn id="3" xr3:uid="{BFD6AFE0-25CC-48B1-9268-DD4EEB62806D}" name="Core"/>
    <tableColumn id="4" xr3:uid="{90316FCE-6B29-498D-8DD1-BC036450F45D}" name="NReq"/>
    <tableColumn id="5" xr3:uid="{F20C78C7-C18A-4212-81BC-A89D5E2D659C}" name="Hits"/>
    <tableColumn id="6" xr3:uid="{DED0A82C-C2FD-4D8A-993E-62350B866259}" name="Nreplc"/>
    <tableColumn id="7" xr3:uid="{6EE822F7-5168-440C-B56D-3879AB343774}" name="WCReqL"/>
    <tableColumn id="8" xr3:uid="{82166AE8-F0D4-45AD-9D48-0582AAA98A4D}" name="WCRespL"/>
    <tableColumn id="9" xr3:uid="{9F581FC4-4D1C-413F-8F87-88F45A12E2A7}" name="WCReplc"/>
    <tableColumn id="10" xr3:uid="{F5BF69AE-543F-4662-AE01-8DA34EFA695F}" name="WCL"/>
    <tableColumn id="11" xr3:uid="{D8DF9AAD-0F9A-4DEC-ABAE-68F61DFA0040}" name="WCLwtRepl"/>
    <tableColumn id="12" xr3:uid="{C7A4E580-2F4A-4DCB-B90B-02A739416458}" name="AvgL"/>
    <tableColumn id="13" xr3:uid="{9BD257A0-E24E-47F5-9B57-13C30F741C7C}" name="Total-Task-L"/>
    <tableColumn id="14" xr3:uid="{7B90E95B-D4DD-4C3B-B2DF-95123F642109}" name="Tot-ReqL"/>
    <tableColumn id="15" xr3:uid="{1D9D3596-406D-425F-8C0C-27B4642D177D}" name="AccResp_L"/>
    <tableColumn id="16" xr3:uid="{15234067-C1BD-4B65-BD1C-8BE728B66161}" name="Tot-RespL"/>
    <tableColumn id="17" xr3:uid="{93720858-82EB-4D10-9375-2C696A49C36E}" name="Tot-Replacment"/>
    <tableColumn id="18" xr3:uid="{60DF97AC-C4ED-4B21-9510-47EB0577953F}" name="CombL"/>
    <tableColumn id="19" xr3:uid="{F0CF7590-4A26-4A6D-A05B-DA92AB26E48E}" name="T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C59C9-4642-45DA-AC2B-AC8E3015D5B3}" name="Table3" displayName="Table3" ref="A1:R5" totalsRowShown="0">
  <autoFilter ref="A1:R5" xr:uid="{431B2BE8-52C2-47C6-AF43-AA6F18A02AA5}"/>
  <tableColumns count="18">
    <tableColumn id="1" xr3:uid="{5F7351DB-77D3-4EA2-8531-38D1954CEC93}" name="BM"/>
    <tableColumn id="2" xr3:uid="{A2AEDC42-30F5-4E42-A166-B79599778EBE}" name="Approach"/>
    <tableColumn id="3" xr3:uid="{EC846BFC-6131-4E5C-9AFF-611B65760714}" name="Core"/>
    <tableColumn id="4" xr3:uid="{76F5917A-9CC6-4763-9164-4C6F400D3EE9}" name="NReq"/>
    <tableColumn id="5" xr3:uid="{0EC48463-4D8F-4423-BD1F-71FCAFE3BD0F}" name="Hits"/>
    <tableColumn id="6" xr3:uid="{77C97DC1-CE66-4DA8-9DC9-2D746E44E12E}" name="Nreplc"/>
    <tableColumn id="7" xr3:uid="{2A869877-C124-4B52-9BFB-1645002E4D61}" name="WCReqL"/>
    <tableColumn id="8" xr3:uid="{517072C2-7A75-466C-BA20-B4E8179AD021}" name="WCRespL"/>
    <tableColumn id="9" xr3:uid="{CD831BAC-69F5-4F05-A787-E1DEAD4A7A5B}" name="WCReplc"/>
    <tableColumn id="10" xr3:uid="{A3BE988F-E1B7-4AB8-9DC7-1B6B16E1B5BB}" name="WCL"/>
    <tableColumn id="11" xr3:uid="{53A10491-4C0A-4EB1-910F-DFF8D96FFA3C}" name="WCLwtRepl"/>
    <tableColumn id="12" xr3:uid="{179E14FE-4521-4366-A560-6F5243CEB28F}" name="AvgL"/>
    <tableColumn id="13" xr3:uid="{7FCE68E7-BCD6-499F-9BE9-538C7EBAA2D6}" name="AccPerR_L"/>
    <tableColumn id="14" xr3:uid="{27896352-1ADF-473C-8917-77B00CFEF10A}" name="AccReq_L"/>
    <tableColumn id="15" xr3:uid="{082B12DC-E8BA-4812-8311-5CB216FCE794}" name="AccResp_L"/>
    <tableColumn id="16" xr3:uid="{97766C15-4DC5-44B2-BA8B-53E407D47C23}" name="AccReplc_L"/>
    <tableColumn id="17" xr3:uid="{1847FDB9-9D16-4E82-A31D-B564ACB6B214}" name="CombL"/>
    <tableColumn id="18" xr3:uid="{5C1B293B-D27E-48FA-9A0A-FC02E735BEB8}" name="T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035E6A-B1FA-4750-BF32-794AC40C3F8A}" name="Table5" displayName="Table5" ref="A1:S233" totalsRowShown="0" headerRowDxfId="71" dataDxfId="70" tableBorderDxfId="69">
  <autoFilter ref="A1:S233" xr:uid="{73383586-3ED2-49E5-85AC-4DDBE86CBE31}"/>
  <tableColumns count="19">
    <tableColumn id="1" xr3:uid="{1B5E3B35-D7EC-4FA5-A2AC-930759057811}" name="BM" dataDxfId="68"/>
    <tableColumn id="2" xr3:uid="{1ED2B173-73A5-4F5A-9DA3-BA342BE2E15B}" name="Approach" dataDxfId="67"/>
    <tableColumn id="3" xr3:uid="{256060FB-4B68-411E-BBC5-9F78233C30B1}" name="Core" dataDxfId="66"/>
    <tableColumn id="4" xr3:uid="{78B6A6EC-CC46-4EAB-8ADC-B3E8815DFB43}" name="NReq" dataDxfId="65"/>
    <tableColumn id="5" xr3:uid="{CAFFCB74-7AFD-4DF4-875E-7CFA9D693A41}" name="Hits" dataDxfId="64"/>
    <tableColumn id="6" xr3:uid="{2CBB16B0-2C6B-4A93-A2D8-79ADB1D3A871}" name="Nreplc" dataDxfId="63"/>
    <tableColumn id="7" xr3:uid="{5ADA27A8-4328-4841-A825-BB7917280742}" name="WCReqL" dataDxfId="62"/>
    <tableColumn id="8" xr3:uid="{5BF26C7D-54C4-42AF-AE48-F59B30E2454D}" name="WCRespL" dataDxfId="61"/>
    <tableColumn id="9" xr3:uid="{07BAA1E8-96B7-4885-8838-C9AB90CEE708}" name="WCReplc" dataDxfId="60"/>
    <tableColumn id="10" xr3:uid="{985B98B4-A241-47AF-9052-7BBD81388074}" name="WCL" dataDxfId="59"/>
    <tableColumn id="11" xr3:uid="{0FB4D061-4845-485C-BEE4-5D388E90AC62}" name="WCLwtRepl" dataDxfId="58"/>
    <tableColumn id="12" xr3:uid="{3DC26507-E6C0-466F-AF2D-D2E67E869223}" name="AvgL" dataDxfId="57"/>
    <tableColumn id="13" xr3:uid="{3EFF54C5-D62A-4594-9EAF-6F55592C41CC}" name="Total-Task-L" dataDxfId="56"/>
    <tableColumn id="14" xr3:uid="{72724C47-1F39-4AF8-AC66-7E9E869C8143}" name="Tot-ReqL" dataDxfId="55"/>
    <tableColumn id="15" xr3:uid="{093F5EE3-933A-45D2-A8EC-7A0480D474EB}" name="AccResp_L" dataDxfId="54"/>
    <tableColumn id="19" xr3:uid="{7DC52C0E-F5CD-49CC-98F7-CF32C5C1ADDB}" name="Tot-RespL" dataDxfId="53">
      <calculatedColumnFormula>O2-Q2</calculatedColumnFormula>
    </tableColumn>
    <tableColumn id="16" xr3:uid="{3B5B4F0B-2196-4E6B-A61A-10EFC009B35C}" name="Tot-Replacment" dataDxfId="52"/>
    <tableColumn id="17" xr3:uid="{F38665BB-F45D-4D73-9494-B63C4A6ECEEA}" name="CombL" dataDxfId="51"/>
    <tableColumn id="18" xr3:uid="{051516D9-23AE-4D92-8BD5-411378D36A6B}" name="TET" dataDxfId="5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BBD28-D9D5-43C9-A4FE-F8C70671C4CF}" name="Table2" displayName="Table2" ref="A1:C37" totalsRowShown="0">
  <autoFilter ref="A1:C37" xr:uid="{7C764168-3928-4399-B302-1FDD9590095D}"/>
  <tableColumns count="3">
    <tableColumn id="1" xr3:uid="{2F92C368-7178-4832-972E-B4534ED776A6}" name="BM" dataDxfId="49"/>
    <tableColumn id="2" xr3:uid="{5805413F-0F0A-485D-B4CF-192B8F4A2962}" name="approach"/>
    <tableColumn id="3" xr3:uid="{6AC5D4F1-409A-49A1-9742-7BD331DE75AF}" name="speedup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67D2C6-1FB0-4465-AA4A-E4797D120310}" name="Table15" displayName="Table15" ref="A1:S5" totalsRowShown="0">
  <autoFilter ref="A1:S5" xr:uid="{3C7BFC00-CBDD-40E9-9F18-C8C9DE42074D}"/>
  <tableColumns count="19">
    <tableColumn id="1" xr3:uid="{D10A8AD1-2441-438C-97AB-E11B7B54BF8B}" name="BM"/>
    <tableColumn id="2" xr3:uid="{A8003DB6-C8BA-4D52-A96D-0D0C57840E69}" name="Approach"/>
    <tableColumn id="3" xr3:uid="{BBBF92FE-FB76-4D3D-B032-5155A7659E14}" name="Core"/>
    <tableColumn id="4" xr3:uid="{947A1806-7D99-4DD8-8610-A9EF5D24F39B}" name="NReq"/>
    <tableColumn id="5" xr3:uid="{EFC9D678-828A-4F5E-BDBA-C5265B59DD91}" name="Hits"/>
    <tableColumn id="6" xr3:uid="{604AD59F-2FF4-46CD-B4EF-B08ACC30321F}" name="Nreplc"/>
    <tableColumn id="7" xr3:uid="{DA280456-B7B1-403E-B637-59B8443C0250}" name="WCReqL"/>
    <tableColumn id="8" xr3:uid="{69C1E9EA-851C-48BC-9385-6A17F1DEBADD}" name="WCRespL"/>
    <tableColumn id="9" xr3:uid="{D57198D4-8364-44C8-876E-61DA9950BB34}" name="WCReplc"/>
    <tableColumn id="10" xr3:uid="{88EFFA8F-90DB-4914-B1A9-CEA86650CB62}" name="WCL"/>
    <tableColumn id="11" xr3:uid="{B95768BE-8CCE-44C1-A190-9313FA03B309}" name="WCLwtRepl"/>
    <tableColumn id="12" xr3:uid="{A641C0E1-63BF-44A6-82D7-902F735F3D2A}" name="AvgL"/>
    <tableColumn id="13" xr3:uid="{995EE120-D223-40D3-B03E-6AEB04D20793}" name="Total-Task-L"/>
    <tableColumn id="14" xr3:uid="{3F57B0EF-F572-431C-8756-8259AB5C2731}" name="Tot-ReqL"/>
    <tableColumn id="15" xr3:uid="{C73F973A-AF6A-4A9E-A03F-9FA8FBADCD1C}" name="AccResp_L"/>
    <tableColumn id="16" xr3:uid="{0C9AAF4B-9CEF-4631-9BDC-AB573463FCD3}" name="Tot-RespL"/>
    <tableColumn id="17" xr3:uid="{B7DFC235-F7F8-430F-897C-DAEECC11CD5F}" name="Tot-Replacment"/>
    <tableColumn id="18" xr3:uid="{25C968DD-805E-4A32-A2BC-E3C6EDF656FB}" name="CombL"/>
    <tableColumn id="19" xr3:uid="{CAB90F87-FD83-46DD-99DC-761AC0083FE6}" name="T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5016-897A-4C5E-B414-2B99DF3433B9}">
  <dimension ref="A1:D3"/>
  <sheetViews>
    <sheetView workbookViewId="0">
      <selection sqref="A1:D3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12</v>
      </c>
      <c r="B1" t="s">
        <v>13</v>
      </c>
      <c r="C1" t="s">
        <v>15</v>
      </c>
      <c r="D1" t="s">
        <v>18</v>
      </c>
    </row>
    <row r="2" spans="1:4" x14ac:dyDescent="0.25">
      <c r="A2" t="s">
        <v>4</v>
      </c>
      <c r="B2" t="s">
        <v>14</v>
      </c>
      <c r="C2">
        <v>4</v>
      </c>
      <c r="D2">
        <v>241876761</v>
      </c>
    </row>
    <row r="3" spans="1:4" x14ac:dyDescent="0.25">
      <c r="A3" t="s">
        <v>4</v>
      </c>
      <c r="B3" t="s">
        <v>19</v>
      </c>
      <c r="C3">
        <v>34</v>
      </c>
      <c r="D3">
        <v>640779857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62CC-3CCE-4FC3-8902-A224B5579694}">
  <dimension ref="A1:V233"/>
  <sheetViews>
    <sheetView workbookViewId="0">
      <selection activeCell="S1" sqref="A1:S1"/>
    </sheetView>
  </sheetViews>
  <sheetFormatPr defaultRowHeight="15" x14ac:dyDescent="0.25"/>
  <cols>
    <col min="1" max="1" width="15.140625" style="4" customWidth="1"/>
    <col min="2" max="2" width="14.28515625" style="4" customWidth="1"/>
    <col min="3" max="3" width="9.140625" style="4"/>
    <col min="4" max="4" width="12" style="4" customWidth="1"/>
    <col min="5" max="5" width="13.28515625" style="4" customWidth="1"/>
    <col min="6" max="6" width="9.28515625" style="4" customWidth="1"/>
    <col min="7" max="7" width="10.5703125" style="4" customWidth="1"/>
    <col min="8" max="8" width="11.42578125" style="4" customWidth="1"/>
    <col min="9" max="9" width="11.140625" style="4" customWidth="1"/>
    <col min="10" max="10" width="9.28515625" style="4" bestFit="1" customWidth="1"/>
    <col min="11" max="11" width="13.42578125" style="4" customWidth="1"/>
    <col min="12" max="12" width="9.28515625" style="4" bestFit="1" customWidth="1"/>
    <col min="13" max="13" width="13.5703125" style="4" customWidth="1"/>
    <col min="14" max="14" width="12.42578125" style="4" customWidth="1"/>
    <col min="15" max="15" width="13.28515625" style="4" customWidth="1"/>
    <col min="16" max="16" width="16.42578125" style="4" customWidth="1"/>
    <col min="17" max="17" width="17.28515625" style="4" customWidth="1"/>
    <col min="18" max="18" width="14.42578125" style="4" customWidth="1"/>
    <col min="19" max="19" width="14.28515625" style="4" customWidth="1"/>
    <col min="20" max="20" width="14.42578125" style="4" customWidth="1"/>
    <col min="21" max="21" width="14.140625" style="4" customWidth="1"/>
    <col min="22" max="28" width="9.140625" style="4"/>
    <col min="29" max="29" width="9.140625" style="4" customWidth="1"/>
    <col min="30" max="30" width="9.140625" style="4"/>
    <col min="31" max="31" width="9.140625" style="4" customWidth="1"/>
    <col min="32" max="32" width="9.140625" style="4"/>
    <col min="33" max="33" width="9.140625" style="4" customWidth="1"/>
    <col min="34" max="16384" width="9.140625" style="4"/>
  </cols>
  <sheetData>
    <row r="1" spans="1:22" x14ac:dyDescent="0.25">
      <c r="A1" s="4" t="s">
        <v>12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17</v>
      </c>
      <c r="J1" s="4" t="s">
        <v>16</v>
      </c>
      <c r="K1" s="4" t="s">
        <v>30</v>
      </c>
      <c r="L1" s="4" t="s">
        <v>31</v>
      </c>
      <c r="M1" s="4" t="s">
        <v>64</v>
      </c>
      <c r="N1" s="4" t="s">
        <v>62</v>
      </c>
      <c r="O1" s="4" t="s">
        <v>34</v>
      </c>
      <c r="P1" s="4" t="s">
        <v>63</v>
      </c>
      <c r="Q1" s="4" t="s">
        <v>65</v>
      </c>
      <c r="R1" s="4" t="s">
        <v>36</v>
      </c>
      <c r="S1" s="8" t="s">
        <v>18</v>
      </c>
    </row>
    <row r="2" spans="1:22" x14ac:dyDescent="0.25">
      <c r="A2" s="4" t="s">
        <v>4</v>
      </c>
      <c r="B2" s="4" t="s">
        <v>14</v>
      </c>
      <c r="C2" s="4">
        <v>0</v>
      </c>
      <c r="D2" s="4">
        <v>11429607</v>
      </c>
      <c r="E2" s="4">
        <v>10987846</v>
      </c>
      <c r="F2" s="4">
        <v>83334</v>
      </c>
      <c r="G2" s="4">
        <v>9</v>
      </c>
      <c r="H2" s="4">
        <v>422</v>
      </c>
      <c r="I2" s="4">
        <v>183</v>
      </c>
      <c r="J2" s="4">
        <v>427</v>
      </c>
      <c r="K2" s="4">
        <v>354</v>
      </c>
      <c r="L2" s="4">
        <v>4</v>
      </c>
      <c r="M2" s="5">
        <v>46451881</v>
      </c>
      <c r="N2" s="5">
        <v>23501</v>
      </c>
      <c r="O2" s="5">
        <v>35440534</v>
      </c>
      <c r="P2" s="5">
        <f t="shared" ref="P2:P65" si="0">O2-Q2</f>
        <v>31425695</v>
      </c>
      <c r="Q2" s="5">
        <v>4014839</v>
      </c>
      <c r="R2" s="5">
        <v>241876761</v>
      </c>
      <c r="S2" s="18">
        <v>286425415</v>
      </c>
      <c r="U2" s="18"/>
      <c r="V2" s="5"/>
    </row>
    <row r="3" spans="1:22" x14ac:dyDescent="0.25">
      <c r="A3" s="4" t="s">
        <v>4</v>
      </c>
      <c r="B3" s="4" t="s">
        <v>14</v>
      </c>
      <c r="C3" s="4">
        <v>1</v>
      </c>
      <c r="D3" s="4">
        <v>11042725</v>
      </c>
      <c r="E3" s="4">
        <v>10668580</v>
      </c>
      <c r="F3" s="4">
        <v>52430</v>
      </c>
      <c r="G3" s="4">
        <v>11</v>
      </c>
      <c r="H3" s="4">
        <v>445</v>
      </c>
      <c r="I3" s="4">
        <v>150</v>
      </c>
      <c r="J3" s="4">
        <v>445</v>
      </c>
      <c r="K3" s="4">
        <v>395</v>
      </c>
      <c r="L3" s="4">
        <v>3</v>
      </c>
      <c r="M3" s="5">
        <v>40845931</v>
      </c>
      <c r="N3" s="5">
        <v>22254</v>
      </c>
      <c r="O3" s="5">
        <v>30155097</v>
      </c>
      <c r="P3" s="5">
        <f t="shared" si="0"/>
        <v>27713117</v>
      </c>
      <c r="Q3" s="5">
        <v>2441980</v>
      </c>
      <c r="R3" s="5">
        <v>220034071</v>
      </c>
      <c r="S3" s="18">
        <v>258205620</v>
      </c>
      <c r="U3" s="18"/>
      <c r="V3" s="5"/>
    </row>
    <row r="4" spans="1:22" x14ac:dyDescent="0.25">
      <c r="A4" s="4" t="s">
        <v>4</v>
      </c>
      <c r="B4" s="4" t="s">
        <v>14</v>
      </c>
      <c r="C4" s="4">
        <v>2</v>
      </c>
      <c r="D4" s="4">
        <v>11007290</v>
      </c>
      <c r="E4" s="4">
        <v>10623962</v>
      </c>
      <c r="F4" s="4">
        <v>64200</v>
      </c>
      <c r="G4" s="4">
        <v>10</v>
      </c>
      <c r="H4" s="4">
        <v>404</v>
      </c>
      <c r="I4" s="4">
        <v>192</v>
      </c>
      <c r="J4" s="4">
        <v>406</v>
      </c>
      <c r="K4" s="4">
        <v>356</v>
      </c>
      <c r="L4" s="4">
        <v>3</v>
      </c>
      <c r="M4" s="5">
        <v>42553977</v>
      </c>
      <c r="N4" s="5">
        <v>782848</v>
      </c>
      <c r="O4" s="5">
        <v>31147167</v>
      </c>
      <c r="P4" s="5">
        <f t="shared" si="0"/>
        <v>28087144</v>
      </c>
      <c r="Q4" s="5">
        <v>3060023</v>
      </c>
      <c r="R4" s="5">
        <v>227620851</v>
      </c>
      <c r="S4" s="18">
        <v>266993345</v>
      </c>
      <c r="U4" s="18"/>
      <c r="V4" s="5"/>
    </row>
    <row r="5" spans="1:22" x14ac:dyDescent="0.25">
      <c r="A5" s="4" t="s">
        <v>4</v>
      </c>
      <c r="B5" s="4" t="s">
        <v>14</v>
      </c>
      <c r="C5" s="4">
        <v>3</v>
      </c>
      <c r="D5" s="4">
        <v>11538664</v>
      </c>
      <c r="E5" s="4">
        <v>11085876</v>
      </c>
      <c r="F5" s="4">
        <v>75943</v>
      </c>
      <c r="G5" s="4">
        <v>13</v>
      </c>
      <c r="H5" s="4">
        <v>401</v>
      </c>
      <c r="I5" s="4">
        <v>184</v>
      </c>
      <c r="J5" s="4">
        <v>401</v>
      </c>
      <c r="K5" s="4">
        <v>355</v>
      </c>
      <c r="L5" s="4">
        <v>4</v>
      </c>
      <c r="M5" s="5">
        <v>47398544</v>
      </c>
      <c r="N5" s="5">
        <v>25209</v>
      </c>
      <c r="O5" s="5">
        <v>36287459</v>
      </c>
      <c r="P5" s="5">
        <f t="shared" si="0"/>
        <v>32677211</v>
      </c>
      <c r="Q5" s="5">
        <v>3610248</v>
      </c>
      <c r="R5" s="5">
        <v>231453691</v>
      </c>
      <c r="S5" s="18">
        <v>276250340</v>
      </c>
      <c r="U5" s="18"/>
      <c r="V5" s="5"/>
    </row>
    <row r="6" spans="1:22" x14ac:dyDescent="0.25">
      <c r="A6" s="4" t="s">
        <v>0</v>
      </c>
      <c r="B6" s="4" t="s">
        <v>14</v>
      </c>
      <c r="C6" s="4">
        <v>0</v>
      </c>
      <c r="D6" s="5">
        <v>8177996</v>
      </c>
      <c r="E6" s="5">
        <v>7373574</v>
      </c>
      <c r="F6" s="5">
        <v>289825</v>
      </c>
      <c r="G6" s="5">
        <v>9</v>
      </c>
      <c r="H6" s="5">
        <v>389</v>
      </c>
      <c r="I6" s="5">
        <v>189</v>
      </c>
      <c r="J6" s="5">
        <v>389</v>
      </c>
      <c r="K6" s="5">
        <v>239</v>
      </c>
      <c r="L6" s="5">
        <v>7</v>
      </c>
      <c r="M6" s="5">
        <v>63574664</v>
      </c>
      <c r="N6" s="5">
        <v>1735</v>
      </c>
      <c r="O6" s="5">
        <v>56199355</v>
      </c>
      <c r="P6" s="5">
        <f t="shared" si="0"/>
        <v>42021669</v>
      </c>
      <c r="Q6" s="5">
        <v>14177686</v>
      </c>
      <c r="R6" s="5">
        <v>206080081</v>
      </c>
      <c r="S6" s="10">
        <v>274449558</v>
      </c>
      <c r="U6" s="18"/>
      <c r="V6" s="5"/>
    </row>
    <row r="7" spans="1:22" x14ac:dyDescent="0.25">
      <c r="A7" s="4" t="s">
        <v>0</v>
      </c>
      <c r="B7" s="4" t="s">
        <v>14</v>
      </c>
      <c r="C7" s="4">
        <v>1</v>
      </c>
      <c r="D7" s="5">
        <v>1124576</v>
      </c>
      <c r="E7" s="5">
        <v>1043322</v>
      </c>
      <c r="F7" s="5">
        <v>38700</v>
      </c>
      <c r="G7" s="5">
        <v>9</v>
      </c>
      <c r="H7" s="5">
        <v>384</v>
      </c>
      <c r="I7" s="5">
        <v>184</v>
      </c>
      <c r="J7" s="5">
        <v>384</v>
      </c>
      <c r="K7" s="5">
        <v>250</v>
      </c>
      <c r="L7" s="5">
        <v>9</v>
      </c>
      <c r="M7" s="5">
        <v>10158336</v>
      </c>
      <c r="N7" s="5">
        <v>5649</v>
      </c>
      <c r="O7" s="5">
        <v>9109365</v>
      </c>
      <c r="P7" s="5">
        <f t="shared" si="0"/>
        <v>6596475</v>
      </c>
      <c r="Q7" s="5">
        <v>2512890</v>
      </c>
      <c r="R7" s="5">
        <v>24778518</v>
      </c>
      <c r="S7" s="11">
        <v>35421050</v>
      </c>
      <c r="U7" s="18"/>
      <c r="V7" s="5"/>
    </row>
    <row r="8" spans="1:22" x14ac:dyDescent="0.25">
      <c r="A8" s="4" t="s">
        <v>0</v>
      </c>
      <c r="B8" s="4" t="s">
        <v>14</v>
      </c>
      <c r="C8" s="4">
        <v>2</v>
      </c>
      <c r="D8" s="5">
        <v>1089963</v>
      </c>
      <c r="E8" s="5">
        <v>1012457</v>
      </c>
      <c r="F8" s="5">
        <v>37390</v>
      </c>
      <c r="G8" s="5">
        <v>10</v>
      </c>
      <c r="H8" s="5">
        <v>390</v>
      </c>
      <c r="I8" s="5">
        <v>184</v>
      </c>
      <c r="J8" s="5">
        <v>392</v>
      </c>
      <c r="K8" s="5">
        <v>253</v>
      </c>
      <c r="L8" s="5">
        <v>9</v>
      </c>
      <c r="M8" s="5">
        <v>10030608</v>
      </c>
      <c r="N8" s="5">
        <v>158946</v>
      </c>
      <c r="O8" s="5">
        <v>8859205</v>
      </c>
      <c r="P8" s="5">
        <f t="shared" si="0"/>
        <v>6403237</v>
      </c>
      <c r="Q8" s="5">
        <v>2455968</v>
      </c>
      <c r="R8" s="5">
        <v>22606680</v>
      </c>
      <c r="S8" s="6">
        <v>32945235</v>
      </c>
      <c r="U8" s="18"/>
      <c r="V8" s="5"/>
    </row>
    <row r="9" spans="1:22" x14ac:dyDescent="0.25">
      <c r="A9" s="4" t="s">
        <v>0</v>
      </c>
      <c r="B9" s="4" t="s">
        <v>14</v>
      </c>
      <c r="C9" s="5">
        <v>3</v>
      </c>
      <c r="D9" s="5">
        <v>1179074</v>
      </c>
      <c r="E9" s="5">
        <v>1094375</v>
      </c>
      <c r="F9" s="5">
        <v>39520</v>
      </c>
      <c r="G9" s="5">
        <v>13</v>
      </c>
      <c r="H9" s="5">
        <v>384</v>
      </c>
      <c r="I9" s="5">
        <v>184</v>
      </c>
      <c r="J9" s="5">
        <v>384</v>
      </c>
      <c r="K9" s="5">
        <v>252</v>
      </c>
      <c r="L9" s="5">
        <v>8</v>
      </c>
      <c r="M9" s="5">
        <v>10445273</v>
      </c>
      <c r="N9" s="5">
        <v>6043</v>
      </c>
      <c r="O9" s="5">
        <v>9344855</v>
      </c>
      <c r="P9" s="5">
        <f t="shared" si="0"/>
        <v>6786163</v>
      </c>
      <c r="Q9" s="5">
        <v>2558692</v>
      </c>
      <c r="R9" s="5">
        <v>23982991</v>
      </c>
      <c r="S9" s="11">
        <v>34930581</v>
      </c>
      <c r="U9" s="18"/>
      <c r="V9" s="5"/>
    </row>
    <row r="10" spans="1:22" x14ac:dyDescent="0.25">
      <c r="A10" s="4" t="s">
        <v>1</v>
      </c>
      <c r="B10" s="4" t="s">
        <v>14</v>
      </c>
      <c r="C10" s="5">
        <v>0</v>
      </c>
      <c r="D10" s="5">
        <v>9340850</v>
      </c>
      <c r="E10" s="5">
        <v>9217557</v>
      </c>
      <c r="F10" s="5">
        <v>70981</v>
      </c>
      <c r="G10" s="5">
        <v>9</v>
      </c>
      <c r="H10" s="5">
        <v>388</v>
      </c>
      <c r="I10" s="5">
        <v>188</v>
      </c>
      <c r="J10" s="5">
        <v>388</v>
      </c>
      <c r="K10" s="5">
        <v>286</v>
      </c>
      <c r="L10" s="5">
        <v>2</v>
      </c>
      <c r="M10" s="5">
        <v>19466369</v>
      </c>
      <c r="N10" s="5">
        <v>1658</v>
      </c>
      <c r="O10" s="5">
        <v>10247154</v>
      </c>
      <c r="P10" s="5">
        <f t="shared" si="0"/>
        <v>6752280</v>
      </c>
      <c r="Q10" s="5">
        <v>3494874</v>
      </c>
      <c r="R10" s="5">
        <v>477209498</v>
      </c>
      <c r="S10" s="6">
        <v>497484577</v>
      </c>
      <c r="U10" s="18"/>
      <c r="V10" s="5"/>
    </row>
    <row r="11" spans="1:22" x14ac:dyDescent="0.25">
      <c r="A11" s="4" t="s">
        <v>1</v>
      </c>
      <c r="B11" s="4" t="s">
        <v>14</v>
      </c>
      <c r="C11" s="5">
        <v>1</v>
      </c>
      <c r="D11" s="5">
        <v>1740375</v>
      </c>
      <c r="E11" s="5">
        <v>1677605</v>
      </c>
      <c r="F11" s="5">
        <v>37849</v>
      </c>
      <c r="G11" s="5">
        <v>9</v>
      </c>
      <c r="H11" s="5">
        <v>418</v>
      </c>
      <c r="I11" s="5">
        <v>188</v>
      </c>
      <c r="J11" s="5">
        <v>418</v>
      </c>
      <c r="K11" s="5">
        <v>291</v>
      </c>
      <c r="L11" s="5">
        <v>5</v>
      </c>
      <c r="M11" s="5">
        <v>9589293</v>
      </c>
      <c r="N11" s="5">
        <v>3981</v>
      </c>
      <c r="O11" s="5">
        <v>7907707</v>
      </c>
      <c r="P11" s="5">
        <f t="shared" si="0"/>
        <v>5626675</v>
      </c>
      <c r="Q11" s="5">
        <v>2281032</v>
      </c>
      <c r="R11" s="5">
        <v>18658864</v>
      </c>
      <c r="S11" s="11">
        <v>28630523</v>
      </c>
      <c r="U11" s="18"/>
      <c r="V11" s="5"/>
    </row>
    <row r="12" spans="1:22" x14ac:dyDescent="0.25">
      <c r="A12" s="4" t="s">
        <v>1</v>
      </c>
      <c r="B12" s="4" t="s">
        <v>14</v>
      </c>
      <c r="C12" s="5">
        <v>2</v>
      </c>
      <c r="D12" s="5">
        <v>1742276</v>
      </c>
      <c r="E12" s="5">
        <v>1678487</v>
      </c>
      <c r="F12" s="5">
        <v>37961</v>
      </c>
      <c r="G12" s="5">
        <v>10</v>
      </c>
      <c r="H12" s="5">
        <v>435</v>
      </c>
      <c r="I12" s="5">
        <v>188</v>
      </c>
      <c r="J12" s="5">
        <v>437</v>
      </c>
      <c r="K12" s="5">
        <v>290</v>
      </c>
      <c r="L12" s="5">
        <v>5</v>
      </c>
      <c r="M12" s="5">
        <v>9789061</v>
      </c>
      <c r="N12" s="5">
        <v>130239</v>
      </c>
      <c r="O12" s="5">
        <v>7980335</v>
      </c>
      <c r="P12" s="5">
        <f t="shared" si="0"/>
        <v>5693511</v>
      </c>
      <c r="Q12" s="5">
        <v>2286824</v>
      </c>
      <c r="R12" s="5">
        <v>18761783</v>
      </c>
      <c r="S12" s="6">
        <v>28812265</v>
      </c>
      <c r="U12" s="18"/>
      <c r="V12" s="5"/>
    </row>
    <row r="13" spans="1:22" x14ac:dyDescent="0.25">
      <c r="A13" s="4" t="s">
        <v>1</v>
      </c>
      <c r="B13" s="4" t="s">
        <v>14</v>
      </c>
      <c r="C13" s="5">
        <v>3</v>
      </c>
      <c r="D13" s="5">
        <v>1740091</v>
      </c>
      <c r="E13" s="5">
        <v>1677725</v>
      </c>
      <c r="F13" s="5">
        <v>36406</v>
      </c>
      <c r="G13" s="5">
        <v>13</v>
      </c>
      <c r="H13" s="5">
        <v>427</v>
      </c>
      <c r="I13" s="5">
        <v>188</v>
      </c>
      <c r="J13" s="5">
        <v>427</v>
      </c>
      <c r="K13" s="5">
        <v>283</v>
      </c>
      <c r="L13" s="5">
        <v>5</v>
      </c>
      <c r="M13" s="5">
        <v>9401852</v>
      </c>
      <c r="N13" s="5">
        <v>3522</v>
      </c>
      <c r="O13" s="5">
        <v>7720605</v>
      </c>
      <c r="P13" s="5">
        <f t="shared" si="0"/>
        <v>5491327</v>
      </c>
      <c r="Q13" s="5">
        <v>2229278</v>
      </c>
      <c r="R13" s="5">
        <v>18655752</v>
      </c>
      <c r="S13" s="11">
        <v>28438213</v>
      </c>
      <c r="U13" s="18"/>
      <c r="V13" s="5"/>
    </row>
    <row r="14" spans="1:22" x14ac:dyDescent="0.25">
      <c r="A14" s="4" t="s">
        <v>8</v>
      </c>
      <c r="B14" s="4" t="s">
        <v>14</v>
      </c>
      <c r="C14" s="5">
        <v>0</v>
      </c>
      <c r="D14" s="5">
        <v>5676000</v>
      </c>
      <c r="E14" s="5">
        <v>5398491</v>
      </c>
      <c r="F14" s="5">
        <v>82437</v>
      </c>
      <c r="G14" s="5">
        <v>13</v>
      </c>
      <c r="H14" s="5">
        <v>388</v>
      </c>
      <c r="I14" s="5">
        <v>185</v>
      </c>
      <c r="J14" s="5">
        <v>390</v>
      </c>
      <c r="K14" s="5">
        <v>303</v>
      </c>
      <c r="L14" s="5">
        <v>5</v>
      </c>
      <c r="M14" s="5">
        <v>29501089</v>
      </c>
      <c r="N14" s="5">
        <v>25297</v>
      </c>
      <c r="O14" s="5">
        <v>24077301</v>
      </c>
      <c r="P14" s="5">
        <f t="shared" si="0"/>
        <v>20103152</v>
      </c>
      <c r="Q14" s="5">
        <v>3974149</v>
      </c>
      <c r="R14" s="5">
        <v>82390363</v>
      </c>
      <c r="S14" s="12">
        <v>113417586</v>
      </c>
      <c r="U14" s="18"/>
      <c r="V14" s="5"/>
    </row>
    <row r="15" spans="1:22" x14ac:dyDescent="0.25">
      <c r="A15" s="4" t="s">
        <v>8</v>
      </c>
      <c r="B15" s="4" t="s">
        <v>14</v>
      </c>
      <c r="C15" s="5">
        <v>1</v>
      </c>
      <c r="D15" s="5">
        <v>5129964</v>
      </c>
      <c r="E15" s="5">
        <v>4868678</v>
      </c>
      <c r="F15" s="5">
        <v>75949</v>
      </c>
      <c r="G15" s="5">
        <v>13</v>
      </c>
      <c r="H15" s="5">
        <v>404</v>
      </c>
      <c r="I15" s="5">
        <v>186</v>
      </c>
      <c r="J15" s="5">
        <v>404</v>
      </c>
      <c r="K15" s="5">
        <v>302</v>
      </c>
      <c r="L15" s="5">
        <v>5</v>
      </c>
      <c r="M15" s="5">
        <v>28427296</v>
      </c>
      <c r="N15" s="5">
        <v>29696</v>
      </c>
      <c r="O15" s="5">
        <v>23528922</v>
      </c>
      <c r="P15" s="5">
        <f t="shared" si="0"/>
        <v>19903808</v>
      </c>
      <c r="Q15" s="5">
        <v>3625114</v>
      </c>
      <c r="R15" s="5">
        <v>62744350</v>
      </c>
      <c r="S15" s="13">
        <v>92592108</v>
      </c>
      <c r="U15" s="18"/>
      <c r="V15" s="5"/>
    </row>
    <row r="16" spans="1:22" x14ac:dyDescent="0.25">
      <c r="A16" s="4" t="s">
        <v>8</v>
      </c>
      <c r="B16" s="4" t="s">
        <v>14</v>
      </c>
      <c r="C16" s="5">
        <v>2</v>
      </c>
      <c r="D16" s="5">
        <v>4500607</v>
      </c>
      <c r="E16" s="5">
        <v>4271217</v>
      </c>
      <c r="F16" s="5">
        <v>63056</v>
      </c>
      <c r="G16" s="5">
        <v>10</v>
      </c>
      <c r="H16" s="5">
        <v>388</v>
      </c>
      <c r="I16" s="5">
        <v>188</v>
      </c>
      <c r="J16" s="5">
        <v>390</v>
      </c>
      <c r="K16" s="5">
        <v>301</v>
      </c>
      <c r="L16" s="5">
        <v>5</v>
      </c>
      <c r="M16" s="5">
        <v>25635674</v>
      </c>
      <c r="N16" s="5">
        <v>478351</v>
      </c>
      <c r="O16" s="5">
        <v>20886106</v>
      </c>
      <c r="P16" s="5">
        <f t="shared" si="0"/>
        <v>17924688</v>
      </c>
      <c r="Q16" s="5">
        <v>2961418</v>
      </c>
      <c r="R16" s="5">
        <v>52788607</v>
      </c>
      <c r="S16" s="12">
        <v>79200431</v>
      </c>
      <c r="U16" s="18"/>
      <c r="V16" s="5"/>
    </row>
    <row r="17" spans="1:22" x14ac:dyDescent="0.25">
      <c r="A17" s="4" t="s">
        <v>8</v>
      </c>
      <c r="B17" s="4" t="s">
        <v>14</v>
      </c>
      <c r="C17" s="5">
        <v>3</v>
      </c>
      <c r="D17" s="5">
        <v>4996654</v>
      </c>
      <c r="E17" s="5">
        <v>4759609</v>
      </c>
      <c r="F17" s="5">
        <v>71287</v>
      </c>
      <c r="G17" s="5">
        <v>13</v>
      </c>
      <c r="H17" s="5">
        <v>434</v>
      </c>
      <c r="I17" s="5">
        <v>183</v>
      </c>
      <c r="J17" s="5">
        <v>434</v>
      </c>
      <c r="K17" s="5">
        <v>303</v>
      </c>
      <c r="L17" s="5">
        <v>5</v>
      </c>
      <c r="M17" s="5">
        <v>26715110</v>
      </c>
      <c r="N17" s="5">
        <v>28668</v>
      </c>
      <c r="O17" s="5">
        <v>21926833</v>
      </c>
      <c r="P17" s="5">
        <f t="shared" si="0"/>
        <v>18506251</v>
      </c>
      <c r="Q17" s="5">
        <v>3420582</v>
      </c>
      <c r="R17" s="5">
        <v>57507911</v>
      </c>
      <c r="S17" s="13">
        <v>85512297</v>
      </c>
      <c r="U17" s="18"/>
      <c r="V17" s="5"/>
    </row>
    <row r="18" spans="1:22" x14ac:dyDescent="0.25">
      <c r="A18" s="4" t="s">
        <v>5</v>
      </c>
      <c r="B18" s="4" t="s">
        <v>14</v>
      </c>
      <c r="C18" s="5">
        <v>0</v>
      </c>
      <c r="D18" s="5">
        <v>6776510</v>
      </c>
      <c r="E18" s="5">
        <v>5621116</v>
      </c>
      <c r="F18" s="5">
        <v>766621</v>
      </c>
      <c r="G18" s="5">
        <v>13</v>
      </c>
      <c r="H18" s="5">
        <v>475</v>
      </c>
      <c r="I18" s="5">
        <v>188</v>
      </c>
      <c r="J18" s="5">
        <v>475</v>
      </c>
      <c r="K18" s="5">
        <v>302</v>
      </c>
      <c r="L18" s="5">
        <v>30</v>
      </c>
      <c r="M18" s="5">
        <v>204307126</v>
      </c>
      <c r="N18" s="5">
        <v>112866</v>
      </c>
      <c r="O18" s="5">
        <v>198573144</v>
      </c>
      <c r="P18" s="5">
        <f t="shared" si="0"/>
        <v>146666617</v>
      </c>
      <c r="Q18" s="5">
        <v>51906527</v>
      </c>
      <c r="R18" s="5">
        <v>98232939</v>
      </c>
      <c r="S18" s="12">
        <v>309181079</v>
      </c>
      <c r="U18" s="18"/>
      <c r="V18" s="5"/>
    </row>
    <row r="19" spans="1:22" x14ac:dyDescent="0.25">
      <c r="A19" s="4" t="s">
        <v>5</v>
      </c>
      <c r="B19" s="4" t="s">
        <v>14</v>
      </c>
      <c r="C19" s="5">
        <v>1</v>
      </c>
      <c r="D19" s="5">
        <v>4876151</v>
      </c>
      <c r="E19" s="5">
        <v>3665823</v>
      </c>
      <c r="F19" s="5">
        <v>902356</v>
      </c>
      <c r="G19" s="5">
        <v>13</v>
      </c>
      <c r="H19" s="5">
        <v>439</v>
      </c>
      <c r="I19" s="5">
        <v>191</v>
      </c>
      <c r="J19" s="5">
        <v>439</v>
      </c>
      <c r="K19" s="5">
        <v>302</v>
      </c>
      <c r="L19" s="5">
        <v>49</v>
      </c>
      <c r="M19" s="5">
        <v>240452025</v>
      </c>
      <c r="N19" s="5">
        <v>149514</v>
      </c>
      <c r="O19" s="5">
        <v>236636688</v>
      </c>
      <c r="P19" s="5">
        <f t="shared" si="0"/>
        <v>174928394</v>
      </c>
      <c r="Q19" s="5">
        <v>61708294</v>
      </c>
      <c r="R19" s="5">
        <v>32847234</v>
      </c>
      <c r="S19" s="13">
        <v>280238281</v>
      </c>
      <c r="U19" s="18"/>
      <c r="V19" s="5"/>
    </row>
    <row r="20" spans="1:22" x14ac:dyDescent="0.25">
      <c r="A20" s="4" t="s">
        <v>5</v>
      </c>
      <c r="B20" s="4" t="s">
        <v>14</v>
      </c>
      <c r="C20" s="5">
        <v>2</v>
      </c>
      <c r="D20" s="5">
        <v>3676829</v>
      </c>
      <c r="E20" s="5">
        <v>2758200</v>
      </c>
      <c r="F20" s="5">
        <v>718457</v>
      </c>
      <c r="G20" s="5">
        <v>14</v>
      </c>
      <c r="H20" s="5">
        <v>439</v>
      </c>
      <c r="I20" s="5">
        <v>188</v>
      </c>
      <c r="J20" s="5">
        <v>441</v>
      </c>
      <c r="K20" s="5">
        <v>304</v>
      </c>
      <c r="L20" s="5">
        <v>55</v>
      </c>
      <c r="M20" s="5">
        <v>202323007</v>
      </c>
      <c r="N20" s="5">
        <v>1911935</v>
      </c>
      <c r="O20" s="5">
        <v>197652872</v>
      </c>
      <c r="P20" s="5">
        <f t="shared" si="0"/>
        <v>145885976</v>
      </c>
      <c r="Q20" s="5">
        <v>51766896</v>
      </c>
      <c r="R20" s="5">
        <v>24964585</v>
      </c>
      <c r="S20" s="12">
        <v>230752553</v>
      </c>
      <c r="U20" s="18"/>
      <c r="V20" s="5"/>
    </row>
    <row r="21" spans="1:22" x14ac:dyDescent="0.25">
      <c r="A21" s="4" t="s">
        <v>5</v>
      </c>
      <c r="B21" s="4" t="s">
        <v>14</v>
      </c>
      <c r="C21" s="5">
        <v>3</v>
      </c>
      <c r="D21" s="5">
        <v>4125849</v>
      </c>
      <c r="E21" s="5">
        <v>3097853</v>
      </c>
      <c r="F21" s="5">
        <v>798677</v>
      </c>
      <c r="G21" s="5">
        <v>13</v>
      </c>
      <c r="H21" s="5">
        <v>439</v>
      </c>
      <c r="I21" s="5">
        <v>188</v>
      </c>
      <c r="J21" s="5">
        <v>439</v>
      </c>
      <c r="K21" s="5">
        <v>302</v>
      </c>
      <c r="L21" s="5">
        <v>53</v>
      </c>
      <c r="M21" s="5">
        <v>219742633</v>
      </c>
      <c r="N21" s="5">
        <v>108967</v>
      </c>
      <c r="O21" s="5">
        <v>216535813</v>
      </c>
      <c r="P21" s="5">
        <f t="shared" si="0"/>
        <v>159794237</v>
      </c>
      <c r="Q21" s="5">
        <v>56741576</v>
      </c>
      <c r="R21" s="5">
        <v>27837805</v>
      </c>
      <c r="S21" s="13">
        <v>253483736</v>
      </c>
      <c r="U21" s="18"/>
      <c r="V21" s="5"/>
    </row>
    <row r="22" spans="1:22" x14ac:dyDescent="0.25">
      <c r="A22" s="4" t="s">
        <v>7</v>
      </c>
      <c r="B22" s="4" t="s">
        <v>14</v>
      </c>
      <c r="C22" s="5">
        <v>0</v>
      </c>
      <c r="D22" s="5">
        <v>3053024</v>
      </c>
      <c r="E22" s="5">
        <v>2829248</v>
      </c>
      <c r="F22" s="5">
        <v>117811</v>
      </c>
      <c r="G22" s="5">
        <v>13</v>
      </c>
      <c r="H22" s="5">
        <v>481</v>
      </c>
      <c r="I22" s="5">
        <v>191</v>
      </c>
      <c r="J22" s="5">
        <v>481</v>
      </c>
      <c r="K22" s="5">
        <v>354</v>
      </c>
      <c r="L22" s="5">
        <v>10</v>
      </c>
      <c r="M22" s="5">
        <v>31279682</v>
      </c>
      <c r="N22" s="5">
        <v>30321</v>
      </c>
      <c r="O22" s="5">
        <v>28420113</v>
      </c>
      <c r="P22" s="5">
        <f t="shared" si="0"/>
        <v>21902586</v>
      </c>
      <c r="Q22" s="5">
        <v>6517527</v>
      </c>
      <c r="R22" s="5">
        <v>42572965</v>
      </c>
      <c r="S22" s="12">
        <v>75153650</v>
      </c>
      <c r="U22" s="18"/>
      <c r="V22" s="5"/>
    </row>
    <row r="23" spans="1:22" x14ac:dyDescent="0.25">
      <c r="A23" s="4" t="s">
        <v>7</v>
      </c>
      <c r="B23" s="4" t="s">
        <v>14</v>
      </c>
      <c r="C23" s="5">
        <v>1</v>
      </c>
      <c r="D23" s="5">
        <v>2891588</v>
      </c>
      <c r="E23" s="5">
        <v>2678384</v>
      </c>
      <c r="F23" s="5">
        <v>116790</v>
      </c>
      <c r="G23" s="5">
        <v>13</v>
      </c>
      <c r="H23" s="5">
        <v>490</v>
      </c>
      <c r="I23" s="5">
        <v>189</v>
      </c>
      <c r="J23" s="5">
        <v>490</v>
      </c>
      <c r="K23" s="5">
        <v>400</v>
      </c>
      <c r="L23" s="5">
        <v>10</v>
      </c>
      <c r="M23" s="5">
        <v>31554544</v>
      </c>
      <c r="N23" s="5">
        <v>31772</v>
      </c>
      <c r="O23" s="5">
        <v>28844388</v>
      </c>
      <c r="P23" s="5">
        <f t="shared" si="0"/>
        <v>22320749</v>
      </c>
      <c r="Q23" s="5">
        <v>6523639</v>
      </c>
      <c r="R23" s="5">
        <v>34133292</v>
      </c>
      <c r="S23" s="13">
        <v>66925886</v>
      </c>
      <c r="U23" s="18"/>
      <c r="V23" s="5"/>
    </row>
    <row r="24" spans="1:22" x14ac:dyDescent="0.25">
      <c r="A24" s="4" t="s">
        <v>7</v>
      </c>
      <c r="B24" s="4" t="s">
        <v>14</v>
      </c>
      <c r="C24" s="5">
        <v>2</v>
      </c>
      <c r="D24" s="5">
        <v>2932350</v>
      </c>
      <c r="E24" s="5">
        <v>2721078</v>
      </c>
      <c r="F24" s="5">
        <v>116633</v>
      </c>
      <c r="G24" s="5">
        <v>14</v>
      </c>
      <c r="H24" s="5">
        <v>439</v>
      </c>
      <c r="I24" s="5">
        <v>188</v>
      </c>
      <c r="J24" s="5">
        <v>441</v>
      </c>
      <c r="K24" s="5">
        <v>390</v>
      </c>
      <c r="L24" s="5">
        <v>10</v>
      </c>
      <c r="M24" s="5">
        <v>31614160</v>
      </c>
      <c r="N24" s="5">
        <v>446801</v>
      </c>
      <c r="O24" s="5">
        <v>28446281</v>
      </c>
      <c r="P24" s="5">
        <f t="shared" si="0"/>
        <v>21982381</v>
      </c>
      <c r="Q24" s="5">
        <v>6463900</v>
      </c>
      <c r="R24" s="5">
        <v>37210965</v>
      </c>
      <c r="S24" s="12">
        <v>69639541</v>
      </c>
      <c r="U24" s="18"/>
      <c r="V24" s="5"/>
    </row>
    <row r="25" spans="1:22" x14ac:dyDescent="0.25">
      <c r="A25" s="4" t="s">
        <v>7</v>
      </c>
      <c r="B25" s="4" t="s">
        <v>14</v>
      </c>
      <c r="C25" s="5">
        <v>3</v>
      </c>
      <c r="D25" s="5">
        <v>2914950</v>
      </c>
      <c r="E25" s="5">
        <v>2696819</v>
      </c>
      <c r="F25" s="5">
        <v>118596</v>
      </c>
      <c r="G25" s="5">
        <v>13</v>
      </c>
      <c r="H25" s="5">
        <v>446</v>
      </c>
      <c r="I25" s="5">
        <v>189</v>
      </c>
      <c r="J25" s="5">
        <v>446</v>
      </c>
      <c r="K25" s="5">
        <v>380</v>
      </c>
      <c r="L25" s="5">
        <v>11</v>
      </c>
      <c r="M25" s="5">
        <v>32160729</v>
      </c>
      <c r="N25" s="5">
        <v>33968</v>
      </c>
      <c r="O25" s="5">
        <v>29429942</v>
      </c>
      <c r="P25" s="5">
        <f t="shared" si="0"/>
        <v>22842057</v>
      </c>
      <c r="Q25" s="5">
        <v>6587885</v>
      </c>
      <c r="R25" s="5">
        <v>34479810</v>
      </c>
      <c r="S25" s="13">
        <v>67901329</v>
      </c>
      <c r="U25" s="18"/>
      <c r="V25" s="5"/>
    </row>
    <row r="26" spans="1:22" x14ac:dyDescent="0.25">
      <c r="A26" s="4" t="s">
        <v>11</v>
      </c>
      <c r="B26" s="4" t="s">
        <v>14</v>
      </c>
      <c r="C26" s="5">
        <v>0</v>
      </c>
      <c r="D26" s="5">
        <v>71883113</v>
      </c>
      <c r="E26" s="5">
        <v>67690248</v>
      </c>
      <c r="F26" s="5">
        <v>4146529</v>
      </c>
      <c r="G26" s="5">
        <v>10</v>
      </c>
      <c r="H26" s="5">
        <v>445</v>
      </c>
      <c r="I26" s="5">
        <v>179</v>
      </c>
      <c r="J26" s="5">
        <v>447</v>
      </c>
      <c r="K26" s="5">
        <v>357</v>
      </c>
      <c r="L26" s="5">
        <v>7</v>
      </c>
      <c r="M26" s="5">
        <v>133405367</v>
      </c>
      <c r="N26" s="5">
        <v>6505</v>
      </c>
      <c r="O26" s="5">
        <v>437708614</v>
      </c>
      <c r="P26" s="5">
        <f t="shared" si="0"/>
        <v>236776692</v>
      </c>
      <c r="Q26" s="5">
        <v>200931922</v>
      </c>
      <c r="R26" s="5">
        <v>431325724</v>
      </c>
      <c r="S26" s="12">
        <v>564293599</v>
      </c>
    </row>
    <row r="27" spans="1:22" x14ac:dyDescent="0.25">
      <c r="A27" s="4" t="s">
        <v>11</v>
      </c>
      <c r="B27" s="4" t="s">
        <v>14</v>
      </c>
      <c r="C27" s="5">
        <v>1</v>
      </c>
      <c r="D27" s="5">
        <v>2967062</v>
      </c>
      <c r="E27" s="5">
        <v>2840977</v>
      </c>
      <c r="F27" s="5">
        <v>91167</v>
      </c>
      <c r="G27" s="5">
        <v>9</v>
      </c>
      <c r="H27" s="5">
        <v>439</v>
      </c>
      <c r="I27" s="5">
        <v>173</v>
      </c>
      <c r="J27" s="5">
        <v>439</v>
      </c>
      <c r="K27" s="5">
        <v>355</v>
      </c>
      <c r="L27" s="5">
        <v>8</v>
      </c>
      <c r="M27" s="5">
        <v>25419630</v>
      </c>
      <c r="N27" s="5">
        <v>38859</v>
      </c>
      <c r="O27" s="5">
        <v>22539794</v>
      </c>
      <c r="P27" s="5">
        <f t="shared" si="0"/>
        <v>18420387</v>
      </c>
      <c r="Q27" s="5">
        <v>4119407</v>
      </c>
      <c r="R27" s="5">
        <v>86280861</v>
      </c>
      <c r="S27" s="13">
        <v>112256709</v>
      </c>
    </row>
    <row r="28" spans="1:22" x14ac:dyDescent="0.25">
      <c r="A28" s="4" t="s">
        <v>11</v>
      </c>
      <c r="B28" s="4" t="s">
        <v>14</v>
      </c>
      <c r="C28" s="5">
        <v>2</v>
      </c>
      <c r="D28" s="5">
        <v>2886716</v>
      </c>
      <c r="E28" s="5">
        <v>2767990</v>
      </c>
      <c r="F28" s="5">
        <v>83285</v>
      </c>
      <c r="G28" s="5">
        <v>10</v>
      </c>
      <c r="H28" s="5">
        <v>445</v>
      </c>
      <c r="I28" s="5">
        <v>179</v>
      </c>
      <c r="J28" s="5">
        <v>447</v>
      </c>
      <c r="K28" s="5">
        <v>357</v>
      </c>
      <c r="L28" s="5">
        <v>8</v>
      </c>
      <c r="M28" s="5">
        <v>24424758</v>
      </c>
      <c r="N28" s="5">
        <v>269248</v>
      </c>
      <c r="O28" s="5">
        <v>21387520</v>
      </c>
      <c r="P28" s="5">
        <f t="shared" si="0"/>
        <v>17650368</v>
      </c>
      <c r="Q28" s="5">
        <v>3737152</v>
      </c>
      <c r="R28" s="5">
        <v>88053134</v>
      </c>
      <c r="S28" s="12">
        <v>112767488</v>
      </c>
    </row>
    <row r="29" spans="1:22" x14ac:dyDescent="0.25">
      <c r="A29" s="4" t="s">
        <v>11</v>
      </c>
      <c r="B29" s="4" t="s">
        <v>14</v>
      </c>
      <c r="C29" s="5">
        <v>3</v>
      </c>
      <c r="D29" s="5">
        <v>3279348</v>
      </c>
      <c r="E29" s="5">
        <v>3203705</v>
      </c>
      <c r="F29" s="5">
        <v>55407</v>
      </c>
      <c r="G29" s="5">
        <v>13</v>
      </c>
      <c r="H29" s="5">
        <v>413</v>
      </c>
      <c r="I29" s="5">
        <v>181</v>
      </c>
      <c r="J29" s="5">
        <v>413</v>
      </c>
      <c r="K29" s="5">
        <v>355</v>
      </c>
      <c r="L29" s="5">
        <v>4</v>
      </c>
      <c r="M29" s="5">
        <v>15054865</v>
      </c>
      <c r="N29" s="5">
        <v>14710</v>
      </c>
      <c r="O29" s="5">
        <v>11836450</v>
      </c>
      <c r="P29" s="5">
        <f t="shared" si="0"/>
        <v>9249731</v>
      </c>
      <c r="Q29" s="5">
        <v>2586719</v>
      </c>
      <c r="R29" s="5">
        <v>92353296</v>
      </c>
      <c r="S29" s="13">
        <v>107815681</v>
      </c>
    </row>
    <row r="30" spans="1:22" x14ac:dyDescent="0.25">
      <c r="A30" s="4" t="s">
        <v>9</v>
      </c>
      <c r="B30" s="4" t="s">
        <v>14</v>
      </c>
      <c r="C30" s="5">
        <v>0</v>
      </c>
      <c r="D30" s="5">
        <v>13275254</v>
      </c>
      <c r="E30" s="5">
        <v>12053742</v>
      </c>
      <c r="F30" s="5">
        <v>1117668</v>
      </c>
      <c r="G30" s="5">
        <v>13</v>
      </c>
      <c r="H30" s="5">
        <v>434</v>
      </c>
      <c r="I30" s="5">
        <v>189</v>
      </c>
      <c r="J30" s="5">
        <v>434</v>
      </c>
      <c r="K30" s="5">
        <v>302</v>
      </c>
      <c r="L30" s="5">
        <v>25</v>
      </c>
      <c r="M30" s="5">
        <v>343163716</v>
      </c>
      <c r="N30" s="5">
        <v>83359</v>
      </c>
      <c r="O30" s="5">
        <v>331026615</v>
      </c>
      <c r="P30" s="5">
        <f t="shared" si="0"/>
        <v>207492679</v>
      </c>
      <c r="Q30" s="5">
        <v>123533936</v>
      </c>
      <c r="R30" s="5">
        <v>857371859</v>
      </c>
      <c r="S30" s="12">
        <v>1208790604</v>
      </c>
      <c r="U30" s="18"/>
      <c r="V30" s="5"/>
    </row>
    <row r="31" spans="1:22" x14ac:dyDescent="0.25">
      <c r="A31" s="4" t="s">
        <v>9</v>
      </c>
      <c r="B31" s="4" t="s">
        <v>14</v>
      </c>
      <c r="C31" s="5">
        <v>1</v>
      </c>
      <c r="D31" s="5">
        <v>13195359</v>
      </c>
      <c r="E31" s="5">
        <v>11961602</v>
      </c>
      <c r="F31" s="5">
        <v>1124371</v>
      </c>
      <c r="G31" s="5">
        <v>13</v>
      </c>
      <c r="H31" s="5">
        <v>440</v>
      </c>
      <c r="I31" s="5">
        <v>189</v>
      </c>
      <c r="J31" s="5">
        <v>440</v>
      </c>
      <c r="K31" s="5">
        <v>306</v>
      </c>
      <c r="L31" s="5">
        <v>26</v>
      </c>
      <c r="M31" s="5">
        <v>345896905</v>
      </c>
      <c r="N31" s="5">
        <v>82868</v>
      </c>
      <c r="O31" s="5">
        <v>333852435</v>
      </c>
      <c r="P31" s="5">
        <f t="shared" si="0"/>
        <v>209517832</v>
      </c>
      <c r="Q31" s="5">
        <v>124334603</v>
      </c>
      <c r="R31" s="5">
        <v>854018476</v>
      </c>
      <c r="S31" s="13">
        <v>1208241527</v>
      </c>
      <c r="U31" s="18"/>
      <c r="V31" s="5"/>
    </row>
    <row r="32" spans="1:22" x14ac:dyDescent="0.25">
      <c r="A32" s="4" t="s">
        <v>9</v>
      </c>
      <c r="B32" s="4" t="s">
        <v>14</v>
      </c>
      <c r="C32" s="5">
        <v>2</v>
      </c>
      <c r="D32" s="5">
        <v>13164192</v>
      </c>
      <c r="E32" s="5">
        <v>11951295</v>
      </c>
      <c r="F32" s="5">
        <v>1110324</v>
      </c>
      <c r="G32" s="5">
        <v>11</v>
      </c>
      <c r="H32" s="5">
        <v>420</v>
      </c>
      <c r="I32" s="5">
        <v>189</v>
      </c>
      <c r="J32" s="5">
        <v>426</v>
      </c>
      <c r="K32" s="5">
        <v>304</v>
      </c>
      <c r="L32" s="5">
        <v>26</v>
      </c>
      <c r="M32" s="5">
        <v>345342703</v>
      </c>
      <c r="N32" s="5">
        <v>2488521</v>
      </c>
      <c r="O32" s="5">
        <v>330902887</v>
      </c>
      <c r="P32" s="5">
        <f t="shared" si="0"/>
        <v>207454507</v>
      </c>
      <c r="Q32" s="5">
        <v>123448380</v>
      </c>
      <c r="R32" s="5">
        <v>853821391</v>
      </c>
      <c r="S32" s="12">
        <v>1204964378</v>
      </c>
      <c r="U32" s="18"/>
      <c r="V32" s="5"/>
    </row>
    <row r="33" spans="1:22" x14ac:dyDescent="0.25">
      <c r="A33" s="4" t="s">
        <v>9</v>
      </c>
      <c r="B33" s="4" t="s">
        <v>14</v>
      </c>
      <c r="C33" s="5">
        <v>3</v>
      </c>
      <c r="D33" s="5">
        <v>13175471</v>
      </c>
      <c r="E33" s="5">
        <v>11961512</v>
      </c>
      <c r="F33" s="5">
        <v>1110315</v>
      </c>
      <c r="G33" s="5">
        <v>13</v>
      </c>
      <c r="H33" s="5">
        <v>440</v>
      </c>
      <c r="I33" s="5">
        <v>189</v>
      </c>
      <c r="J33" s="5">
        <v>440</v>
      </c>
      <c r="K33" s="5">
        <v>302</v>
      </c>
      <c r="L33" s="5">
        <v>26</v>
      </c>
      <c r="M33" s="5">
        <v>342935592</v>
      </c>
      <c r="N33" s="5">
        <v>82118</v>
      </c>
      <c r="O33" s="5">
        <v>330891962</v>
      </c>
      <c r="P33" s="5">
        <f t="shared" si="0"/>
        <v>207525817</v>
      </c>
      <c r="Q33" s="5">
        <v>123366145</v>
      </c>
      <c r="R33" s="5">
        <v>853807572</v>
      </c>
      <c r="S33" s="13">
        <v>1204951307</v>
      </c>
      <c r="U33" s="18"/>
      <c r="V33" s="5"/>
    </row>
    <row r="34" spans="1:22" x14ac:dyDescent="0.25">
      <c r="A34" s="4" t="s">
        <v>6</v>
      </c>
      <c r="B34" s="4" t="s">
        <v>14</v>
      </c>
      <c r="C34" s="5">
        <v>0</v>
      </c>
      <c r="D34" s="5">
        <v>15535118</v>
      </c>
      <c r="E34" s="5">
        <v>15231492</v>
      </c>
      <c r="F34" s="5">
        <v>48382</v>
      </c>
      <c r="G34" s="5">
        <v>9</v>
      </c>
      <c r="H34" s="5">
        <v>326</v>
      </c>
      <c r="I34" s="5">
        <v>126</v>
      </c>
      <c r="J34" s="5">
        <v>326</v>
      </c>
      <c r="K34" s="5">
        <v>302</v>
      </c>
      <c r="L34" s="5">
        <v>2</v>
      </c>
      <c r="M34" s="5">
        <v>35773610</v>
      </c>
      <c r="N34" s="5">
        <v>5854</v>
      </c>
      <c r="O34" s="5">
        <v>20536264</v>
      </c>
      <c r="P34" s="5">
        <f t="shared" si="0"/>
        <v>18258046</v>
      </c>
      <c r="Q34" s="5">
        <v>2278218</v>
      </c>
      <c r="R34" s="5">
        <v>290602247</v>
      </c>
      <c r="S34" s="12">
        <v>327981165</v>
      </c>
    </row>
    <row r="35" spans="1:22" x14ac:dyDescent="0.25">
      <c r="A35" s="4" t="s">
        <v>6</v>
      </c>
      <c r="B35" s="4" t="s">
        <v>14</v>
      </c>
      <c r="C35" s="5">
        <v>1</v>
      </c>
      <c r="D35" s="5">
        <v>5708824</v>
      </c>
      <c r="E35" s="5">
        <v>5520933</v>
      </c>
      <c r="F35" s="5">
        <v>14305</v>
      </c>
      <c r="G35" s="5">
        <v>9</v>
      </c>
      <c r="H35" s="5">
        <v>370</v>
      </c>
      <c r="I35" s="5">
        <v>150</v>
      </c>
      <c r="J35" s="5">
        <v>370</v>
      </c>
      <c r="K35" s="5">
        <v>306</v>
      </c>
      <c r="L35" s="5">
        <v>3</v>
      </c>
      <c r="M35" s="5">
        <v>17843084</v>
      </c>
      <c r="N35" s="5">
        <v>7072</v>
      </c>
      <c r="O35" s="5">
        <v>12315079</v>
      </c>
      <c r="P35" s="5">
        <f t="shared" si="0"/>
        <v>11710649</v>
      </c>
      <c r="Q35" s="5">
        <v>604430</v>
      </c>
      <c r="R35" s="5">
        <v>156572500</v>
      </c>
      <c r="S35" s="13">
        <v>175362178</v>
      </c>
    </row>
    <row r="36" spans="1:22" x14ac:dyDescent="0.25">
      <c r="A36" s="4" t="s">
        <v>6</v>
      </c>
      <c r="B36" s="4" t="s">
        <v>14</v>
      </c>
      <c r="C36" s="5">
        <v>2</v>
      </c>
      <c r="D36" s="5">
        <v>5807201</v>
      </c>
      <c r="E36" s="5">
        <v>5590208</v>
      </c>
      <c r="F36" s="5">
        <v>39391</v>
      </c>
      <c r="G36" s="5">
        <v>10</v>
      </c>
      <c r="H36" s="5">
        <v>336</v>
      </c>
      <c r="I36" s="5">
        <v>134</v>
      </c>
      <c r="J36" s="5">
        <v>338</v>
      </c>
      <c r="K36" s="5">
        <v>312</v>
      </c>
      <c r="L36" s="5">
        <v>3</v>
      </c>
      <c r="M36" s="5">
        <v>21154122</v>
      </c>
      <c r="N36" s="5">
        <v>440031</v>
      </c>
      <c r="O36" s="5">
        <v>15123883</v>
      </c>
      <c r="P36" s="5">
        <f t="shared" si="0"/>
        <v>13271554</v>
      </c>
      <c r="Q36" s="5">
        <v>1852329</v>
      </c>
      <c r="R36" s="5">
        <v>147931616</v>
      </c>
      <c r="S36" s="12">
        <v>169817990</v>
      </c>
    </row>
    <row r="37" spans="1:22" x14ac:dyDescent="0.25">
      <c r="A37" s="4" t="s">
        <v>6</v>
      </c>
      <c r="B37" s="4" t="s">
        <v>14</v>
      </c>
      <c r="C37" s="5">
        <v>3</v>
      </c>
      <c r="D37" s="5">
        <v>5482317</v>
      </c>
      <c r="E37" s="5">
        <v>5300712</v>
      </c>
      <c r="F37" s="5">
        <v>14839</v>
      </c>
      <c r="G37" s="5">
        <v>13</v>
      </c>
      <c r="H37" s="5">
        <v>332</v>
      </c>
      <c r="I37" s="5">
        <v>129</v>
      </c>
      <c r="J37" s="5">
        <v>332</v>
      </c>
      <c r="K37" s="5">
        <v>302</v>
      </c>
      <c r="L37" s="5">
        <v>3</v>
      </c>
      <c r="M37" s="5">
        <v>17334492</v>
      </c>
      <c r="N37" s="5">
        <v>6965</v>
      </c>
      <c r="O37" s="5">
        <v>12026815</v>
      </c>
      <c r="P37" s="5">
        <f t="shared" si="0"/>
        <v>11394514</v>
      </c>
      <c r="Q37" s="5">
        <v>632301</v>
      </c>
      <c r="R37" s="5">
        <v>144272777</v>
      </c>
      <c r="S37" s="13">
        <v>162525279</v>
      </c>
    </row>
    <row r="38" spans="1:22" x14ac:dyDescent="0.25">
      <c r="A38" s="4" t="s">
        <v>3</v>
      </c>
      <c r="B38" s="4" t="s">
        <v>14</v>
      </c>
      <c r="C38" s="5">
        <v>0</v>
      </c>
      <c r="D38" s="5">
        <v>2067039</v>
      </c>
      <c r="E38" s="5">
        <v>1981774</v>
      </c>
      <c r="F38" s="5">
        <v>24203</v>
      </c>
      <c r="G38" s="5">
        <v>9</v>
      </c>
      <c r="H38" s="5">
        <v>372</v>
      </c>
      <c r="I38" s="5">
        <v>172</v>
      </c>
      <c r="J38" s="5">
        <v>372</v>
      </c>
      <c r="K38" s="5">
        <v>245</v>
      </c>
      <c r="L38" s="5">
        <v>3</v>
      </c>
      <c r="M38" s="5">
        <v>8046079</v>
      </c>
      <c r="N38" s="5">
        <v>2772</v>
      </c>
      <c r="O38" s="5">
        <v>6061533</v>
      </c>
      <c r="P38" s="5">
        <f t="shared" si="0"/>
        <v>4901771</v>
      </c>
      <c r="Q38" s="5">
        <v>1159762</v>
      </c>
      <c r="R38" s="5">
        <v>85834300</v>
      </c>
      <c r="S38" s="12">
        <v>94361358</v>
      </c>
    </row>
    <row r="39" spans="1:22" x14ac:dyDescent="0.25">
      <c r="A39" s="4" t="s">
        <v>3</v>
      </c>
      <c r="B39" s="4" t="s">
        <v>14</v>
      </c>
      <c r="C39" s="5">
        <v>1</v>
      </c>
      <c r="D39" s="5">
        <v>1421645</v>
      </c>
      <c r="E39" s="5">
        <v>1336478</v>
      </c>
      <c r="F39" s="5">
        <v>24551</v>
      </c>
      <c r="G39" s="5">
        <v>9</v>
      </c>
      <c r="H39" s="5">
        <v>333</v>
      </c>
      <c r="I39" s="5">
        <v>150</v>
      </c>
      <c r="J39" s="5">
        <v>333</v>
      </c>
      <c r="K39" s="5">
        <v>256</v>
      </c>
      <c r="L39" s="5">
        <v>5</v>
      </c>
      <c r="M39" s="5">
        <v>7647662</v>
      </c>
      <c r="N39" s="5">
        <v>4417</v>
      </c>
      <c r="O39" s="5">
        <v>6306767</v>
      </c>
      <c r="P39" s="5">
        <f t="shared" si="0"/>
        <v>5152466</v>
      </c>
      <c r="Q39" s="5">
        <v>1154301</v>
      </c>
      <c r="R39" s="5">
        <v>45833096</v>
      </c>
      <c r="S39" s="13">
        <v>53958765</v>
      </c>
    </row>
    <row r="40" spans="1:22" x14ac:dyDescent="0.25">
      <c r="A40" s="4" t="s">
        <v>3</v>
      </c>
      <c r="B40" s="4" t="s">
        <v>14</v>
      </c>
      <c r="C40" s="5">
        <v>2</v>
      </c>
      <c r="D40" s="5">
        <v>1442188</v>
      </c>
      <c r="E40" s="5">
        <v>1395780</v>
      </c>
      <c r="F40" s="5">
        <v>9795</v>
      </c>
      <c r="G40" s="5">
        <v>10</v>
      </c>
      <c r="H40" s="5">
        <v>368</v>
      </c>
      <c r="I40" s="5">
        <v>168</v>
      </c>
      <c r="J40" s="5">
        <v>370</v>
      </c>
      <c r="K40" s="5">
        <v>253</v>
      </c>
      <c r="L40" s="5">
        <v>3</v>
      </c>
      <c r="M40" s="5">
        <v>4828790</v>
      </c>
      <c r="N40" s="5">
        <v>94723</v>
      </c>
      <c r="O40" s="5">
        <v>3338287</v>
      </c>
      <c r="P40" s="5">
        <f t="shared" si="0"/>
        <v>2894837</v>
      </c>
      <c r="Q40" s="5">
        <v>443450</v>
      </c>
      <c r="R40" s="5">
        <v>45894170</v>
      </c>
      <c r="S40" s="12">
        <v>50879228</v>
      </c>
    </row>
    <row r="41" spans="1:22" x14ac:dyDescent="0.25">
      <c r="A41" s="4" t="s">
        <v>3</v>
      </c>
      <c r="B41" s="4" t="s">
        <v>14</v>
      </c>
      <c r="C41" s="5">
        <v>3</v>
      </c>
      <c r="D41" s="5">
        <v>1423162</v>
      </c>
      <c r="E41" s="5">
        <v>1336594</v>
      </c>
      <c r="F41" s="5">
        <v>24795</v>
      </c>
      <c r="G41" s="5">
        <v>13</v>
      </c>
      <c r="H41" s="5">
        <v>320</v>
      </c>
      <c r="I41" s="5">
        <v>150</v>
      </c>
      <c r="J41" s="5">
        <v>320</v>
      </c>
      <c r="K41" s="5">
        <v>251</v>
      </c>
      <c r="L41" s="5">
        <v>5</v>
      </c>
      <c r="M41" s="5">
        <v>7733651</v>
      </c>
      <c r="N41" s="5">
        <v>4448</v>
      </c>
      <c r="O41" s="5">
        <v>6392609</v>
      </c>
      <c r="P41" s="5">
        <f t="shared" si="0"/>
        <v>5227001</v>
      </c>
      <c r="Q41" s="5">
        <v>1165608</v>
      </c>
      <c r="R41" s="5">
        <v>45612986</v>
      </c>
      <c r="S41" s="13">
        <v>53832549</v>
      </c>
    </row>
    <row r="42" spans="1:22" x14ac:dyDescent="0.25">
      <c r="A42" s="4" t="s">
        <v>2</v>
      </c>
      <c r="B42" s="4" t="s">
        <v>14</v>
      </c>
      <c r="C42" s="5">
        <v>0</v>
      </c>
      <c r="D42" s="5">
        <v>3458294</v>
      </c>
      <c r="E42" s="5">
        <v>3383033</v>
      </c>
      <c r="F42" s="5">
        <v>20233</v>
      </c>
      <c r="G42" s="5">
        <v>9</v>
      </c>
      <c r="H42" s="5">
        <v>271</v>
      </c>
      <c r="I42" s="5">
        <v>121</v>
      </c>
      <c r="J42" s="5">
        <v>271</v>
      </c>
      <c r="K42" s="5">
        <v>241</v>
      </c>
      <c r="L42" s="5">
        <v>2</v>
      </c>
      <c r="M42" s="5">
        <v>8423619</v>
      </c>
      <c r="N42" s="5">
        <v>1149</v>
      </c>
      <c r="O42" s="5">
        <v>5039437</v>
      </c>
      <c r="P42" s="5">
        <f t="shared" si="0"/>
        <v>4070557</v>
      </c>
      <c r="Q42" s="5">
        <v>968880</v>
      </c>
      <c r="R42" s="5">
        <v>124738242</v>
      </c>
      <c r="S42" s="12">
        <v>133587874</v>
      </c>
    </row>
    <row r="43" spans="1:22" x14ac:dyDescent="0.25">
      <c r="A43" s="4" t="s">
        <v>2</v>
      </c>
      <c r="B43" s="4" t="s">
        <v>14</v>
      </c>
      <c r="C43" s="5">
        <v>1</v>
      </c>
      <c r="D43" s="5">
        <v>2863137</v>
      </c>
      <c r="E43" s="5">
        <v>2813848</v>
      </c>
      <c r="F43" s="5">
        <v>11476</v>
      </c>
      <c r="G43" s="5">
        <v>7</v>
      </c>
      <c r="H43" s="5">
        <v>320</v>
      </c>
      <c r="I43" s="5">
        <v>129</v>
      </c>
      <c r="J43" s="5">
        <v>320</v>
      </c>
      <c r="K43" s="5">
        <v>246</v>
      </c>
      <c r="L43" s="5">
        <v>2</v>
      </c>
      <c r="M43" s="5">
        <v>6100099</v>
      </c>
      <c r="N43" s="5">
        <v>1214</v>
      </c>
      <c r="O43" s="5">
        <v>3285037</v>
      </c>
      <c r="P43" s="5">
        <f t="shared" si="0"/>
        <v>2741478</v>
      </c>
      <c r="Q43" s="5">
        <v>543559</v>
      </c>
      <c r="R43" s="5">
        <v>87674797</v>
      </c>
      <c r="S43" s="13">
        <v>94045858</v>
      </c>
    </row>
    <row r="44" spans="1:22" x14ac:dyDescent="0.25">
      <c r="A44" s="4" t="s">
        <v>2</v>
      </c>
      <c r="B44" s="4" t="s">
        <v>14</v>
      </c>
      <c r="C44" s="5">
        <v>2</v>
      </c>
      <c r="D44" s="5">
        <v>2854678</v>
      </c>
      <c r="E44" s="5">
        <v>2806551</v>
      </c>
      <c r="F44" s="5">
        <v>11421</v>
      </c>
      <c r="G44" s="5">
        <v>10</v>
      </c>
      <c r="H44" s="5">
        <v>288</v>
      </c>
      <c r="I44" s="5">
        <v>138</v>
      </c>
      <c r="J44" s="5">
        <v>290</v>
      </c>
      <c r="K44" s="5">
        <v>245</v>
      </c>
      <c r="L44" s="5">
        <v>2</v>
      </c>
      <c r="M44" s="5">
        <v>6132823</v>
      </c>
      <c r="N44" s="5">
        <v>97174</v>
      </c>
      <c r="O44" s="5">
        <v>3229098</v>
      </c>
      <c r="P44" s="5">
        <f t="shared" si="0"/>
        <v>2687876</v>
      </c>
      <c r="Q44" s="5">
        <v>541222</v>
      </c>
      <c r="R44" s="5">
        <v>87487427</v>
      </c>
      <c r="S44" s="12">
        <v>93790274</v>
      </c>
    </row>
    <row r="45" spans="1:22" x14ac:dyDescent="0.25">
      <c r="A45" s="4" t="s">
        <v>2</v>
      </c>
      <c r="B45" s="4" t="s">
        <v>14</v>
      </c>
      <c r="C45" s="5">
        <v>3</v>
      </c>
      <c r="D45" s="5">
        <v>2857757</v>
      </c>
      <c r="E45" s="5">
        <v>2809305</v>
      </c>
      <c r="F45" s="5">
        <v>11444</v>
      </c>
      <c r="G45" s="5">
        <v>13</v>
      </c>
      <c r="H45" s="5">
        <v>283</v>
      </c>
      <c r="I45" s="5">
        <v>123</v>
      </c>
      <c r="J45" s="5">
        <v>283</v>
      </c>
      <c r="K45" s="5">
        <v>270</v>
      </c>
      <c r="L45" s="5">
        <v>2</v>
      </c>
      <c r="M45" s="5">
        <v>6072185</v>
      </c>
      <c r="N45" s="5">
        <v>1345</v>
      </c>
      <c r="O45" s="5">
        <v>3261535</v>
      </c>
      <c r="P45" s="5">
        <f t="shared" si="0"/>
        <v>2717806</v>
      </c>
      <c r="Q45" s="5">
        <v>543729</v>
      </c>
      <c r="R45" s="5">
        <v>87548710</v>
      </c>
      <c r="S45" s="13">
        <v>93887171</v>
      </c>
    </row>
    <row r="46" spans="1:22" x14ac:dyDescent="0.25">
      <c r="A46" s="4" t="s">
        <v>10</v>
      </c>
      <c r="B46" s="4" t="s">
        <v>14</v>
      </c>
      <c r="C46" s="5">
        <v>0</v>
      </c>
      <c r="D46" s="5">
        <v>43582641</v>
      </c>
      <c r="E46" s="5">
        <v>41298250</v>
      </c>
      <c r="F46" s="5">
        <v>531018</v>
      </c>
      <c r="G46" s="5">
        <v>9</v>
      </c>
      <c r="H46" s="5">
        <v>490</v>
      </c>
      <c r="I46" s="5">
        <v>188</v>
      </c>
      <c r="J46" s="5">
        <v>490</v>
      </c>
      <c r="K46" s="5">
        <v>354</v>
      </c>
      <c r="L46" s="5">
        <v>4</v>
      </c>
      <c r="M46" s="5">
        <v>188077931</v>
      </c>
      <c r="N46" s="5">
        <v>14340</v>
      </c>
      <c r="O46" s="5">
        <v>146765341</v>
      </c>
      <c r="P46" s="5">
        <f t="shared" si="0"/>
        <v>121174750</v>
      </c>
      <c r="Q46" s="5">
        <v>25590591</v>
      </c>
      <c r="R46" s="5">
        <v>2532170119</v>
      </c>
      <c r="S46" s="13">
        <v>2532170120</v>
      </c>
    </row>
    <row r="47" spans="1:22" x14ac:dyDescent="0.25">
      <c r="A47" s="4" t="s">
        <v>10</v>
      </c>
      <c r="B47" s="4" t="s">
        <v>14</v>
      </c>
      <c r="C47" s="5">
        <v>1</v>
      </c>
      <c r="D47" s="5">
        <v>19874757</v>
      </c>
      <c r="E47" s="5">
        <v>18323376</v>
      </c>
      <c r="F47" s="5">
        <v>316247</v>
      </c>
      <c r="G47" s="5">
        <v>9</v>
      </c>
      <c r="H47" s="5">
        <v>448</v>
      </c>
      <c r="I47" s="5">
        <v>192</v>
      </c>
      <c r="J47" s="5">
        <v>448</v>
      </c>
      <c r="K47" s="5">
        <v>355</v>
      </c>
      <c r="L47" s="5">
        <v>6</v>
      </c>
      <c r="M47" s="5">
        <v>130687656</v>
      </c>
      <c r="N47" s="5">
        <v>58270</v>
      </c>
      <c r="O47" s="5">
        <v>112306010</v>
      </c>
      <c r="P47" s="5">
        <f t="shared" si="0"/>
        <v>97085243</v>
      </c>
      <c r="Q47" s="5">
        <v>15220767</v>
      </c>
      <c r="R47" s="5">
        <v>850499174</v>
      </c>
      <c r="S47" s="13">
        <v>850499665</v>
      </c>
    </row>
    <row r="48" spans="1:22" x14ac:dyDescent="0.25">
      <c r="A48" s="4" t="s">
        <v>10</v>
      </c>
      <c r="B48" s="4" t="s">
        <v>14</v>
      </c>
      <c r="C48" s="5">
        <v>2</v>
      </c>
      <c r="D48" s="5">
        <v>19264280</v>
      </c>
      <c r="E48" s="5">
        <v>18140858</v>
      </c>
      <c r="F48" s="5">
        <v>190200</v>
      </c>
      <c r="G48" s="5">
        <v>12</v>
      </c>
      <c r="H48" s="5">
        <v>494</v>
      </c>
      <c r="I48" s="5">
        <v>192</v>
      </c>
      <c r="J48" s="5">
        <v>496</v>
      </c>
      <c r="K48" s="5">
        <v>357</v>
      </c>
      <c r="L48" s="5">
        <v>5</v>
      </c>
      <c r="M48" s="5">
        <v>101890012</v>
      </c>
      <c r="N48" s="5">
        <v>2280688</v>
      </c>
      <c r="O48" s="5">
        <v>81468466</v>
      </c>
      <c r="P48" s="5">
        <f t="shared" si="0"/>
        <v>72481342</v>
      </c>
      <c r="Q48" s="5">
        <v>8987124</v>
      </c>
      <c r="R48" s="5">
        <v>811535917</v>
      </c>
      <c r="S48" s="13">
        <v>811536669</v>
      </c>
    </row>
    <row r="49" spans="1:19" x14ac:dyDescent="0.25">
      <c r="A49" s="4" t="s">
        <v>10</v>
      </c>
      <c r="B49" s="4" t="s">
        <v>14</v>
      </c>
      <c r="C49" s="5">
        <v>3</v>
      </c>
      <c r="D49" s="5">
        <v>20523183</v>
      </c>
      <c r="E49" s="5">
        <v>18877195</v>
      </c>
      <c r="F49" s="5">
        <v>329792</v>
      </c>
      <c r="G49" s="5">
        <v>13</v>
      </c>
      <c r="H49" s="5">
        <v>493</v>
      </c>
      <c r="I49" s="5">
        <v>192</v>
      </c>
      <c r="J49" s="5">
        <v>493</v>
      </c>
      <c r="K49" s="5">
        <v>355</v>
      </c>
      <c r="L49" s="5">
        <v>6</v>
      </c>
      <c r="M49" s="5">
        <v>136929365</v>
      </c>
      <c r="N49" s="5">
        <v>59632</v>
      </c>
      <c r="O49" s="5">
        <v>117992538</v>
      </c>
      <c r="P49" s="5">
        <f t="shared" si="0"/>
        <v>102140684</v>
      </c>
      <c r="Q49" s="5">
        <v>15851854</v>
      </c>
      <c r="R49" s="5">
        <v>870277776</v>
      </c>
      <c r="S49" s="13">
        <v>870277942</v>
      </c>
    </row>
    <row r="50" spans="1:19" x14ac:dyDescent="0.25">
      <c r="A50" s="4" t="s">
        <v>4</v>
      </c>
      <c r="B50" s="14" t="s">
        <v>19</v>
      </c>
      <c r="C50" s="5">
        <v>0</v>
      </c>
      <c r="D50" s="4">
        <v>11429607</v>
      </c>
      <c r="E50" s="5"/>
      <c r="F50" s="5"/>
      <c r="G50" s="5"/>
      <c r="H50" s="5"/>
      <c r="I50" s="5"/>
      <c r="J50" s="4">
        <v>996</v>
      </c>
      <c r="K50" s="4">
        <v>996</v>
      </c>
      <c r="L50" s="4">
        <v>34</v>
      </c>
      <c r="M50" s="5">
        <v>21086263524</v>
      </c>
      <c r="N50" s="5"/>
      <c r="O50" s="5"/>
      <c r="P50" s="5">
        <f t="shared" si="0"/>
        <v>0</v>
      </c>
      <c r="Q50" s="5"/>
      <c r="R50" s="5"/>
      <c r="S50" s="13">
        <v>640779857</v>
      </c>
    </row>
    <row r="51" spans="1:19" x14ac:dyDescent="0.25">
      <c r="A51" s="4" t="s">
        <v>4</v>
      </c>
      <c r="B51" s="14" t="s">
        <v>19</v>
      </c>
      <c r="C51" s="5">
        <v>1</v>
      </c>
      <c r="D51" s="4">
        <v>11042725</v>
      </c>
      <c r="E51" s="5"/>
      <c r="F51" s="5"/>
      <c r="G51" s="5"/>
      <c r="H51" s="5"/>
      <c r="I51" s="5"/>
      <c r="J51" s="4">
        <v>996</v>
      </c>
      <c r="K51" s="4">
        <v>996</v>
      </c>
      <c r="L51" s="4">
        <v>34</v>
      </c>
      <c r="M51" s="5">
        <v>21086263524</v>
      </c>
      <c r="N51" s="5"/>
      <c r="O51" s="5"/>
      <c r="P51" s="5">
        <f t="shared" si="0"/>
        <v>0</v>
      </c>
      <c r="Q51" s="5"/>
      <c r="R51" s="5"/>
      <c r="S51" s="13">
        <v>640779857</v>
      </c>
    </row>
    <row r="52" spans="1:19" x14ac:dyDescent="0.25">
      <c r="A52" s="4" t="s">
        <v>4</v>
      </c>
      <c r="B52" s="14" t="s">
        <v>19</v>
      </c>
      <c r="C52" s="5">
        <v>2</v>
      </c>
      <c r="D52" s="4">
        <v>11007290</v>
      </c>
      <c r="E52" s="5"/>
      <c r="F52" s="5"/>
      <c r="G52" s="5"/>
      <c r="H52" s="5"/>
      <c r="I52" s="5"/>
      <c r="J52" s="4">
        <v>1190</v>
      </c>
      <c r="K52" s="4">
        <v>1190</v>
      </c>
      <c r="L52" s="4">
        <v>33</v>
      </c>
      <c r="M52" s="5">
        <v>21086263524</v>
      </c>
      <c r="N52" s="5"/>
      <c r="O52" s="5"/>
      <c r="P52" s="5">
        <f t="shared" si="0"/>
        <v>0</v>
      </c>
      <c r="Q52" s="5"/>
      <c r="R52" s="5"/>
      <c r="S52" s="13">
        <v>640779857</v>
      </c>
    </row>
    <row r="53" spans="1:19" x14ac:dyDescent="0.25">
      <c r="A53" s="4" t="s">
        <v>4</v>
      </c>
      <c r="B53" s="14" t="s">
        <v>19</v>
      </c>
      <c r="C53" s="5">
        <v>3</v>
      </c>
      <c r="D53" s="4">
        <v>11538664</v>
      </c>
      <c r="E53" s="5"/>
      <c r="F53" s="5"/>
      <c r="G53" s="5"/>
      <c r="H53" s="5"/>
      <c r="I53" s="5"/>
      <c r="J53" s="4">
        <v>1190</v>
      </c>
      <c r="K53" s="4">
        <v>1190</v>
      </c>
      <c r="L53" s="4">
        <v>34</v>
      </c>
      <c r="M53" s="5">
        <v>21086263524</v>
      </c>
      <c r="N53" s="5"/>
      <c r="O53" s="5"/>
      <c r="P53" s="5">
        <f t="shared" si="0"/>
        <v>0</v>
      </c>
      <c r="Q53" s="5"/>
      <c r="R53" s="5"/>
      <c r="S53" s="13">
        <v>640779857</v>
      </c>
    </row>
    <row r="54" spans="1:19" x14ac:dyDescent="0.25">
      <c r="A54" s="14" t="s">
        <v>0</v>
      </c>
      <c r="B54" s="14" t="s">
        <v>19</v>
      </c>
      <c r="C54" s="5">
        <v>0</v>
      </c>
      <c r="D54" s="5">
        <v>8177996</v>
      </c>
      <c r="E54" s="9"/>
      <c r="F54" s="9"/>
      <c r="G54" s="5"/>
      <c r="H54" s="9"/>
      <c r="I54" s="9"/>
      <c r="J54" s="5">
        <v>430</v>
      </c>
      <c r="K54" s="5">
        <v>430</v>
      </c>
      <c r="L54" s="5">
        <v>77</v>
      </c>
      <c r="M54" s="9">
        <v>4538601370</v>
      </c>
      <c r="N54" s="9"/>
      <c r="O54" s="9"/>
      <c r="P54" s="9">
        <f t="shared" si="0"/>
        <v>0</v>
      </c>
      <c r="Q54" s="9"/>
      <c r="R54" s="9"/>
      <c r="S54" s="5">
        <v>838038990</v>
      </c>
    </row>
    <row r="55" spans="1:19" x14ac:dyDescent="0.25">
      <c r="A55" s="14" t="s">
        <v>0</v>
      </c>
      <c r="B55" s="14" t="s">
        <v>19</v>
      </c>
      <c r="C55" s="5">
        <v>1</v>
      </c>
      <c r="D55" s="5">
        <v>1124576</v>
      </c>
      <c r="E55" s="9"/>
      <c r="F55" s="9"/>
      <c r="G55" s="5"/>
      <c r="H55" s="9"/>
      <c r="I55" s="9"/>
      <c r="J55" s="5">
        <v>593</v>
      </c>
      <c r="K55" s="5">
        <v>593</v>
      </c>
      <c r="L55" s="5">
        <v>55</v>
      </c>
      <c r="M55" s="9">
        <v>4538601370</v>
      </c>
      <c r="N55" s="9"/>
      <c r="O55" s="9"/>
      <c r="P55" s="9">
        <f t="shared" si="0"/>
        <v>0</v>
      </c>
      <c r="Q55" s="9"/>
      <c r="R55" s="9"/>
      <c r="S55" s="5">
        <v>838038990</v>
      </c>
    </row>
    <row r="56" spans="1:19" x14ac:dyDescent="0.25">
      <c r="A56" s="14" t="s">
        <v>0</v>
      </c>
      <c r="B56" s="14" t="s">
        <v>19</v>
      </c>
      <c r="C56" s="5">
        <v>2</v>
      </c>
      <c r="D56" s="5">
        <v>1089963</v>
      </c>
      <c r="E56" s="9"/>
      <c r="F56" s="9"/>
      <c r="G56" s="5"/>
      <c r="H56" s="9"/>
      <c r="I56" s="9"/>
      <c r="J56" s="5">
        <v>586</v>
      </c>
      <c r="K56" s="5">
        <v>586</v>
      </c>
      <c r="L56" s="5">
        <v>56</v>
      </c>
      <c r="M56" s="9">
        <v>4538601370</v>
      </c>
      <c r="N56" s="9"/>
      <c r="O56" s="9"/>
      <c r="P56" s="9">
        <f t="shared" si="0"/>
        <v>0</v>
      </c>
      <c r="Q56" s="9"/>
      <c r="R56" s="9"/>
      <c r="S56" s="5">
        <v>838038990</v>
      </c>
    </row>
    <row r="57" spans="1:19" x14ac:dyDescent="0.25">
      <c r="A57" s="14" t="s">
        <v>0</v>
      </c>
      <c r="B57" s="14" t="s">
        <v>19</v>
      </c>
      <c r="C57" s="5">
        <v>3</v>
      </c>
      <c r="D57" s="5">
        <v>1179074</v>
      </c>
      <c r="E57" s="9"/>
      <c r="F57" s="9"/>
      <c r="G57" s="5"/>
      <c r="H57" s="9"/>
      <c r="I57" s="9"/>
      <c r="J57" s="5">
        <v>596</v>
      </c>
      <c r="K57" s="5">
        <v>596</v>
      </c>
      <c r="L57" s="5">
        <v>61</v>
      </c>
      <c r="M57" s="9">
        <v>4538601370</v>
      </c>
      <c r="N57" s="9"/>
      <c r="O57" s="9"/>
      <c r="P57" s="9">
        <f t="shared" si="0"/>
        <v>0</v>
      </c>
      <c r="Q57" s="9"/>
      <c r="R57" s="9"/>
      <c r="S57" s="5">
        <v>838038990</v>
      </c>
    </row>
    <row r="58" spans="1:19" x14ac:dyDescent="0.25">
      <c r="A58" s="14" t="s">
        <v>1</v>
      </c>
      <c r="B58" s="14" t="s">
        <v>19</v>
      </c>
      <c r="C58" s="5">
        <v>0</v>
      </c>
      <c r="D58" s="5">
        <v>9340850</v>
      </c>
      <c r="E58" s="9"/>
      <c r="F58" s="9"/>
      <c r="G58" s="5"/>
      <c r="H58" s="9"/>
      <c r="I58" s="9"/>
      <c r="J58" s="5">
        <v>558</v>
      </c>
      <c r="K58" s="5">
        <v>558</v>
      </c>
      <c r="L58" s="5">
        <v>53</v>
      </c>
      <c r="M58" s="9">
        <v>2712173176</v>
      </c>
      <c r="N58" s="9"/>
      <c r="O58" s="9"/>
      <c r="P58" s="9">
        <f t="shared" si="0"/>
        <v>0</v>
      </c>
      <c r="Q58" s="9"/>
      <c r="R58" s="9"/>
      <c r="S58" s="5">
        <v>973222407</v>
      </c>
    </row>
    <row r="59" spans="1:19" x14ac:dyDescent="0.25">
      <c r="A59" s="14" t="s">
        <v>1</v>
      </c>
      <c r="B59" s="14" t="s">
        <v>19</v>
      </c>
      <c r="C59" s="5">
        <v>1</v>
      </c>
      <c r="D59" s="5">
        <v>1740375</v>
      </c>
      <c r="E59" s="9"/>
      <c r="F59" s="9"/>
      <c r="G59" s="5"/>
      <c r="H59" s="9"/>
      <c r="I59" s="9"/>
      <c r="J59" s="5">
        <v>958</v>
      </c>
      <c r="K59" s="5">
        <v>958</v>
      </c>
      <c r="L59" s="5">
        <v>40</v>
      </c>
      <c r="M59" s="9">
        <v>2712173176</v>
      </c>
      <c r="N59" s="9"/>
      <c r="O59" s="9"/>
      <c r="P59" s="9">
        <f t="shared" si="0"/>
        <v>0</v>
      </c>
      <c r="Q59" s="9"/>
      <c r="R59" s="9"/>
      <c r="S59" s="5">
        <v>973222407</v>
      </c>
    </row>
    <row r="60" spans="1:19" x14ac:dyDescent="0.25">
      <c r="A60" s="14" t="s">
        <v>1</v>
      </c>
      <c r="B60" s="14" t="s">
        <v>19</v>
      </c>
      <c r="C60" s="5">
        <v>2</v>
      </c>
      <c r="D60" s="5">
        <v>1742276</v>
      </c>
      <c r="E60" s="9"/>
      <c r="F60" s="9"/>
      <c r="G60" s="5"/>
      <c r="H60" s="9"/>
      <c r="I60" s="9"/>
      <c r="J60" s="5">
        <v>967</v>
      </c>
      <c r="K60" s="5">
        <v>967</v>
      </c>
      <c r="L60" s="5">
        <v>40</v>
      </c>
      <c r="M60" s="9">
        <v>2712173176</v>
      </c>
      <c r="N60" s="9"/>
      <c r="O60" s="9"/>
      <c r="P60" s="9">
        <f t="shared" si="0"/>
        <v>0</v>
      </c>
      <c r="Q60" s="9"/>
      <c r="R60" s="9"/>
      <c r="S60" s="5">
        <v>973222407</v>
      </c>
    </row>
    <row r="61" spans="1:19" x14ac:dyDescent="0.25">
      <c r="A61" s="14" t="s">
        <v>1</v>
      </c>
      <c r="B61" s="14" t="s">
        <v>19</v>
      </c>
      <c r="C61" s="5">
        <v>3</v>
      </c>
      <c r="D61" s="5">
        <v>1740091</v>
      </c>
      <c r="E61" s="9"/>
      <c r="F61" s="9"/>
      <c r="G61" s="5"/>
      <c r="H61" s="9"/>
      <c r="I61" s="9"/>
      <c r="J61" s="5">
        <v>796</v>
      </c>
      <c r="K61" s="5">
        <v>796</v>
      </c>
      <c r="L61" s="5">
        <v>40</v>
      </c>
      <c r="M61" s="9">
        <v>2712173176</v>
      </c>
      <c r="N61" s="9"/>
      <c r="O61" s="9"/>
      <c r="P61" s="9">
        <f t="shared" si="0"/>
        <v>0</v>
      </c>
      <c r="Q61" s="9"/>
      <c r="R61" s="9"/>
      <c r="S61" s="5">
        <v>973222407</v>
      </c>
    </row>
    <row r="62" spans="1:19" x14ac:dyDescent="0.25">
      <c r="A62" s="14" t="s">
        <v>8</v>
      </c>
      <c r="B62" s="14" t="s">
        <v>19</v>
      </c>
      <c r="C62" s="5">
        <v>0</v>
      </c>
      <c r="D62" s="5">
        <v>5676000</v>
      </c>
      <c r="E62" s="9"/>
      <c r="F62" s="9"/>
      <c r="G62" s="5"/>
      <c r="H62" s="9"/>
      <c r="I62" s="9"/>
      <c r="J62" s="5">
        <v>790</v>
      </c>
      <c r="K62" s="5">
        <v>790</v>
      </c>
      <c r="L62" s="5">
        <v>85</v>
      </c>
      <c r="M62" s="9">
        <v>14787083282</v>
      </c>
      <c r="N62" s="9"/>
      <c r="O62" s="9"/>
      <c r="P62" s="9">
        <f t="shared" si="0"/>
        <v>0</v>
      </c>
      <c r="Q62" s="9"/>
      <c r="R62" s="9"/>
      <c r="S62" s="5">
        <v>565020964</v>
      </c>
    </row>
    <row r="63" spans="1:19" x14ac:dyDescent="0.25">
      <c r="A63" s="14" t="s">
        <v>8</v>
      </c>
      <c r="B63" s="14" t="s">
        <v>19</v>
      </c>
      <c r="C63" s="5">
        <v>1</v>
      </c>
      <c r="D63" s="5">
        <v>5129964</v>
      </c>
      <c r="E63" s="9"/>
      <c r="F63" s="9"/>
      <c r="G63" s="5"/>
      <c r="H63" s="9"/>
      <c r="I63" s="9"/>
      <c r="J63" s="5">
        <v>596</v>
      </c>
      <c r="K63" s="5">
        <v>596</v>
      </c>
      <c r="L63" s="5">
        <v>96</v>
      </c>
      <c r="M63" s="9">
        <v>14787083282</v>
      </c>
      <c r="N63" s="9"/>
      <c r="O63" s="9"/>
      <c r="P63" s="9">
        <f t="shared" si="0"/>
        <v>0</v>
      </c>
      <c r="Q63" s="9"/>
      <c r="R63" s="9"/>
      <c r="S63" s="5">
        <v>565020964</v>
      </c>
    </row>
    <row r="64" spans="1:19" x14ac:dyDescent="0.25">
      <c r="A64" s="14" t="s">
        <v>8</v>
      </c>
      <c r="B64" s="14" t="s">
        <v>19</v>
      </c>
      <c r="C64" s="5">
        <v>2</v>
      </c>
      <c r="D64" s="5">
        <v>4500607</v>
      </c>
      <c r="E64" s="9"/>
      <c r="F64" s="9"/>
      <c r="G64" s="5"/>
      <c r="H64" s="9"/>
      <c r="I64" s="9"/>
      <c r="J64" s="5">
        <v>795</v>
      </c>
      <c r="K64" s="5">
        <v>795</v>
      </c>
      <c r="L64" s="5">
        <v>86</v>
      </c>
      <c r="M64" s="9">
        <v>14787083282</v>
      </c>
      <c r="N64" s="9"/>
      <c r="O64" s="9"/>
      <c r="P64" s="9">
        <f t="shared" si="0"/>
        <v>0</v>
      </c>
      <c r="Q64" s="9"/>
      <c r="R64" s="9"/>
      <c r="S64" s="5">
        <v>565020964</v>
      </c>
    </row>
    <row r="65" spans="1:19" x14ac:dyDescent="0.25">
      <c r="A65" s="14" t="s">
        <v>8</v>
      </c>
      <c r="B65" s="14" t="s">
        <v>19</v>
      </c>
      <c r="C65" s="5">
        <v>3</v>
      </c>
      <c r="D65" s="5">
        <v>4996654</v>
      </c>
      <c r="E65" s="9"/>
      <c r="F65" s="9"/>
      <c r="G65" s="5"/>
      <c r="H65" s="9"/>
      <c r="I65" s="9"/>
      <c r="J65" s="5">
        <v>790</v>
      </c>
      <c r="K65" s="5">
        <v>790</v>
      </c>
      <c r="L65" s="5">
        <v>92</v>
      </c>
      <c r="M65" s="9">
        <v>14787083282</v>
      </c>
      <c r="N65" s="9"/>
      <c r="O65" s="9"/>
      <c r="P65" s="9">
        <f t="shared" si="0"/>
        <v>0</v>
      </c>
      <c r="Q65" s="9"/>
      <c r="R65" s="9"/>
      <c r="S65" s="5">
        <v>565020964</v>
      </c>
    </row>
    <row r="66" spans="1:19" x14ac:dyDescent="0.25">
      <c r="A66" s="14" t="s">
        <v>5</v>
      </c>
      <c r="B66" s="14" t="s">
        <v>19</v>
      </c>
      <c r="C66" s="5">
        <v>0</v>
      </c>
      <c r="D66" s="5">
        <v>6776510</v>
      </c>
      <c r="E66" s="9"/>
      <c r="F66" s="9"/>
      <c r="G66" s="9"/>
      <c r="H66" s="9"/>
      <c r="I66" s="9"/>
      <c r="J66" s="5">
        <v>592</v>
      </c>
      <c r="K66" s="5">
        <v>592</v>
      </c>
      <c r="L66" s="5">
        <v>79</v>
      </c>
      <c r="M66" s="9">
        <v>13225598254</v>
      </c>
      <c r="N66" s="9"/>
      <c r="O66" s="9"/>
      <c r="P66" s="9">
        <f t="shared" ref="P66:P129" si="1">O66-Q66</f>
        <v>0</v>
      </c>
      <c r="Q66" s="9"/>
      <c r="R66" s="9"/>
      <c r="S66" s="5">
        <v>639342568</v>
      </c>
    </row>
    <row r="67" spans="1:19" x14ac:dyDescent="0.25">
      <c r="A67" s="14" t="s">
        <v>5</v>
      </c>
      <c r="B67" s="14" t="s">
        <v>19</v>
      </c>
      <c r="C67" s="5">
        <v>1</v>
      </c>
      <c r="D67" s="5">
        <v>4876151</v>
      </c>
      <c r="E67" s="9"/>
      <c r="F67" s="9"/>
      <c r="G67" s="9"/>
      <c r="H67" s="9"/>
      <c r="I67" s="9"/>
      <c r="J67" s="5">
        <v>597</v>
      </c>
      <c r="K67" s="5">
        <v>597</v>
      </c>
      <c r="L67" s="5">
        <v>99</v>
      </c>
      <c r="M67" s="9">
        <v>13225598254</v>
      </c>
      <c r="N67" s="9"/>
      <c r="O67" s="9"/>
      <c r="P67" s="9">
        <f t="shared" si="1"/>
        <v>0</v>
      </c>
      <c r="Q67" s="9"/>
      <c r="R67" s="9"/>
      <c r="S67" s="5">
        <v>639342568</v>
      </c>
    </row>
    <row r="68" spans="1:19" x14ac:dyDescent="0.25">
      <c r="A68" s="14" t="s">
        <v>5</v>
      </c>
      <c r="B68" s="14" t="s">
        <v>19</v>
      </c>
      <c r="C68" s="5">
        <v>2</v>
      </c>
      <c r="D68" s="5">
        <v>3676829</v>
      </c>
      <c r="E68" s="9"/>
      <c r="F68" s="9"/>
      <c r="G68" s="9"/>
      <c r="H68" s="9"/>
      <c r="I68" s="9"/>
      <c r="J68" s="5">
        <v>594</v>
      </c>
      <c r="K68" s="5">
        <v>594</v>
      </c>
      <c r="L68" s="5">
        <v>99</v>
      </c>
      <c r="M68" s="9">
        <v>13225598254</v>
      </c>
      <c r="N68" s="9"/>
      <c r="O68" s="9"/>
      <c r="P68" s="9">
        <f t="shared" si="1"/>
        <v>0</v>
      </c>
      <c r="Q68" s="9"/>
      <c r="R68" s="9"/>
      <c r="S68" s="5">
        <v>639342568</v>
      </c>
    </row>
    <row r="69" spans="1:19" x14ac:dyDescent="0.25">
      <c r="A69" s="14" t="s">
        <v>5</v>
      </c>
      <c r="B69" s="14" t="s">
        <v>19</v>
      </c>
      <c r="C69" s="5">
        <v>3</v>
      </c>
      <c r="D69" s="5">
        <v>4125849</v>
      </c>
      <c r="E69" s="9"/>
      <c r="F69" s="9"/>
      <c r="G69" s="9"/>
      <c r="H69" s="9"/>
      <c r="I69" s="9"/>
      <c r="J69" s="5">
        <v>786</v>
      </c>
      <c r="K69" s="5">
        <v>786</v>
      </c>
      <c r="L69" s="5">
        <v>99</v>
      </c>
      <c r="M69" s="9">
        <v>13225598254</v>
      </c>
      <c r="N69" s="9"/>
      <c r="O69" s="9"/>
      <c r="P69" s="9">
        <f t="shared" si="1"/>
        <v>0</v>
      </c>
      <c r="Q69" s="9"/>
      <c r="R69" s="9"/>
      <c r="S69" s="5">
        <v>639342568</v>
      </c>
    </row>
    <row r="70" spans="1:19" x14ac:dyDescent="0.25">
      <c r="A70" s="14" t="s">
        <v>7</v>
      </c>
      <c r="B70" s="14" t="s">
        <v>19</v>
      </c>
      <c r="C70" s="5">
        <v>0</v>
      </c>
      <c r="D70" s="5">
        <v>3053024</v>
      </c>
      <c r="E70" s="9"/>
      <c r="F70" s="9"/>
      <c r="G70" s="9"/>
      <c r="H70" s="9"/>
      <c r="I70" s="9"/>
      <c r="J70" s="5">
        <v>1196</v>
      </c>
      <c r="K70" s="5">
        <v>1196</v>
      </c>
      <c r="L70" s="5">
        <v>96</v>
      </c>
      <c r="M70" s="9">
        <v>3833392560</v>
      </c>
      <c r="N70" s="9"/>
      <c r="O70" s="9"/>
      <c r="P70" s="9">
        <f t="shared" si="1"/>
        <v>0</v>
      </c>
      <c r="Q70" s="9"/>
      <c r="R70" s="9"/>
      <c r="S70" s="5">
        <v>337132863</v>
      </c>
    </row>
    <row r="71" spans="1:19" x14ac:dyDescent="0.25">
      <c r="A71" s="14" t="s">
        <v>7</v>
      </c>
      <c r="B71" s="14" t="s">
        <v>19</v>
      </c>
      <c r="C71" s="5">
        <v>1</v>
      </c>
      <c r="D71" s="5">
        <v>2891588</v>
      </c>
      <c r="E71" s="9"/>
      <c r="F71" s="9"/>
      <c r="G71" s="9"/>
      <c r="H71" s="9"/>
      <c r="I71" s="9"/>
      <c r="J71" s="5">
        <v>997</v>
      </c>
      <c r="K71" s="5">
        <v>997</v>
      </c>
      <c r="L71" s="5">
        <v>97</v>
      </c>
      <c r="M71" s="9">
        <v>3833392560</v>
      </c>
      <c r="N71" s="9"/>
      <c r="O71" s="9"/>
      <c r="P71" s="9">
        <f t="shared" si="1"/>
        <v>0</v>
      </c>
      <c r="Q71" s="9"/>
      <c r="R71" s="9"/>
      <c r="S71" s="5">
        <v>337132863</v>
      </c>
    </row>
    <row r="72" spans="1:19" x14ac:dyDescent="0.25">
      <c r="A72" s="14" t="s">
        <v>7</v>
      </c>
      <c r="B72" s="14" t="s">
        <v>19</v>
      </c>
      <c r="C72" s="5">
        <v>2</v>
      </c>
      <c r="D72" s="5">
        <v>2932350</v>
      </c>
      <c r="E72" s="9"/>
      <c r="F72" s="9"/>
      <c r="G72" s="9"/>
      <c r="H72" s="9"/>
      <c r="I72" s="9"/>
      <c r="J72" s="5">
        <v>1192</v>
      </c>
      <c r="K72" s="5">
        <v>1192</v>
      </c>
      <c r="L72" s="5">
        <v>96</v>
      </c>
      <c r="M72" s="9">
        <v>3833392560</v>
      </c>
      <c r="N72" s="9"/>
      <c r="O72" s="9"/>
      <c r="P72" s="9">
        <f t="shared" si="1"/>
        <v>0</v>
      </c>
      <c r="Q72" s="9"/>
      <c r="R72" s="9"/>
      <c r="S72" s="5">
        <v>337132863</v>
      </c>
    </row>
    <row r="73" spans="1:19" x14ac:dyDescent="0.25">
      <c r="A73" s="14" t="s">
        <v>7</v>
      </c>
      <c r="B73" s="14" t="s">
        <v>19</v>
      </c>
      <c r="C73" s="5">
        <v>3</v>
      </c>
      <c r="D73" s="5">
        <v>2914950</v>
      </c>
      <c r="E73" s="9"/>
      <c r="F73" s="9"/>
      <c r="G73" s="9"/>
      <c r="H73" s="9"/>
      <c r="I73" s="9"/>
      <c r="J73" s="5">
        <v>997</v>
      </c>
      <c r="K73" s="5">
        <v>997</v>
      </c>
      <c r="L73" s="5">
        <v>98</v>
      </c>
      <c r="M73" s="9">
        <v>3833392560</v>
      </c>
      <c r="N73" s="9"/>
      <c r="O73" s="9"/>
      <c r="P73" s="9">
        <f t="shared" si="1"/>
        <v>0</v>
      </c>
      <c r="Q73" s="9"/>
      <c r="R73" s="9"/>
      <c r="S73" s="5">
        <v>337132863</v>
      </c>
    </row>
    <row r="74" spans="1:19" x14ac:dyDescent="0.25">
      <c r="A74" s="14" t="s">
        <v>11</v>
      </c>
      <c r="B74" s="14" t="s">
        <v>19</v>
      </c>
      <c r="C74" s="5">
        <v>0</v>
      </c>
      <c r="D74" s="5">
        <v>71883113</v>
      </c>
      <c r="E74" s="9"/>
      <c r="F74" s="9"/>
      <c r="G74" s="9"/>
      <c r="H74" s="9"/>
      <c r="I74" s="9"/>
      <c r="J74" s="5">
        <v>450</v>
      </c>
      <c r="K74" s="5">
        <v>450</v>
      </c>
      <c r="L74" s="5">
        <v>22</v>
      </c>
      <c r="M74" s="9">
        <v>9729686350</v>
      </c>
      <c r="N74" s="9"/>
      <c r="O74" s="9"/>
      <c r="P74" s="9">
        <f t="shared" si="1"/>
        <v>0</v>
      </c>
      <c r="Q74" s="9"/>
      <c r="R74" s="9"/>
      <c r="S74" s="5">
        <v>2040163799</v>
      </c>
    </row>
    <row r="75" spans="1:19" x14ac:dyDescent="0.25">
      <c r="A75" s="14" t="s">
        <v>11</v>
      </c>
      <c r="B75" s="14" t="s">
        <v>19</v>
      </c>
      <c r="C75" s="5">
        <v>1</v>
      </c>
      <c r="D75" s="5">
        <v>2967062</v>
      </c>
      <c r="E75" s="9"/>
      <c r="F75" s="9"/>
      <c r="G75" s="9"/>
      <c r="H75" s="9"/>
      <c r="I75" s="9"/>
      <c r="J75" s="5">
        <v>996</v>
      </c>
      <c r="K75" s="5">
        <v>996</v>
      </c>
      <c r="L75" s="5">
        <v>73</v>
      </c>
      <c r="M75" s="9">
        <v>9729686350</v>
      </c>
      <c r="N75" s="9"/>
      <c r="O75" s="9"/>
      <c r="P75" s="9">
        <f t="shared" si="1"/>
        <v>0</v>
      </c>
      <c r="Q75" s="9"/>
      <c r="R75" s="9"/>
      <c r="S75" s="5">
        <v>2040163799</v>
      </c>
    </row>
    <row r="76" spans="1:19" x14ac:dyDescent="0.25">
      <c r="A76" s="14" t="s">
        <v>11</v>
      </c>
      <c r="B76" s="14" t="s">
        <v>19</v>
      </c>
      <c r="C76" s="5">
        <v>2</v>
      </c>
      <c r="D76" s="5">
        <v>2886716</v>
      </c>
      <c r="E76" s="9"/>
      <c r="F76" s="9"/>
      <c r="G76" s="9"/>
      <c r="H76" s="9"/>
      <c r="I76" s="9"/>
      <c r="J76" s="5">
        <v>996</v>
      </c>
      <c r="K76" s="5">
        <v>996</v>
      </c>
      <c r="L76" s="5">
        <v>75</v>
      </c>
      <c r="M76" s="9">
        <v>9729686350</v>
      </c>
      <c r="N76" s="9"/>
      <c r="O76" s="9"/>
      <c r="P76" s="9">
        <f t="shared" si="1"/>
        <v>0</v>
      </c>
      <c r="Q76" s="9"/>
      <c r="R76" s="9"/>
      <c r="S76" s="5">
        <v>2040163799</v>
      </c>
    </row>
    <row r="77" spans="1:19" x14ac:dyDescent="0.25">
      <c r="A77" s="14" t="s">
        <v>11</v>
      </c>
      <c r="B77" s="14" t="s">
        <v>19</v>
      </c>
      <c r="C77" s="5">
        <v>3</v>
      </c>
      <c r="D77" s="5">
        <v>3279348</v>
      </c>
      <c r="E77" s="9"/>
      <c r="F77" s="9"/>
      <c r="G77" s="9"/>
      <c r="H77" s="9"/>
      <c r="I77" s="9"/>
      <c r="J77" s="5">
        <v>996</v>
      </c>
      <c r="K77" s="5">
        <v>996</v>
      </c>
      <c r="L77" s="5">
        <v>61</v>
      </c>
      <c r="M77" s="9">
        <v>9729686350</v>
      </c>
      <c r="N77" s="9"/>
      <c r="O77" s="9"/>
      <c r="P77" s="9">
        <f t="shared" si="1"/>
        <v>0</v>
      </c>
      <c r="Q77" s="9"/>
      <c r="R77" s="9"/>
      <c r="S77" s="5">
        <v>2040163799</v>
      </c>
    </row>
    <row r="78" spans="1:19" x14ac:dyDescent="0.25">
      <c r="A78" s="14" t="s">
        <v>9</v>
      </c>
      <c r="B78" s="14" t="s">
        <v>19</v>
      </c>
      <c r="C78" s="5">
        <v>0</v>
      </c>
      <c r="D78" s="5">
        <v>13275254</v>
      </c>
      <c r="E78" s="9"/>
      <c r="F78" s="9"/>
      <c r="G78" s="9"/>
      <c r="H78" s="9"/>
      <c r="I78" s="9"/>
      <c r="J78" s="5">
        <v>413</v>
      </c>
      <c r="K78" s="5">
        <v>413</v>
      </c>
      <c r="L78" s="5">
        <v>93</v>
      </c>
      <c r="M78" s="9">
        <v>43176357848</v>
      </c>
      <c r="N78" s="9"/>
      <c r="O78" s="9"/>
      <c r="P78" s="9">
        <f t="shared" si="1"/>
        <v>0</v>
      </c>
      <c r="Q78" s="9"/>
      <c r="R78" s="9"/>
      <c r="S78" s="5">
        <v>2094413551</v>
      </c>
    </row>
    <row r="79" spans="1:19" x14ac:dyDescent="0.25">
      <c r="A79" s="14" t="s">
        <v>9</v>
      </c>
      <c r="B79" s="14" t="s">
        <v>19</v>
      </c>
      <c r="C79" s="5">
        <v>1</v>
      </c>
      <c r="D79" s="5">
        <v>13195359</v>
      </c>
      <c r="E79" s="9"/>
      <c r="F79" s="9"/>
      <c r="G79" s="9"/>
      <c r="H79" s="9"/>
      <c r="I79" s="9"/>
      <c r="J79" s="5">
        <v>596</v>
      </c>
      <c r="K79" s="5">
        <v>596</v>
      </c>
      <c r="L79" s="5">
        <v>93</v>
      </c>
      <c r="M79" s="9">
        <v>43176357848</v>
      </c>
      <c r="N79" s="9"/>
      <c r="O79" s="9"/>
      <c r="P79" s="9">
        <f t="shared" si="1"/>
        <v>0</v>
      </c>
      <c r="Q79" s="9"/>
      <c r="R79" s="9"/>
      <c r="S79" s="5">
        <v>2094413551</v>
      </c>
    </row>
    <row r="80" spans="1:19" x14ac:dyDescent="0.25">
      <c r="A80" s="14" t="s">
        <v>9</v>
      </c>
      <c r="B80" s="14" t="s">
        <v>19</v>
      </c>
      <c r="C80" s="5">
        <v>2</v>
      </c>
      <c r="D80" s="5">
        <v>13164192</v>
      </c>
      <c r="E80" s="9"/>
      <c r="F80" s="9"/>
      <c r="G80" s="9"/>
      <c r="H80" s="9"/>
      <c r="I80" s="9"/>
      <c r="J80" s="5">
        <v>593</v>
      </c>
      <c r="K80" s="5">
        <v>593</v>
      </c>
      <c r="L80" s="5">
        <v>93</v>
      </c>
      <c r="M80" s="9">
        <v>43176357848</v>
      </c>
      <c r="N80" s="9"/>
      <c r="O80" s="9"/>
      <c r="P80" s="9">
        <f t="shared" si="1"/>
        <v>0</v>
      </c>
      <c r="Q80" s="9"/>
      <c r="R80" s="9"/>
      <c r="S80" s="5">
        <v>2094413551</v>
      </c>
    </row>
    <row r="81" spans="1:19" x14ac:dyDescent="0.25">
      <c r="A81" s="14" t="s">
        <v>9</v>
      </c>
      <c r="B81" s="14" t="s">
        <v>19</v>
      </c>
      <c r="C81" s="5">
        <v>3</v>
      </c>
      <c r="D81" s="5">
        <v>13175471</v>
      </c>
      <c r="E81" s="9"/>
      <c r="F81" s="9"/>
      <c r="G81" s="9"/>
      <c r="H81" s="9"/>
      <c r="I81" s="9"/>
      <c r="J81" s="5">
        <v>588</v>
      </c>
      <c r="K81" s="5">
        <v>588</v>
      </c>
      <c r="L81" s="5">
        <v>93</v>
      </c>
      <c r="M81" s="9">
        <v>43176357848</v>
      </c>
      <c r="N81" s="9"/>
      <c r="O81" s="9"/>
      <c r="P81" s="9">
        <f t="shared" si="1"/>
        <v>0</v>
      </c>
      <c r="Q81" s="9"/>
      <c r="R81" s="9"/>
      <c r="S81" s="5">
        <v>2094413551</v>
      </c>
    </row>
    <row r="82" spans="1:19" x14ac:dyDescent="0.25">
      <c r="A82" s="14" t="s">
        <v>6</v>
      </c>
      <c r="B82" s="14" t="s">
        <v>19</v>
      </c>
      <c r="C82" s="5">
        <v>0</v>
      </c>
      <c r="D82" s="5">
        <v>15535118</v>
      </c>
      <c r="E82" s="9"/>
      <c r="F82" s="9"/>
      <c r="G82" s="9"/>
      <c r="H82" s="9"/>
      <c r="I82" s="9"/>
      <c r="J82" s="5">
        <v>450</v>
      </c>
      <c r="K82" s="5">
        <v>450</v>
      </c>
      <c r="L82" s="5">
        <v>69</v>
      </c>
      <c r="M82" s="9">
        <v>21813156272</v>
      </c>
      <c r="N82" s="9"/>
      <c r="O82" s="9"/>
      <c r="P82" s="9">
        <f t="shared" si="1"/>
        <v>0</v>
      </c>
      <c r="Q82" s="9"/>
      <c r="R82" s="9"/>
      <c r="S82" s="5">
        <v>1377592324</v>
      </c>
    </row>
    <row r="83" spans="1:19" x14ac:dyDescent="0.25">
      <c r="A83" s="14" t="s">
        <v>6</v>
      </c>
      <c r="B83" s="14" t="s">
        <v>19</v>
      </c>
      <c r="C83" s="5">
        <v>1</v>
      </c>
      <c r="D83" s="5">
        <v>5708824</v>
      </c>
      <c r="E83" s="9"/>
      <c r="F83" s="9"/>
      <c r="G83" s="9"/>
      <c r="H83" s="9"/>
      <c r="I83" s="9"/>
      <c r="J83" s="5">
        <v>786</v>
      </c>
      <c r="K83" s="5">
        <v>786</v>
      </c>
      <c r="L83" s="5">
        <v>66</v>
      </c>
      <c r="M83" s="9">
        <v>21813156272</v>
      </c>
      <c r="N83" s="9"/>
      <c r="O83" s="9"/>
      <c r="P83" s="9">
        <f t="shared" si="1"/>
        <v>0</v>
      </c>
      <c r="Q83" s="9"/>
      <c r="R83" s="9"/>
      <c r="S83" s="5">
        <v>1377592324</v>
      </c>
    </row>
    <row r="84" spans="1:19" x14ac:dyDescent="0.25">
      <c r="A84" s="14" t="s">
        <v>6</v>
      </c>
      <c r="B84" s="14" t="s">
        <v>19</v>
      </c>
      <c r="C84" s="5">
        <v>2</v>
      </c>
      <c r="D84" s="5">
        <v>5807201</v>
      </c>
      <c r="E84" s="9"/>
      <c r="F84" s="9"/>
      <c r="G84" s="9"/>
      <c r="H84" s="9"/>
      <c r="I84" s="9"/>
      <c r="J84" s="5">
        <v>796</v>
      </c>
      <c r="K84" s="5">
        <v>796</v>
      </c>
      <c r="L84" s="5">
        <v>65</v>
      </c>
      <c r="M84" s="9">
        <v>21813156272</v>
      </c>
      <c r="N84" s="9"/>
      <c r="O84" s="9"/>
      <c r="P84" s="9">
        <f t="shared" si="1"/>
        <v>0</v>
      </c>
      <c r="Q84" s="9"/>
      <c r="R84" s="9"/>
      <c r="S84" s="5">
        <v>1377592324</v>
      </c>
    </row>
    <row r="85" spans="1:19" x14ac:dyDescent="0.25">
      <c r="A85" s="14" t="s">
        <v>6</v>
      </c>
      <c r="B85" s="14" t="s">
        <v>19</v>
      </c>
      <c r="C85" s="5">
        <v>3</v>
      </c>
      <c r="D85" s="5">
        <v>5482317</v>
      </c>
      <c r="E85" s="9"/>
      <c r="F85" s="9"/>
      <c r="G85" s="9"/>
      <c r="H85" s="9"/>
      <c r="I85" s="9"/>
      <c r="J85" s="5">
        <v>796</v>
      </c>
      <c r="K85" s="5">
        <v>796</v>
      </c>
      <c r="L85" s="5">
        <v>68</v>
      </c>
      <c r="M85" s="9">
        <v>21813156272</v>
      </c>
      <c r="N85" s="9"/>
      <c r="O85" s="9"/>
      <c r="P85" s="9">
        <f t="shared" si="1"/>
        <v>0</v>
      </c>
      <c r="Q85" s="9"/>
      <c r="R85" s="9"/>
      <c r="S85" s="5">
        <v>1377592324</v>
      </c>
    </row>
    <row r="86" spans="1:19" x14ac:dyDescent="0.25">
      <c r="A86" s="14" t="s">
        <v>3</v>
      </c>
      <c r="B86" s="14" t="s">
        <v>19</v>
      </c>
      <c r="C86" s="5">
        <v>0</v>
      </c>
      <c r="D86" s="5">
        <v>2067039</v>
      </c>
      <c r="E86" s="9"/>
      <c r="F86" s="9"/>
      <c r="G86" s="9"/>
      <c r="H86" s="9"/>
      <c r="I86" s="9"/>
      <c r="J86" s="5">
        <v>718</v>
      </c>
      <c r="K86" s="5">
        <v>718</v>
      </c>
      <c r="L86" s="5">
        <v>56</v>
      </c>
      <c r="M86" s="9">
        <v>3533224852</v>
      </c>
      <c r="N86" s="9"/>
      <c r="O86" s="9"/>
      <c r="P86" s="9">
        <f t="shared" si="1"/>
        <v>0</v>
      </c>
      <c r="Q86" s="9"/>
      <c r="R86" s="9"/>
      <c r="S86" s="5">
        <v>203024546</v>
      </c>
    </row>
    <row r="87" spans="1:19" x14ac:dyDescent="0.25">
      <c r="A87" s="14" t="s">
        <v>3</v>
      </c>
      <c r="B87" s="14" t="s">
        <v>19</v>
      </c>
      <c r="C87" s="5">
        <v>1</v>
      </c>
      <c r="D87" s="5">
        <v>1421645</v>
      </c>
      <c r="E87" s="9"/>
      <c r="F87" s="9"/>
      <c r="G87" s="9"/>
      <c r="H87" s="9"/>
      <c r="I87" s="9"/>
      <c r="J87" s="5">
        <v>796</v>
      </c>
      <c r="K87" s="5">
        <v>796</v>
      </c>
      <c r="L87" s="5">
        <v>70</v>
      </c>
      <c r="M87" s="9">
        <v>3533224852</v>
      </c>
      <c r="N87" s="9"/>
      <c r="O87" s="9"/>
      <c r="P87" s="9">
        <f t="shared" si="1"/>
        <v>0</v>
      </c>
      <c r="Q87" s="9"/>
      <c r="R87" s="9"/>
      <c r="S87" s="5">
        <v>203024546</v>
      </c>
    </row>
    <row r="88" spans="1:19" x14ac:dyDescent="0.25">
      <c r="A88" s="14" t="s">
        <v>3</v>
      </c>
      <c r="B88" s="14" t="s">
        <v>19</v>
      </c>
      <c r="C88" s="5">
        <v>2</v>
      </c>
      <c r="D88" s="5">
        <v>1442188</v>
      </c>
      <c r="E88" s="9"/>
      <c r="F88" s="9"/>
      <c r="G88" s="9"/>
      <c r="H88" s="9"/>
      <c r="I88" s="9"/>
      <c r="J88" s="5">
        <v>596</v>
      </c>
      <c r="K88" s="5">
        <v>596</v>
      </c>
      <c r="L88" s="5">
        <v>65</v>
      </c>
      <c r="M88" s="9">
        <v>3533224852</v>
      </c>
      <c r="N88" s="9"/>
      <c r="O88" s="9"/>
      <c r="P88" s="9">
        <f t="shared" si="1"/>
        <v>0</v>
      </c>
      <c r="Q88" s="9"/>
      <c r="R88" s="9"/>
      <c r="S88" s="5">
        <v>203024546</v>
      </c>
    </row>
    <row r="89" spans="1:19" x14ac:dyDescent="0.25">
      <c r="A89" s="14" t="s">
        <v>3</v>
      </c>
      <c r="B89" s="14" t="s">
        <v>19</v>
      </c>
      <c r="C89" s="5">
        <v>3</v>
      </c>
      <c r="D89" s="5">
        <v>1423162</v>
      </c>
      <c r="E89" s="9"/>
      <c r="F89" s="9"/>
      <c r="G89" s="9"/>
      <c r="H89" s="9"/>
      <c r="I89" s="9"/>
      <c r="J89" s="5">
        <v>772</v>
      </c>
      <c r="K89" s="5">
        <v>772</v>
      </c>
      <c r="L89" s="5">
        <v>70</v>
      </c>
      <c r="M89" s="9">
        <v>3533224852</v>
      </c>
      <c r="N89" s="9"/>
      <c r="O89" s="9"/>
      <c r="P89" s="9">
        <f t="shared" si="1"/>
        <v>0</v>
      </c>
      <c r="Q89" s="9"/>
      <c r="R89" s="9"/>
      <c r="S89" s="5">
        <v>203024546</v>
      </c>
    </row>
    <row r="90" spans="1:19" x14ac:dyDescent="0.25">
      <c r="A90" s="14" t="s">
        <v>2</v>
      </c>
      <c r="B90" s="14" t="s">
        <v>19</v>
      </c>
      <c r="C90" s="5">
        <v>0</v>
      </c>
      <c r="D90" s="5">
        <v>3458294</v>
      </c>
      <c r="E90" s="9"/>
      <c r="F90" s="9"/>
      <c r="G90" s="9"/>
      <c r="H90" s="9"/>
      <c r="I90" s="9"/>
      <c r="J90" s="5">
        <v>596</v>
      </c>
      <c r="K90" s="5">
        <v>596</v>
      </c>
      <c r="L90" s="5">
        <v>61</v>
      </c>
      <c r="M90" s="9">
        <v>6958107572</v>
      </c>
      <c r="N90" s="9"/>
      <c r="O90" s="9"/>
      <c r="P90" s="9">
        <f t="shared" si="1"/>
        <v>0</v>
      </c>
      <c r="Q90" s="9"/>
      <c r="R90" s="9"/>
      <c r="S90" s="5">
        <v>336605940</v>
      </c>
    </row>
    <row r="91" spans="1:19" x14ac:dyDescent="0.25">
      <c r="A91" s="14" t="s">
        <v>2</v>
      </c>
      <c r="B91" s="14" t="s">
        <v>19</v>
      </c>
      <c r="C91" s="5">
        <v>1</v>
      </c>
      <c r="D91" s="5">
        <v>2863137</v>
      </c>
      <c r="E91" s="9"/>
      <c r="F91" s="9"/>
      <c r="G91" s="9"/>
      <c r="H91" s="9"/>
      <c r="I91" s="9"/>
      <c r="J91" s="5">
        <v>598</v>
      </c>
      <c r="K91" s="5">
        <v>598</v>
      </c>
      <c r="L91" s="5">
        <v>66</v>
      </c>
      <c r="M91" s="9">
        <v>6958107572</v>
      </c>
      <c r="N91" s="9"/>
      <c r="O91" s="9"/>
      <c r="P91" s="9">
        <f t="shared" si="1"/>
        <v>0</v>
      </c>
      <c r="Q91" s="9"/>
      <c r="R91" s="9"/>
      <c r="S91" s="5">
        <v>336605940</v>
      </c>
    </row>
    <row r="92" spans="1:19" x14ac:dyDescent="0.25">
      <c r="A92" s="14" t="s">
        <v>2</v>
      </c>
      <c r="B92" s="14" t="s">
        <v>19</v>
      </c>
      <c r="C92" s="5">
        <v>2</v>
      </c>
      <c r="D92" s="5">
        <v>2854678</v>
      </c>
      <c r="E92" s="9"/>
      <c r="F92" s="9"/>
      <c r="G92" s="9"/>
      <c r="H92" s="9"/>
      <c r="I92" s="9"/>
      <c r="J92" s="5">
        <v>590</v>
      </c>
      <c r="K92" s="5">
        <v>590</v>
      </c>
      <c r="L92" s="5">
        <v>66</v>
      </c>
      <c r="M92" s="9">
        <v>6958107572</v>
      </c>
      <c r="N92" s="9"/>
      <c r="O92" s="9"/>
      <c r="P92" s="9">
        <f t="shared" si="1"/>
        <v>0</v>
      </c>
      <c r="Q92" s="9"/>
      <c r="R92" s="9"/>
      <c r="S92" s="5">
        <v>336605940</v>
      </c>
    </row>
    <row r="93" spans="1:19" x14ac:dyDescent="0.25">
      <c r="A93" s="14" t="s">
        <v>2</v>
      </c>
      <c r="B93" s="14" t="s">
        <v>19</v>
      </c>
      <c r="C93" s="5">
        <v>3</v>
      </c>
      <c r="D93" s="5">
        <v>2857757</v>
      </c>
      <c r="E93" s="9"/>
      <c r="F93" s="9"/>
      <c r="G93" s="9"/>
      <c r="H93" s="9"/>
      <c r="I93" s="9"/>
      <c r="J93" s="5">
        <v>786</v>
      </c>
      <c r="K93" s="5">
        <v>786</v>
      </c>
      <c r="L93" s="5">
        <v>67</v>
      </c>
      <c r="M93" s="9">
        <v>6958107572</v>
      </c>
      <c r="N93" s="9"/>
      <c r="O93" s="9"/>
      <c r="P93" s="9">
        <f t="shared" si="1"/>
        <v>0</v>
      </c>
      <c r="Q93" s="9"/>
      <c r="R93" s="9"/>
      <c r="S93" s="5">
        <v>336605940</v>
      </c>
    </row>
    <row r="94" spans="1:19" x14ac:dyDescent="0.25">
      <c r="A94" s="4" t="s">
        <v>10</v>
      </c>
      <c r="B94" s="14" t="s">
        <v>19</v>
      </c>
      <c r="C94" s="5">
        <v>0</v>
      </c>
      <c r="D94" s="5">
        <v>43582641</v>
      </c>
      <c r="E94" s="9"/>
      <c r="F94" s="9"/>
      <c r="G94" s="9"/>
      <c r="H94" s="9"/>
      <c r="I94" s="9"/>
      <c r="J94" s="4">
        <v>1190</v>
      </c>
      <c r="K94" s="4">
        <v>1190</v>
      </c>
      <c r="L94" s="4">
        <v>60</v>
      </c>
      <c r="M94" s="9"/>
      <c r="N94" s="9"/>
      <c r="O94" s="9"/>
      <c r="P94" s="9">
        <f t="shared" si="1"/>
        <v>0</v>
      </c>
      <c r="Q94" s="9"/>
      <c r="R94" s="9"/>
      <c r="S94" s="5">
        <v>5176279229</v>
      </c>
    </row>
    <row r="95" spans="1:19" x14ac:dyDescent="0.25">
      <c r="A95" s="4" t="s">
        <v>10</v>
      </c>
      <c r="B95" s="14" t="s">
        <v>19</v>
      </c>
      <c r="C95" s="5">
        <v>1</v>
      </c>
      <c r="D95" s="5">
        <v>19874757</v>
      </c>
      <c r="E95" s="9"/>
      <c r="F95" s="9"/>
      <c r="G95" s="9"/>
      <c r="H95" s="9"/>
      <c r="I95" s="9"/>
      <c r="J95" s="4">
        <v>1190</v>
      </c>
      <c r="K95" s="4">
        <v>1190</v>
      </c>
      <c r="L95" s="4">
        <v>91</v>
      </c>
      <c r="M95" s="9"/>
      <c r="N95" s="9"/>
      <c r="O95" s="9"/>
      <c r="P95" s="9">
        <f t="shared" si="1"/>
        <v>0</v>
      </c>
      <c r="Q95" s="9"/>
      <c r="R95" s="9"/>
      <c r="S95" s="5">
        <v>5176279229</v>
      </c>
    </row>
    <row r="96" spans="1:19" x14ac:dyDescent="0.25">
      <c r="A96" s="4" t="s">
        <v>10</v>
      </c>
      <c r="B96" s="14" t="s">
        <v>19</v>
      </c>
      <c r="C96" s="5">
        <v>2</v>
      </c>
      <c r="D96" s="5">
        <v>19264280</v>
      </c>
      <c r="E96" s="9"/>
      <c r="F96" s="9"/>
      <c r="G96" s="9"/>
      <c r="H96" s="9"/>
      <c r="I96" s="9"/>
      <c r="J96" s="4">
        <v>996</v>
      </c>
      <c r="K96" s="4">
        <v>996</v>
      </c>
      <c r="L96" s="4">
        <v>81</v>
      </c>
      <c r="M96" s="9"/>
      <c r="N96" s="9"/>
      <c r="O96" s="9"/>
      <c r="P96" s="9">
        <f t="shared" si="1"/>
        <v>0</v>
      </c>
      <c r="Q96" s="9"/>
      <c r="R96" s="9"/>
      <c r="S96" s="5">
        <v>5176279229</v>
      </c>
    </row>
    <row r="97" spans="1:19" x14ac:dyDescent="0.25">
      <c r="A97" s="4" t="s">
        <v>10</v>
      </c>
      <c r="B97" s="14" t="s">
        <v>19</v>
      </c>
      <c r="C97" s="5">
        <v>3</v>
      </c>
      <c r="D97" s="5">
        <v>20523183</v>
      </c>
      <c r="E97" s="9"/>
      <c r="F97" s="9"/>
      <c r="G97" s="9"/>
      <c r="H97" s="9"/>
      <c r="I97" s="9"/>
      <c r="J97" s="4">
        <v>1190</v>
      </c>
      <c r="K97" s="4">
        <v>1190</v>
      </c>
      <c r="L97" s="4">
        <v>92</v>
      </c>
      <c r="M97" s="9"/>
      <c r="N97" s="9"/>
      <c r="O97" s="9"/>
      <c r="P97" s="9">
        <f t="shared" si="1"/>
        <v>0</v>
      </c>
      <c r="Q97" s="9"/>
      <c r="R97" s="9"/>
      <c r="S97" s="5">
        <v>5176279229</v>
      </c>
    </row>
    <row r="98" spans="1:19" x14ac:dyDescent="0.25">
      <c r="A98" s="4" t="s">
        <v>4</v>
      </c>
      <c r="B98" s="4" t="s">
        <v>37</v>
      </c>
      <c r="C98" s="5">
        <v>0</v>
      </c>
      <c r="D98" s="4">
        <v>11429607</v>
      </c>
      <c r="E98" s="9"/>
      <c r="F98" s="9"/>
      <c r="G98" s="9"/>
      <c r="H98" s="9"/>
      <c r="I98" s="9"/>
      <c r="J98" s="4">
        <v>250</v>
      </c>
      <c r="K98" s="4">
        <v>250</v>
      </c>
      <c r="L98" s="4">
        <v>37</v>
      </c>
      <c r="M98" s="9"/>
      <c r="N98" s="9"/>
      <c r="O98" s="9"/>
      <c r="P98" s="9">
        <f t="shared" si="1"/>
        <v>0</v>
      </c>
      <c r="Q98" s="9"/>
      <c r="R98" s="9"/>
      <c r="S98" s="16">
        <v>703108563</v>
      </c>
    </row>
    <row r="99" spans="1:19" x14ac:dyDescent="0.25">
      <c r="A99" s="4" t="s">
        <v>4</v>
      </c>
      <c r="B99" s="4" t="s">
        <v>37</v>
      </c>
      <c r="C99" s="5">
        <v>1</v>
      </c>
      <c r="D99" s="4">
        <v>11042725</v>
      </c>
      <c r="E99" s="9"/>
      <c r="F99" s="9"/>
      <c r="G99" s="9"/>
      <c r="H99" s="9"/>
      <c r="I99" s="9"/>
      <c r="J99" s="4">
        <v>250</v>
      </c>
      <c r="K99" s="4">
        <v>250</v>
      </c>
      <c r="L99" s="4">
        <v>39</v>
      </c>
      <c r="M99" s="9"/>
      <c r="N99" s="9"/>
      <c r="O99" s="9"/>
      <c r="P99" s="9">
        <f t="shared" si="1"/>
        <v>0</v>
      </c>
      <c r="Q99" s="9"/>
      <c r="R99" s="9"/>
      <c r="S99" s="16">
        <v>703108563</v>
      </c>
    </row>
    <row r="100" spans="1:19" x14ac:dyDescent="0.25">
      <c r="A100" s="4" t="s">
        <v>4</v>
      </c>
      <c r="B100" s="4" t="s">
        <v>37</v>
      </c>
      <c r="C100" s="5">
        <v>2</v>
      </c>
      <c r="D100" s="4">
        <v>11007290</v>
      </c>
      <c r="E100" s="9"/>
      <c r="F100" s="9"/>
      <c r="G100" s="9"/>
      <c r="H100" s="9"/>
      <c r="I100" s="9"/>
      <c r="J100" s="4">
        <v>250</v>
      </c>
      <c r="K100" s="4">
        <v>250</v>
      </c>
      <c r="L100" s="4">
        <v>35</v>
      </c>
      <c r="M100" s="9"/>
      <c r="N100" s="9"/>
      <c r="O100" s="9"/>
      <c r="P100" s="9">
        <f t="shared" si="1"/>
        <v>0</v>
      </c>
      <c r="Q100" s="9"/>
      <c r="R100" s="9"/>
      <c r="S100" s="16">
        <v>703108563</v>
      </c>
    </row>
    <row r="101" spans="1:19" x14ac:dyDescent="0.25">
      <c r="A101" s="4" t="s">
        <v>4</v>
      </c>
      <c r="B101" s="4" t="s">
        <v>37</v>
      </c>
      <c r="C101" s="5">
        <v>3</v>
      </c>
      <c r="D101" s="4">
        <v>11538664</v>
      </c>
      <c r="E101" s="9"/>
      <c r="F101" s="9"/>
      <c r="G101" s="9"/>
      <c r="H101" s="9"/>
      <c r="I101" s="9"/>
      <c r="J101" s="4">
        <v>250</v>
      </c>
      <c r="K101" s="4">
        <v>250</v>
      </c>
      <c r="L101" s="4">
        <v>40</v>
      </c>
      <c r="M101" s="9"/>
      <c r="N101" s="9"/>
      <c r="O101" s="9"/>
      <c r="P101" s="9">
        <f t="shared" si="1"/>
        <v>0</v>
      </c>
      <c r="Q101" s="9"/>
      <c r="R101" s="9"/>
      <c r="S101" s="16">
        <v>703108563</v>
      </c>
    </row>
    <row r="102" spans="1:19" x14ac:dyDescent="0.25">
      <c r="A102" s="14" t="s">
        <v>0</v>
      </c>
      <c r="B102" s="4" t="s">
        <v>37</v>
      </c>
      <c r="C102" s="5">
        <v>0</v>
      </c>
      <c r="D102" s="5">
        <v>8177996</v>
      </c>
      <c r="E102" s="9"/>
      <c r="F102" s="9"/>
      <c r="G102" s="9"/>
      <c r="H102" s="9"/>
      <c r="I102" s="9"/>
      <c r="J102" s="5">
        <v>250</v>
      </c>
      <c r="K102" s="5">
        <v>250</v>
      </c>
      <c r="L102" s="5">
        <v>41</v>
      </c>
      <c r="M102" s="9"/>
      <c r="N102" s="9"/>
      <c r="O102" s="9"/>
      <c r="P102" s="9">
        <f t="shared" si="1"/>
        <v>0</v>
      </c>
      <c r="Q102" s="9"/>
      <c r="R102" s="9"/>
      <c r="S102" s="16">
        <v>543955467</v>
      </c>
    </row>
    <row r="103" spans="1:19" x14ac:dyDescent="0.25">
      <c r="A103" s="14" t="s">
        <v>0</v>
      </c>
      <c r="B103" s="4" t="s">
        <v>37</v>
      </c>
      <c r="C103" s="5">
        <v>1</v>
      </c>
      <c r="D103" s="5">
        <v>1124576</v>
      </c>
      <c r="E103" s="9"/>
      <c r="F103" s="9"/>
      <c r="G103" s="9"/>
      <c r="H103" s="9"/>
      <c r="I103" s="9"/>
      <c r="J103" s="5">
        <v>250</v>
      </c>
      <c r="K103" s="5">
        <v>250</v>
      </c>
      <c r="L103" s="5">
        <v>40</v>
      </c>
      <c r="M103" s="9"/>
      <c r="N103" s="9"/>
      <c r="O103" s="9"/>
      <c r="P103" s="9">
        <f t="shared" si="1"/>
        <v>0</v>
      </c>
      <c r="Q103" s="9"/>
      <c r="R103" s="9"/>
      <c r="S103" s="16">
        <v>543955467</v>
      </c>
    </row>
    <row r="104" spans="1:19" x14ac:dyDescent="0.25">
      <c r="A104" s="14" t="s">
        <v>0</v>
      </c>
      <c r="B104" s="4" t="s">
        <v>37</v>
      </c>
      <c r="C104" s="5">
        <v>2</v>
      </c>
      <c r="D104" s="5">
        <v>1089963</v>
      </c>
      <c r="E104" s="9"/>
      <c r="F104" s="9"/>
      <c r="G104" s="9"/>
      <c r="H104" s="9"/>
      <c r="I104" s="9"/>
      <c r="J104" s="5">
        <v>250</v>
      </c>
      <c r="K104" s="5">
        <v>250</v>
      </c>
      <c r="L104" s="5">
        <v>59</v>
      </c>
      <c r="M104" s="9"/>
      <c r="N104" s="9"/>
      <c r="O104" s="9"/>
      <c r="P104" s="9">
        <f t="shared" si="1"/>
        <v>0</v>
      </c>
      <c r="Q104" s="9"/>
      <c r="R104" s="9"/>
      <c r="S104" s="16">
        <v>543955467</v>
      </c>
    </row>
    <row r="105" spans="1:19" x14ac:dyDescent="0.25">
      <c r="A105" s="14" t="s">
        <v>0</v>
      </c>
      <c r="B105" s="4" t="s">
        <v>37</v>
      </c>
      <c r="C105" s="5">
        <v>3</v>
      </c>
      <c r="D105" s="5">
        <v>1179074</v>
      </c>
      <c r="E105" s="9"/>
      <c r="F105" s="9"/>
      <c r="G105" s="9"/>
      <c r="H105" s="9"/>
      <c r="I105" s="9"/>
      <c r="J105" s="5">
        <v>250</v>
      </c>
      <c r="K105" s="5">
        <v>250</v>
      </c>
      <c r="L105" s="5">
        <v>25</v>
      </c>
      <c r="M105" s="9"/>
      <c r="N105" s="9"/>
      <c r="O105" s="9"/>
      <c r="P105" s="9">
        <f t="shared" si="1"/>
        <v>0</v>
      </c>
      <c r="Q105" s="9"/>
      <c r="R105" s="9"/>
      <c r="S105" s="16">
        <v>543955467</v>
      </c>
    </row>
    <row r="106" spans="1:19" x14ac:dyDescent="0.25">
      <c r="A106" s="14" t="s">
        <v>1</v>
      </c>
      <c r="B106" s="4" t="s">
        <v>37</v>
      </c>
      <c r="C106" s="5">
        <v>0</v>
      </c>
      <c r="D106" s="5">
        <v>9340850</v>
      </c>
      <c r="E106" s="9"/>
      <c r="F106" s="9"/>
      <c r="G106" s="9"/>
      <c r="H106" s="9"/>
      <c r="I106" s="9"/>
      <c r="J106" s="5">
        <v>250</v>
      </c>
      <c r="K106" s="5">
        <v>250</v>
      </c>
      <c r="L106" s="5">
        <v>4</v>
      </c>
      <c r="M106" s="9"/>
      <c r="N106" s="9"/>
      <c r="O106" s="9"/>
      <c r="P106" s="9">
        <f t="shared" si="1"/>
        <v>0</v>
      </c>
      <c r="Q106" s="9"/>
      <c r="R106" s="9"/>
      <c r="S106" s="16">
        <v>517455528</v>
      </c>
    </row>
    <row r="107" spans="1:19" x14ac:dyDescent="0.25">
      <c r="A107" s="14" t="s">
        <v>1</v>
      </c>
      <c r="B107" s="4" t="s">
        <v>37</v>
      </c>
      <c r="C107" s="5">
        <v>1</v>
      </c>
      <c r="D107" s="5">
        <v>1740375</v>
      </c>
      <c r="E107" s="9"/>
      <c r="F107" s="9"/>
      <c r="G107" s="9"/>
      <c r="H107" s="9"/>
      <c r="I107" s="9"/>
      <c r="J107" s="5">
        <v>250</v>
      </c>
      <c r="K107" s="5">
        <v>250</v>
      </c>
      <c r="L107" s="5">
        <v>5</v>
      </c>
      <c r="M107" s="9"/>
      <c r="N107" s="9"/>
      <c r="O107" s="9"/>
      <c r="P107" s="9">
        <f t="shared" si="1"/>
        <v>0</v>
      </c>
      <c r="Q107" s="9"/>
      <c r="R107" s="9"/>
      <c r="S107" s="16">
        <v>517455528</v>
      </c>
    </row>
    <row r="108" spans="1:19" x14ac:dyDescent="0.25">
      <c r="A108" s="14" t="s">
        <v>1</v>
      </c>
      <c r="B108" s="4" t="s">
        <v>37</v>
      </c>
      <c r="C108" s="5">
        <v>2</v>
      </c>
      <c r="D108" s="5">
        <v>1742276</v>
      </c>
      <c r="E108" s="9"/>
      <c r="F108" s="9"/>
      <c r="G108" s="9"/>
      <c r="H108" s="9"/>
      <c r="I108" s="9"/>
      <c r="J108" s="5">
        <v>250</v>
      </c>
      <c r="K108" s="5">
        <v>250</v>
      </c>
      <c r="L108" s="5">
        <v>42</v>
      </c>
      <c r="M108" s="9"/>
      <c r="N108" s="9"/>
      <c r="O108" s="9"/>
      <c r="P108" s="9">
        <f t="shared" si="1"/>
        <v>0</v>
      </c>
      <c r="Q108" s="9"/>
      <c r="R108" s="9"/>
      <c r="S108" s="16">
        <v>517455528</v>
      </c>
    </row>
    <row r="109" spans="1:19" x14ac:dyDescent="0.25">
      <c r="A109" s="14" t="s">
        <v>1</v>
      </c>
      <c r="B109" s="4" t="s">
        <v>37</v>
      </c>
      <c r="C109" s="5">
        <v>3</v>
      </c>
      <c r="D109" s="5">
        <v>1740091</v>
      </c>
      <c r="E109" s="9"/>
      <c r="F109" s="9"/>
      <c r="G109" s="9"/>
      <c r="H109" s="9"/>
      <c r="I109" s="9"/>
      <c r="J109" s="5">
        <v>250</v>
      </c>
      <c r="K109" s="5">
        <v>250</v>
      </c>
      <c r="L109" s="5">
        <v>42</v>
      </c>
      <c r="M109" s="9"/>
      <c r="N109" s="9"/>
      <c r="O109" s="9"/>
      <c r="P109" s="9">
        <f t="shared" si="1"/>
        <v>0</v>
      </c>
      <c r="Q109" s="9"/>
      <c r="R109" s="9"/>
      <c r="S109" s="16">
        <v>517455528</v>
      </c>
    </row>
    <row r="110" spans="1:19" x14ac:dyDescent="0.25">
      <c r="A110" s="14" t="s">
        <v>8</v>
      </c>
      <c r="B110" s="4" t="s">
        <v>37</v>
      </c>
      <c r="C110" s="5">
        <v>0</v>
      </c>
      <c r="D110" s="5">
        <v>5676000</v>
      </c>
      <c r="E110" s="9"/>
      <c r="F110" s="9"/>
      <c r="G110" s="9"/>
      <c r="H110" s="9"/>
      <c r="I110" s="9"/>
      <c r="J110" s="5">
        <v>250</v>
      </c>
      <c r="K110" s="5">
        <v>250</v>
      </c>
      <c r="L110" s="5">
        <v>53</v>
      </c>
      <c r="M110" s="9"/>
      <c r="N110" s="9"/>
      <c r="O110" s="9"/>
      <c r="P110" s="9">
        <f t="shared" si="1"/>
        <v>0</v>
      </c>
      <c r="Q110" s="9"/>
      <c r="R110" s="9"/>
      <c r="S110" s="16">
        <v>432523617</v>
      </c>
    </row>
    <row r="111" spans="1:19" x14ac:dyDescent="0.25">
      <c r="A111" s="14" t="s">
        <v>8</v>
      </c>
      <c r="B111" s="4" t="s">
        <v>37</v>
      </c>
      <c r="C111" s="5">
        <v>1</v>
      </c>
      <c r="D111" s="5">
        <v>5129964</v>
      </c>
      <c r="E111" s="9"/>
      <c r="F111" s="9"/>
      <c r="G111" s="9"/>
      <c r="H111" s="9"/>
      <c r="I111" s="9"/>
      <c r="J111" s="5">
        <v>250</v>
      </c>
      <c r="K111" s="5">
        <v>250</v>
      </c>
      <c r="L111" s="5">
        <v>50</v>
      </c>
      <c r="M111" s="9"/>
      <c r="N111" s="9"/>
      <c r="O111" s="9"/>
      <c r="P111" s="9">
        <f t="shared" si="1"/>
        <v>0</v>
      </c>
      <c r="Q111" s="9"/>
      <c r="R111" s="9"/>
      <c r="S111" s="16">
        <v>432523617</v>
      </c>
    </row>
    <row r="112" spans="1:19" x14ac:dyDescent="0.25">
      <c r="A112" s="14" t="s">
        <v>8</v>
      </c>
      <c r="B112" s="4" t="s">
        <v>37</v>
      </c>
      <c r="C112" s="5">
        <v>2</v>
      </c>
      <c r="D112" s="5">
        <v>4500607</v>
      </c>
      <c r="E112" s="9"/>
      <c r="F112" s="9"/>
      <c r="G112" s="9"/>
      <c r="H112" s="9"/>
      <c r="I112" s="9"/>
      <c r="J112" s="5">
        <v>250</v>
      </c>
      <c r="K112" s="5">
        <v>250</v>
      </c>
      <c r="L112" s="5">
        <v>75</v>
      </c>
      <c r="M112" s="9"/>
      <c r="N112" s="9"/>
      <c r="O112" s="9"/>
      <c r="P112" s="9">
        <f t="shared" si="1"/>
        <v>0</v>
      </c>
      <c r="Q112" s="9"/>
      <c r="R112" s="9"/>
      <c r="S112" s="16">
        <v>432523617</v>
      </c>
    </row>
    <row r="113" spans="1:19" x14ac:dyDescent="0.25">
      <c r="A113" s="14" t="s">
        <v>8</v>
      </c>
      <c r="B113" s="4" t="s">
        <v>37</v>
      </c>
      <c r="C113" s="5">
        <v>3</v>
      </c>
      <c r="D113" s="5">
        <v>4996654</v>
      </c>
      <c r="E113" s="9"/>
      <c r="F113" s="9"/>
      <c r="G113" s="9"/>
      <c r="H113" s="9"/>
      <c r="I113" s="9"/>
      <c r="J113" s="5">
        <v>250</v>
      </c>
      <c r="K113" s="5">
        <v>250</v>
      </c>
      <c r="L113" s="5">
        <v>75</v>
      </c>
      <c r="M113" s="9"/>
      <c r="N113" s="9"/>
      <c r="O113" s="9"/>
      <c r="P113" s="9">
        <f t="shared" si="1"/>
        <v>0</v>
      </c>
      <c r="Q113" s="9"/>
      <c r="R113" s="9"/>
      <c r="S113" s="16">
        <v>432523617</v>
      </c>
    </row>
    <row r="114" spans="1:19" x14ac:dyDescent="0.25">
      <c r="A114" s="14" t="s">
        <v>5</v>
      </c>
      <c r="B114" s="4" t="s">
        <v>37</v>
      </c>
      <c r="C114" s="5">
        <v>0</v>
      </c>
      <c r="D114" s="5">
        <v>6776510</v>
      </c>
      <c r="E114" s="9"/>
      <c r="F114" s="9"/>
      <c r="G114" s="9"/>
      <c r="H114" s="9"/>
      <c r="I114" s="9"/>
      <c r="J114" s="5">
        <v>250</v>
      </c>
      <c r="K114" s="5">
        <v>250</v>
      </c>
      <c r="L114" s="5">
        <v>52</v>
      </c>
      <c r="M114" s="9"/>
      <c r="N114" s="9"/>
      <c r="O114" s="9"/>
      <c r="P114" s="9">
        <f t="shared" si="1"/>
        <v>0</v>
      </c>
      <c r="Q114" s="9"/>
      <c r="R114" s="9"/>
      <c r="S114" s="16">
        <v>453467103</v>
      </c>
    </row>
    <row r="115" spans="1:19" x14ac:dyDescent="0.25">
      <c r="A115" s="14" t="s">
        <v>5</v>
      </c>
      <c r="B115" s="4" t="s">
        <v>37</v>
      </c>
      <c r="C115" s="5">
        <v>1</v>
      </c>
      <c r="D115" s="5">
        <v>4876151</v>
      </c>
      <c r="E115" s="9"/>
      <c r="F115" s="9"/>
      <c r="G115" s="9"/>
      <c r="H115" s="9"/>
      <c r="I115" s="9"/>
      <c r="J115" s="5">
        <v>250</v>
      </c>
      <c r="K115" s="5">
        <v>250</v>
      </c>
      <c r="L115" s="5">
        <v>72</v>
      </c>
      <c r="M115" s="9"/>
      <c r="N115" s="9"/>
      <c r="O115" s="9"/>
      <c r="P115" s="9">
        <f t="shared" si="1"/>
        <v>0</v>
      </c>
      <c r="Q115" s="9"/>
      <c r="R115" s="9"/>
      <c r="S115" s="16">
        <v>453467103</v>
      </c>
    </row>
    <row r="116" spans="1:19" x14ac:dyDescent="0.25">
      <c r="A116" s="14" t="s">
        <v>5</v>
      </c>
      <c r="B116" s="4" t="s">
        <v>37</v>
      </c>
      <c r="C116" s="5">
        <v>2</v>
      </c>
      <c r="D116" s="5">
        <v>3676829</v>
      </c>
      <c r="E116" s="9"/>
      <c r="F116" s="9"/>
      <c r="G116" s="9"/>
      <c r="H116" s="9"/>
      <c r="I116" s="9"/>
      <c r="J116" s="5">
        <v>249</v>
      </c>
      <c r="K116" s="5">
        <v>249</v>
      </c>
      <c r="L116" s="5">
        <v>89</v>
      </c>
      <c r="M116" s="9"/>
      <c r="N116" s="9"/>
      <c r="O116" s="9"/>
      <c r="P116" s="9">
        <f t="shared" si="1"/>
        <v>0</v>
      </c>
      <c r="Q116" s="9"/>
      <c r="R116" s="9"/>
      <c r="S116" s="16">
        <v>453467103</v>
      </c>
    </row>
    <row r="117" spans="1:19" x14ac:dyDescent="0.25">
      <c r="A117" s="14" t="s">
        <v>5</v>
      </c>
      <c r="B117" s="4" t="s">
        <v>37</v>
      </c>
      <c r="C117" s="5">
        <v>3</v>
      </c>
      <c r="D117" s="5">
        <v>4125849</v>
      </c>
      <c r="E117" s="9"/>
      <c r="F117" s="9"/>
      <c r="G117" s="9"/>
      <c r="H117" s="9"/>
      <c r="I117" s="9"/>
      <c r="J117" s="5">
        <v>249</v>
      </c>
      <c r="K117" s="5">
        <v>249</v>
      </c>
      <c r="L117" s="5">
        <v>74</v>
      </c>
      <c r="M117" s="9"/>
      <c r="N117" s="9"/>
      <c r="O117" s="9"/>
      <c r="P117" s="9">
        <f t="shared" si="1"/>
        <v>0</v>
      </c>
      <c r="Q117" s="9"/>
      <c r="R117" s="9"/>
      <c r="S117" s="16">
        <v>453467103</v>
      </c>
    </row>
    <row r="118" spans="1:19" x14ac:dyDescent="0.25">
      <c r="A118" s="14" t="s">
        <v>7</v>
      </c>
      <c r="B118" s="4" t="s">
        <v>37</v>
      </c>
      <c r="C118" s="5">
        <v>0</v>
      </c>
      <c r="D118" s="5">
        <v>3053024</v>
      </c>
      <c r="E118" s="9"/>
      <c r="F118" s="9"/>
      <c r="G118" s="9"/>
      <c r="H118" s="9"/>
      <c r="I118" s="9"/>
      <c r="J118" s="5">
        <v>250</v>
      </c>
      <c r="K118" s="5">
        <v>250</v>
      </c>
      <c r="L118" s="5">
        <v>27</v>
      </c>
      <c r="M118" s="9"/>
      <c r="N118" s="9"/>
      <c r="O118" s="9"/>
      <c r="P118" s="9">
        <f t="shared" si="1"/>
        <v>0</v>
      </c>
      <c r="Q118" s="9"/>
      <c r="R118" s="9"/>
      <c r="S118" s="16">
        <v>125682637</v>
      </c>
    </row>
    <row r="119" spans="1:19" x14ac:dyDescent="0.25">
      <c r="A119" s="14" t="s">
        <v>7</v>
      </c>
      <c r="B119" s="4" t="s">
        <v>37</v>
      </c>
      <c r="C119" s="5">
        <v>1</v>
      </c>
      <c r="D119" s="5">
        <v>2891588</v>
      </c>
      <c r="E119" s="9"/>
      <c r="F119" s="9"/>
      <c r="G119" s="9"/>
      <c r="H119" s="9"/>
      <c r="I119" s="9"/>
      <c r="J119" s="5">
        <v>250</v>
      </c>
      <c r="K119" s="5">
        <v>250</v>
      </c>
      <c r="L119" s="5">
        <v>26</v>
      </c>
      <c r="M119" s="9"/>
      <c r="N119" s="9"/>
      <c r="O119" s="9"/>
      <c r="P119" s="9">
        <f t="shared" si="1"/>
        <v>0</v>
      </c>
      <c r="Q119" s="9"/>
      <c r="R119" s="9"/>
      <c r="S119" s="16">
        <v>125682637</v>
      </c>
    </row>
    <row r="120" spans="1:19" x14ac:dyDescent="0.25">
      <c r="A120" s="14" t="s">
        <v>7</v>
      </c>
      <c r="B120" s="4" t="s">
        <v>37</v>
      </c>
      <c r="C120" s="5">
        <v>2</v>
      </c>
      <c r="D120" s="5">
        <v>2932350</v>
      </c>
      <c r="E120" s="9"/>
      <c r="F120" s="9"/>
      <c r="G120" s="9"/>
      <c r="H120" s="9"/>
      <c r="I120" s="9"/>
      <c r="J120" s="5">
        <v>250</v>
      </c>
      <c r="K120" s="5">
        <v>250</v>
      </c>
      <c r="L120" s="5">
        <v>26</v>
      </c>
      <c r="M120" s="9"/>
      <c r="N120" s="9"/>
      <c r="O120" s="9"/>
      <c r="P120" s="9">
        <f t="shared" si="1"/>
        <v>0</v>
      </c>
      <c r="Q120" s="9"/>
      <c r="R120" s="9"/>
      <c r="S120" s="16">
        <v>125682637</v>
      </c>
    </row>
    <row r="121" spans="1:19" x14ac:dyDescent="0.25">
      <c r="A121" s="14" t="s">
        <v>7</v>
      </c>
      <c r="B121" s="4" t="s">
        <v>37</v>
      </c>
      <c r="C121" s="5">
        <v>3</v>
      </c>
      <c r="D121" s="5">
        <v>2914950</v>
      </c>
      <c r="E121" s="9"/>
      <c r="F121" s="9"/>
      <c r="G121" s="9"/>
      <c r="H121" s="9"/>
      <c r="I121" s="9"/>
      <c r="J121" s="5">
        <v>250</v>
      </c>
      <c r="K121" s="5">
        <v>250</v>
      </c>
      <c r="L121" s="5">
        <v>26</v>
      </c>
      <c r="M121" s="9"/>
      <c r="N121" s="9"/>
      <c r="O121" s="9"/>
      <c r="P121" s="9">
        <f t="shared" si="1"/>
        <v>0</v>
      </c>
      <c r="Q121" s="9"/>
      <c r="R121" s="9"/>
      <c r="S121" s="16">
        <v>125682637</v>
      </c>
    </row>
    <row r="122" spans="1:19" x14ac:dyDescent="0.25">
      <c r="A122" s="14" t="s">
        <v>11</v>
      </c>
      <c r="B122" s="4" t="s">
        <v>37</v>
      </c>
      <c r="C122" s="5">
        <v>0</v>
      </c>
      <c r="D122" s="5">
        <v>71883113</v>
      </c>
      <c r="E122" s="9"/>
      <c r="F122" s="9"/>
      <c r="G122" s="9"/>
      <c r="H122" s="9"/>
      <c r="I122" s="9"/>
      <c r="J122" s="5">
        <v>250</v>
      </c>
      <c r="K122" s="5">
        <v>250</v>
      </c>
      <c r="L122" s="5">
        <v>12</v>
      </c>
      <c r="M122" s="9"/>
      <c r="N122" s="9"/>
      <c r="O122" s="9"/>
      <c r="P122" s="9">
        <f t="shared" si="1"/>
        <v>0</v>
      </c>
      <c r="Q122" s="9"/>
      <c r="R122" s="9"/>
      <c r="S122" s="16">
        <v>1321007839</v>
      </c>
    </row>
    <row r="123" spans="1:19" x14ac:dyDescent="0.25">
      <c r="A123" s="14" t="s">
        <v>11</v>
      </c>
      <c r="B123" s="4" t="s">
        <v>37</v>
      </c>
      <c r="C123" s="5">
        <v>1</v>
      </c>
      <c r="D123" s="5">
        <v>2967062</v>
      </c>
      <c r="E123" s="9"/>
      <c r="F123" s="9"/>
      <c r="G123" s="9"/>
      <c r="H123" s="9"/>
      <c r="I123" s="9"/>
      <c r="J123" s="5">
        <v>250</v>
      </c>
      <c r="K123" s="5">
        <v>250</v>
      </c>
      <c r="L123" s="5">
        <v>58</v>
      </c>
      <c r="M123" s="9"/>
      <c r="N123" s="9"/>
      <c r="O123" s="9"/>
      <c r="P123" s="9">
        <f t="shared" si="1"/>
        <v>0</v>
      </c>
      <c r="Q123" s="9"/>
      <c r="R123" s="9"/>
      <c r="S123" s="16">
        <v>1321007839</v>
      </c>
    </row>
    <row r="124" spans="1:19" x14ac:dyDescent="0.25">
      <c r="A124" s="14" t="s">
        <v>11</v>
      </c>
      <c r="B124" s="4" t="s">
        <v>37</v>
      </c>
      <c r="C124" s="5">
        <v>2</v>
      </c>
      <c r="D124" s="5">
        <v>2886716</v>
      </c>
      <c r="E124" s="9"/>
      <c r="F124" s="9"/>
      <c r="G124" s="9"/>
      <c r="H124" s="9"/>
      <c r="I124" s="9"/>
      <c r="J124" s="5">
        <v>250</v>
      </c>
      <c r="K124" s="5">
        <v>250</v>
      </c>
      <c r="L124" s="5">
        <v>59</v>
      </c>
      <c r="M124" s="9"/>
      <c r="N124" s="9"/>
      <c r="O124" s="9"/>
      <c r="P124" s="9">
        <f t="shared" si="1"/>
        <v>0</v>
      </c>
      <c r="Q124" s="9"/>
      <c r="R124" s="9"/>
      <c r="S124" s="16">
        <v>1321007839</v>
      </c>
    </row>
    <row r="125" spans="1:19" x14ac:dyDescent="0.25">
      <c r="A125" s="14" t="s">
        <v>11</v>
      </c>
      <c r="B125" s="4" t="s">
        <v>37</v>
      </c>
      <c r="C125" s="5">
        <v>3</v>
      </c>
      <c r="D125" s="5">
        <v>3279348</v>
      </c>
      <c r="E125" s="9"/>
      <c r="F125" s="9"/>
      <c r="G125" s="9"/>
      <c r="H125" s="9"/>
      <c r="I125" s="9"/>
      <c r="J125" s="5">
        <v>250</v>
      </c>
      <c r="K125" s="5">
        <v>250</v>
      </c>
      <c r="L125" s="5">
        <v>38</v>
      </c>
      <c r="M125" s="9"/>
      <c r="N125" s="9"/>
      <c r="O125" s="9"/>
      <c r="P125" s="9">
        <f t="shared" si="1"/>
        <v>0</v>
      </c>
      <c r="Q125" s="9"/>
      <c r="R125" s="9"/>
      <c r="S125" s="16">
        <v>1321007839</v>
      </c>
    </row>
    <row r="126" spans="1:19" x14ac:dyDescent="0.25">
      <c r="A126" s="14" t="s">
        <v>9</v>
      </c>
      <c r="B126" s="4" t="s">
        <v>37</v>
      </c>
      <c r="C126" s="5">
        <v>0</v>
      </c>
      <c r="D126" s="5">
        <v>13275254</v>
      </c>
      <c r="E126" s="9"/>
      <c r="F126" s="9"/>
      <c r="G126" s="9"/>
      <c r="H126" s="9"/>
      <c r="I126" s="9"/>
      <c r="J126" s="5">
        <v>250</v>
      </c>
      <c r="K126" s="5">
        <v>250</v>
      </c>
      <c r="L126" s="5">
        <v>68</v>
      </c>
      <c r="M126" s="9"/>
      <c r="N126" s="9"/>
      <c r="O126" s="9"/>
      <c r="P126" s="9">
        <f t="shared" si="1"/>
        <v>0</v>
      </c>
      <c r="Q126" s="9"/>
      <c r="R126" s="9"/>
      <c r="S126" s="16">
        <v>1852196450</v>
      </c>
    </row>
    <row r="127" spans="1:19" x14ac:dyDescent="0.25">
      <c r="A127" s="14" t="s">
        <v>9</v>
      </c>
      <c r="B127" s="4" t="s">
        <v>37</v>
      </c>
      <c r="C127" s="5">
        <v>1</v>
      </c>
      <c r="D127" s="5">
        <v>13195359</v>
      </c>
      <c r="E127" s="9"/>
      <c r="F127" s="9"/>
      <c r="G127" s="9"/>
      <c r="H127" s="9"/>
      <c r="I127" s="9"/>
      <c r="J127" s="5">
        <v>250</v>
      </c>
      <c r="K127" s="5">
        <v>250</v>
      </c>
      <c r="L127" s="5">
        <v>69</v>
      </c>
      <c r="M127" s="9"/>
      <c r="N127" s="9"/>
      <c r="O127" s="9"/>
      <c r="P127" s="9">
        <f t="shared" si="1"/>
        <v>0</v>
      </c>
      <c r="Q127" s="9"/>
      <c r="R127" s="9"/>
      <c r="S127" s="16">
        <v>1852196450</v>
      </c>
    </row>
    <row r="128" spans="1:19" x14ac:dyDescent="0.25">
      <c r="A128" s="14" t="s">
        <v>9</v>
      </c>
      <c r="B128" s="4" t="s">
        <v>37</v>
      </c>
      <c r="C128" s="5">
        <v>2</v>
      </c>
      <c r="D128" s="5">
        <v>13164192</v>
      </c>
      <c r="E128" s="9"/>
      <c r="F128" s="9"/>
      <c r="G128" s="9"/>
      <c r="H128" s="9"/>
      <c r="I128" s="9"/>
      <c r="J128" s="5">
        <v>250</v>
      </c>
      <c r="K128" s="5">
        <v>250</v>
      </c>
      <c r="L128" s="5">
        <v>75</v>
      </c>
      <c r="M128" s="9"/>
      <c r="N128" s="9"/>
      <c r="O128" s="9"/>
      <c r="P128" s="9">
        <f t="shared" si="1"/>
        <v>0</v>
      </c>
      <c r="Q128" s="9"/>
      <c r="R128" s="9"/>
      <c r="S128" s="16">
        <v>1852196450</v>
      </c>
    </row>
    <row r="129" spans="1:19" x14ac:dyDescent="0.25">
      <c r="A129" s="14" t="s">
        <v>9</v>
      </c>
      <c r="B129" s="4" t="s">
        <v>37</v>
      </c>
      <c r="C129" s="5">
        <v>3</v>
      </c>
      <c r="D129" s="5">
        <v>13175471</v>
      </c>
      <c r="E129" s="9"/>
      <c r="F129" s="9"/>
      <c r="G129" s="9"/>
      <c r="H129" s="9"/>
      <c r="I129" s="9"/>
      <c r="J129" s="5">
        <v>250</v>
      </c>
      <c r="K129" s="5">
        <v>250</v>
      </c>
      <c r="L129" s="5">
        <v>75</v>
      </c>
      <c r="M129" s="9"/>
      <c r="N129" s="9"/>
      <c r="O129" s="9"/>
      <c r="P129" s="9">
        <f t="shared" si="1"/>
        <v>0</v>
      </c>
      <c r="Q129" s="9"/>
      <c r="R129" s="9"/>
      <c r="S129" s="16">
        <v>1852196450</v>
      </c>
    </row>
    <row r="130" spans="1:19" x14ac:dyDescent="0.25">
      <c r="A130" s="14" t="s">
        <v>6</v>
      </c>
      <c r="B130" s="4" t="s">
        <v>37</v>
      </c>
      <c r="C130" s="5">
        <v>0</v>
      </c>
      <c r="D130" s="5">
        <v>15535118</v>
      </c>
      <c r="E130" s="9"/>
      <c r="F130" s="9"/>
      <c r="G130" s="9"/>
      <c r="H130" s="9"/>
      <c r="I130" s="9"/>
      <c r="J130" s="5">
        <v>250</v>
      </c>
      <c r="K130" s="5">
        <v>250</v>
      </c>
      <c r="L130" s="5">
        <v>46</v>
      </c>
      <c r="M130" s="9"/>
      <c r="N130" s="9"/>
      <c r="O130" s="9"/>
      <c r="P130" s="9">
        <f t="shared" ref="P130:P193" si="2">O130-Q130</f>
        <v>0</v>
      </c>
      <c r="Q130" s="9"/>
      <c r="R130" s="9"/>
      <c r="S130" s="16">
        <v>1018418877</v>
      </c>
    </row>
    <row r="131" spans="1:19" x14ac:dyDescent="0.25">
      <c r="A131" s="14" t="s">
        <v>6</v>
      </c>
      <c r="B131" s="4" t="s">
        <v>37</v>
      </c>
      <c r="C131" s="5">
        <v>1</v>
      </c>
      <c r="D131" s="5">
        <v>5708824</v>
      </c>
      <c r="E131" s="9"/>
      <c r="F131" s="9"/>
      <c r="G131" s="9"/>
      <c r="H131" s="9"/>
      <c r="I131" s="9"/>
      <c r="J131" s="5">
        <v>250</v>
      </c>
      <c r="K131" s="5">
        <v>250</v>
      </c>
      <c r="L131" s="5">
        <v>61</v>
      </c>
      <c r="M131" s="9"/>
      <c r="N131" s="9"/>
      <c r="O131" s="9"/>
      <c r="P131" s="9">
        <f t="shared" si="2"/>
        <v>0</v>
      </c>
      <c r="Q131" s="9"/>
      <c r="R131" s="9"/>
      <c r="S131" s="16">
        <v>1018418877</v>
      </c>
    </row>
    <row r="132" spans="1:19" x14ac:dyDescent="0.25">
      <c r="A132" s="14" t="s">
        <v>6</v>
      </c>
      <c r="B132" s="4" t="s">
        <v>37</v>
      </c>
      <c r="C132" s="5">
        <v>2</v>
      </c>
      <c r="D132" s="5">
        <v>5807201</v>
      </c>
      <c r="E132" s="9"/>
      <c r="F132" s="9"/>
      <c r="G132" s="9"/>
      <c r="H132" s="9"/>
      <c r="I132" s="9"/>
      <c r="J132" s="5">
        <v>250</v>
      </c>
      <c r="K132" s="5">
        <v>250</v>
      </c>
      <c r="L132" s="5">
        <v>58</v>
      </c>
      <c r="M132" s="9"/>
      <c r="N132" s="9"/>
      <c r="O132" s="9"/>
      <c r="P132" s="9">
        <f t="shared" si="2"/>
        <v>0</v>
      </c>
      <c r="Q132" s="9"/>
      <c r="R132" s="9"/>
      <c r="S132" s="16">
        <v>1018418877</v>
      </c>
    </row>
    <row r="133" spans="1:19" x14ac:dyDescent="0.25">
      <c r="A133" s="14" t="s">
        <v>6</v>
      </c>
      <c r="B133" s="4" t="s">
        <v>37</v>
      </c>
      <c r="C133" s="5">
        <v>3</v>
      </c>
      <c r="D133" s="5">
        <v>5482317</v>
      </c>
      <c r="E133" s="9"/>
      <c r="F133" s="9"/>
      <c r="G133" s="9"/>
      <c r="H133" s="9"/>
      <c r="I133" s="9"/>
      <c r="J133" s="5">
        <v>250</v>
      </c>
      <c r="K133" s="5">
        <v>250</v>
      </c>
      <c r="L133" s="5">
        <v>64</v>
      </c>
      <c r="M133" s="9"/>
      <c r="N133" s="9"/>
      <c r="O133" s="9"/>
      <c r="P133" s="9">
        <f t="shared" si="2"/>
        <v>0</v>
      </c>
      <c r="Q133" s="9"/>
      <c r="R133" s="9"/>
      <c r="S133" s="16">
        <v>1018418877</v>
      </c>
    </row>
    <row r="134" spans="1:19" x14ac:dyDescent="0.25">
      <c r="A134" s="14" t="s">
        <v>3</v>
      </c>
      <c r="B134" s="4" t="s">
        <v>37</v>
      </c>
      <c r="C134" s="5">
        <v>0</v>
      </c>
      <c r="D134" s="5">
        <v>2067039</v>
      </c>
      <c r="E134" s="9"/>
      <c r="F134" s="9"/>
      <c r="G134" s="9"/>
      <c r="H134" s="9"/>
      <c r="I134" s="9"/>
      <c r="J134" s="5">
        <v>250</v>
      </c>
      <c r="K134" s="5">
        <v>250</v>
      </c>
      <c r="L134" s="5">
        <v>41</v>
      </c>
      <c r="M134" s="9"/>
      <c r="N134" s="9"/>
      <c r="O134" s="9"/>
      <c r="P134" s="9">
        <f t="shared" si="2"/>
        <v>0</v>
      </c>
      <c r="Q134" s="9"/>
      <c r="R134" s="9"/>
      <c r="S134" s="16">
        <v>172099427</v>
      </c>
    </row>
    <row r="135" spans="1:19" x14ac:dyDescent="0.25">
      <c r="A135" s="14" t="s">
        <v>3</v>
      </c>
      <c r="B135" s="4" t="s">
        <v>37</v>
      </c>
      <c r="C135" s="5">
        <v>1</v>
      </c>
      <c r="D135" s="5">
        <v>1421645</v>
      </c>
      <c r="E135" s="9"/>
      <c r="F135" s="9"/>
      <c r="G135" s="9"/>
      <c r="H135" s="9"/>
      <c r="I135" s="9"/>
      <c r="J135" s="5">
        <v>250</v>
      </c>
      <c r="K135" s="5">
        <v>250</v>
      </c>
      <c r="L135" s="5">
        <v>43</v>
      </c>
      <c r="M135" s="9"/>
      <c r="N135" s="9"/>
      <c r="O135" s="9"/>
      <c r="P135" s="9">
        <f t="shared" si="2"/>
        <v>0</v>
      </c>
      <c r="Q135" s="9"/>
      <c r="R135" s="9"/>
      <c r="S135" s="16">
        <v>172099427</v>
      </c>
    </row>
    <row r="136" spans="1:19" x14ac:dyDescent="0.25">
      <c r="A136" s="14" t="s">
        <v>3</v>
      </c>
      <c r="B136" s="4" t="s">
        <v>37</v>
      </c>
      <c r="C136" s="5">
        <v>2</v>
      </c>
      <c r="D136" s="5">
        <v>1442188</v>
      </c>
      <c r="E136" s="9"/>
      <c r="F136" s="9"/>
      <c r="G136" s="9"/>
      <c r="H136" s="9"/>
      <c r="I136" s="9"/>
      <c r="J136" s="5">
        <v>250</v>
      </c>
      <c r="K136" s="5">
        <v>250</v>
      </c>
      <c r="L136" s="5">
        <v>60</v>
      </c>
      <c r="M136" s="9"/>
      <c r="N136" s="9"/>
      <c r="O136" s="9"/>
      <c r="P136" s="9">
        <f t="shared" si="2"/>
        <v>0</v>
      </c>
      <c r="Q136" s="9"/>
      <c r="R136" s="9"/>
      <c r="S136" s="16">
        <v>172099427</v>
      </c>
    </row>
    <row r="137" spans="1:19" x14ac:dyDescent="0.25">
      <c r="A137" s="14" t="s">
        <v>3</v>
      </c>
      <c r="B137" s="4" t="s">
        <v>37</v>
      </c>
      <c r="C137" s="5">
        <v>3</v>
      </c>
      <c r="D137" s="5">
        <v>1423162</v>
      </c>
      <c r="E137" s="9"/>
      <c r="F137" s="9"/>
      <c r="G137" s="9"/>
      <c r="H137" s="9"/>
      <c r="I137" s="9"/>
      <c r="J137" s="5">
        <v>250</v>
      </c>
      <c r="K137" s="5">
        <v>250</v>
      </c>
      <c r="L137" s="5">
        <v>50</v>
      </c>
      <c r="M137" s="9"/>
      <c r="N137" s="9"/>
      <c r="O137" s="9"/>
      <c r="P137" s="9">
        <f t="shared" si="2"/>
        <v>0</v>
      </c>
      <c r="Q137" s="9"/>
      <c r="R137" s="9"/>
      <c r="S137" s="16">
        <v>172099427</v>
      </c>
    </row>
    <row r="138" spans="1:19" x14ac:dyDescent="0.25">
      <c r="A138" s="14" t="s">
        <v>2</v>
      </c>
      <c r="B138" s="4" t="s">
        <v>37</v>
      </c>
      <c r="C138" s="5">
        <v>0</v>
      </c>
      <c r="D138" s="5">
        <v>3458294</v>
      </c>
      <c r="E138" s="9"/>
      <c r="F138" s="9"/>
      <c r="G138" s="9"/>
      <c r="H138" s="9"/>
      <c r="I138" s="9"/>
      <c r="J138" s="5">
        <v>250</v>
      </c>
      <c r="K138" s="5">
        <v>250</v>
      </c>
      <c r="L138" s="5">
        <v>44</v>
      </c>
      <c r="M138" s="9"/>
      <c r="N138" s="9"/>
      <c r="O138" s="9"/>
      <c r="P138" s="9">
        <f t="shared" si="2"/>
        <v>0</v>
      </c>
      <c r="Q138" s="9"/>
      <c r="R138" s="9"/>
      <c r="S138" s="16">
        <v>277976739</v>
      </c>
    </row>
    <row r="139" spans="1:19" x14ac:dyDescent="0.25">
      <c r="A139" s="14" t="s">
        <v>2</v>
      </c>
      <c r="B139" s="4" t="s">
        <v>37</v>
      </c>
      <c r="C139" s="5">
        <v>1</v>
      </c>
      <c r="D139" s="5">
        <v>2863137</v>
      </c>
      <c r="E139" s="9"/>
      <c r="F139" s="9"/>
      <c r="G139" s="9"/>
      <c r="H139" s="9"/>
      <c r="I139" s="9"/>
      <c r="J139" s="5">
        <v>250</v>
      </c>
      <c r="K139" s="5">
        <v>250</v>
      </c>
      <c r="L139" s="5">
        <v>51</v>
      </c>
      <c r="M139" s="9"/>
      <c r="N139" s="9"/>
      <c r="O139" s="9"/>
      <c r="P139" s="9">
        <f t="shared" si="2"/>
        <v>0</v>
      </c>
      <c r="Q139" s="9"/>
      <c r="R139" s="9"/>
      <c r="S139" s="16">
        <v>277976739</v>
      </c>
    </row>
    <row r="140" spans="1:19" x14ac:dyDescent="0.25">
      <c r="A140" s="14" t="s">
        <v>2</v>
      </c>
      <c r="B140" s="4" t="s">
        <v>37</v>
      </c>
      <c r="C140" s="5">
        <v>2</v>
      </c>
      <c r="D140" s="5">
        <v>2854678</v>
      </c>
      <c r="E140" s="9"/>
      <c r="F140" s="9"/>
      <c r="G140" s="9"/>
      <c r="H140" s="9"/>
      <c r="I140" s="9"/>
      <c r="J140" s="5">
        <v>250</v>
      </c>
      <c r="K140" s="5">
        <v>250</v>
      </c>
      <c r="L140" s="5">
        <v>50</v>
      </c>
      <c r="M140" s="9"/>
      <c r="N140" s="9"/>
      <c r="O140" s="9"/>
      <c r="P140" s="9">
        <f t="shared" si="2"/>
        <v>0</v>
      </c>
      <c r="Q140" s="9"/>
      <c r="R140" s="9"/>
      <c r="S140" s="16">
        <v>277976739</v>
      </c>
    </row>
    <row r="141" spans="1:19" x14ac:dyDescent="0.25">
      <c r="A141" s="14" t="s">
        <v>2</v>
      </c>
      <c r="B141" s="4" t="s">
        <v>37</v>
      </c>
      <c r="C141" s="5">
        <v>3</v>
      </c>
      <c r="D141" s="5">
        <v>2857757</v>
      </c>
      <c r="E141" s="9"/>
      <c r="F141" s="9"/>
      <c r="G141" s="9"/>
      <c r="H141" s="9"/>
      <c r="I141" s="9"/>
      <c r="J141" s="5">
        <v>250</v>
      </c>
      <c r="K141" s="5">
        <v>250</v>
      </c>
      <c r="L141" s="5">
        <v>51</v>
      </c>
      <c r="M141" s="9"/>
      <c r="N141" s="9"/>
      <c r="O141" s="9"/>
      <c r="P141" s="9">
        <f t="shared" si="2"/>
        <v>0</v>
      </c>
      <c r="Q141" s="9"/>
      <c r="R141" s="9"/>
      <c r="S141" s="16">
        <v>277976739</v>
      </c>
    </row>
    <row r="142" spans="1:19" x14ac:dyDescent="0.25">
      <c r="A142" s="4" t="s">
        <v>4</v>
      </c>
      <c r="B142" s="4" t="s">
        <v>39</v>
      </c>
      <c r="C142" s="5">
        <v>0</v>
      </c>
      <c r="D142" s="4">
        <v>11429607</v>
      </c>
      <c r="E142" s="9"/>
      <c r="F142" s="9"/>
      <c r="G142" s="9"/>
      <c r="H142" s="9"/>
      <c r="I142" s="9"/>
      <c r="J142" s="5"/>
      <c r="K142" s="9"/>
      <c r="L142" s="5"/>
      <c r="M142" s="15">
        <v>11254571500</v>
      </c>
      <c r="N142" s="9"/>
      <c r="O142" s="9"/>
      <c r="P142" s="9">
        <f t="shared" si="2"/>
        <v>0</v>
      </c>
      <c r="Q142" s="9"/>
      <c r="R142" s="9"/>
      <c r="S142" s="16">
        <v>2426086265</v>
      </c>
    </row>
    <row r="143" spans="1:19" x14ac:dyDescent="0.25">
      <c r="A143" s="4" t="s">
        <v>4</v>
      </c>
      <c r="B143" s="4" t="s">
        <v>39</v>
      </c>
      <c r="C143" s="5">
        <v>1</v>
      </c>
      <c r="D143" s="4">
        <v>11042725</v>
      </c>
      <c r="E143" s="9"/>
      <c r="F143" s="9"/>
      <c r="G143" s="9"/>
      <c r="H143" s="9"/>
      <c r="I143" s="9"/>
      <c r="J143" s="5"/>
      <c r="K143" s="9"/>
      <c r="L143" s="5"/>
      <c r="M143" s="15">
        <v>11254571500</v>
      </c>
      <c r="N143" s="9"/>
      <c r="O143" s="9"/>
      <c r="P143" s="9">
        <f t="shared" si="2"/>
        <v>0</v>
      </c>
      <c r="Q143" s="9"/>
      <c r="R143" s="9"/>
      <c r="S143" s="16">
        <v>2426086265</v>
      </c>
    </row>
    <row r="144" spans="1:19" x14ac:dyDescent="0.25">
      <c r="A144" s="4" t="s">
        <v>4</v>
      </c>
      <c r="B144" s="4" t="s">
        <v>39</v>
      </c>
      <c r="C144" s="5">
        <v>2</v>
      </c>
      <c r="D144" s="4">
        <v>11007290</v>
      </c>
      <c r="E144" s="9"/>
      <c r="F144" s="9"/>
      <c r="G144" s="9"/>
      <c r="H144" s="9"/>
      <c r="I144" s="9"/>
      <c r="J144" s="5"/>
      <c r="K144" s="9"/>
      <c r="L144" s="5"/>
      <c r="M144" s="15">
        <v>11254571500</v>
      </c>
      <c r="N144" s="9"/>
      <c r="O144" s="9"/>
      <c r="P144" s="9">
        <f t="shared" si="2"/>
        <v>0</v>
      </c>
      <c r="Q144" s="9"/>
      <c r="R144" s="9"/>
      <c r="S144" s="16">
        <v>2426086265</v>
      </c>
    </row>
    <row r="145" spans="1:19" x14ac:dyDescent="0.25">
      <c r="A145" s="4" t="s">
        <v>4</v>
      </c>
      <c r="B145" s="4" t="s">
        <v>39</v>
      </c>
      <c r="C145" s="5">
        <v>3</v>
      </c>
      <c r="D145" s="4">
        <v>11538664</v>
      </c>
      <c r="E145" s="9"/>
      <c r="F145" s="9"/>
      <c r="G145" s="9"/>
      <c r="H145" s="9"/>
      <c r="I145" s="9"/>
      <c r="J145" s="5"/>
      <c r="K145" s="9"/>
      <c r="L145" s="5"/>
      <c r="M145" s="15">
        <v>11254571500</v>
      </c>
      <c r="N145" s="9"/>
      <c r="O145" s="9"/>
      <c r="P145" s="9">
        <f t="shared" si="2"/>
        <v>0</v>
      </c>
      <c r="Q145" s="9"/>
      <c r="R145" s="9"/>
      <c r="S145" s="16">
        <v>2426086265</v>
      </c>
    </row>
    <row r="146" spans="1:19" x14ac:dyDescent="0.25">
      <c r="A146" s="14" t="s">
        <v>0</v>
      </c>
      <c r="B146" s="4" t="s">
        <v>39</v>
      </c>
      <c r="C146" s="5">
        <v>0</v>
      </c>
      <c r="D146" s="5">
        <v>8177996</v>
      </c>
      <c r="E146" s="9"/>
      <c r="F146" s="9"/>
      <c r="G146" s="9"/>
      <c r="H146" s="9"/>
      <c r="I146" s="9"/>
      <c r="J146" s="9"/>
      <c r="K146" s="9"/>
      <c r="L146" s="9"/>
      <c r="M146" s="9">
        <v>2892902250</v>
      </c>
      <c r="N146" s="9"/>
      <c r="O146" s="9"/>
      <c r="P146" s="9">
        <f t="shared" si="2"/>
        <v>0</v>
      </c>
      <c r="Q146" s="9"/>
      <c r="R146" s="9"/>
      <c r="S146" s="16">
        <v>1768280278</v>
      </c>
    </row>
    <row r="147" spans="1:19" x14ac:dyDescent="0.25">
      <c r="A147" s="14" t="s">
        <v>0</v>
      </c>
      <c r="B147" s="4" t="s">
        <v>39</v>
      </c>
      <c r="C147" s="5">
        <v>1</v>
      </c>
      <c r="D147" s="5">
        <v>1124576</v>
      </c>
      <c r="E147" s="9"/>
      <c r="F147" s="9"/>
      <c r="G147" s="9"/>
      <c r="H147" s="9"/>
      <c r="I147" s="9"/>
      <c r="J147" s="9"/>
      <c r="K147" s="9"/>
      <c r="L147" s="9"/>
      <c r="M147" s="9">
        <v>2892902250</v>
      </c>
      <c r="N147" s="9"/>
      <c r="O147" s="9"/>
      <c r="P147" s="9">
        <f t="shared" si="2"/>
        <v>0</v>
      </c>
      <c r="Q147" s="9"/>
      <c r="R147" s="9"/>
      <c r="S147" s="16">
        <v>1768280278</v>
      </c>
    </row>
    <row r="148" spans="1:19" x14ac:dyDescent="0.25">
      <c r="A148" s="14" t="s">
        <v>0</v>
      </c>
      <c r="B148" s="4" t="s">
        <v>39</v>
      </c>
      <c r="C148" s="5">
        <v>2</v>
      </c>
      <c r="D148" s="5">
        <v>1089963</v>
      </c>
      <c r="E148" s="9"/>
      <c r="F148" s="9"/>
      <c r="G148" s="9"/>
      <c r="H148" s="9"/>
      <c r="I148" s="9"/>
      <c r="J148" s="9"/>
      <c r="K148" s="9"/>
      <c r="L148" s="9"/>
      <c r="M148" s="9">
        <v>2892902250</v>
      </c>
      <c r="N148" s="9"/>
      <c r="O148" s="9"/>
      <c r="P148" s="9">
        <f t="shared" si="2"/>
        <v>0</v>
      </c>
      <c r="Q148" s="9"/>
      <c r="R148" s="9"/>
      <c r="S148" s="16">
        <v>1768280278</v>
      </c>
    </row>
    <row r="149" spans="1:19" x14ac:dyDescent="0.25">
      <c r="A149" s="14" t="s">
        <v>0</v>
      </c>
      <c r="B149" s="4" t="s">
        <v>39</v>
      </c>
      <c r="C149" s="5">
        <v>3</v>
      </c>
      <c r="D149" s="5">
        <v>1179074</v>
      </c>
      <c r="E149" s="9"/>
      <c r="F149" s="9"/>
      <c r="G149" s="9"/>
      <c r="H149" s="9"/>
      <c r="I149" s="9"/>
      <c r="J149" s="9"/>
      <c r="K149" s="9"/>
      <c r="L149" s="9"/>
      <c r="M149" s="9">
        <v>2892902250</v>
      </c>
      <c r="N149" s="9"/>
      <c r="O149" s="9"/>
      <c r="P149" s="9">
        <f t="shared" si="2"/>
        <v>0</v>
      </c>
      <c r="Q149" s="9"/>
      <c r="R149" s="9"/>
      <c r="S149" s="16">
        <v>1768280278</v>
      </c>
    </row>
    <row r="150" spans="1:19" x14ac:dyDescent="0.25">
      <c r="A150" s="14" t="s">
        <v>1</v>
      </c>
      <c r="B150" s="4" t="s">
        <v>39</v>
      </c>
      <c r="C150" s="5">
        <v>0</v>
      </c>
      <c r="D150" s="5">
        <v>9340850</v>
      </c>
      <c r="E150" s="9"/>
      <c r="F150" s="9"/>
      <c r="G150" s="9"/>
      <c r="H150" s="9"/>
      <c r="I150" s="9"/>
      <c r="J150" s="9"/>
      <c r="K150" s="9"/>
      <c r="L150" s="9"/>
      <c r="M150" s="9">
        <v>3640898000</v>
      </c>
      <c r="N150" s="9"/>
      <c r="O150" s="9"/>
      <c r="P150" s="9">
        <f t="shared" si="2"/>
        <v>0</v>
      </c>
      <c r="Q150" s="9"/>
      <c r="R150" s="9"/>
      <c r="S150" s="16">
        <v>2253796891</v>
      </c>
    </row>
    <row r="151" spans="1:19" x14ac:dyDescent="0.25">
      <c r="A151" s="14" t="s">
        <v>1</v>
      </c>
      <c r="B151" s="4" t="s">
        <v>39</v>
      </c>
      <c r="C151" s="5">
        <v>1</v>
      </c>
      <c r="D151" s="5">
        <v>1740375</v>
      </c>
      <c r="E151" s="9"/>
      <c r="F151" s="9"/>
      <c r="G151" s="9"/>
      <c r="H151" s="9"/>
      <c r="I151" s="9"/>
      <c r="J151" s="9"/>
      <c r="K151" s="9"/>
      <c r="L151" s="9"/>
      <c r="M151" s="9">
        <v>3640898000</v>
      </c>
      <c r="N151" s="9"/>
      <c r="O151" s="9"/>
      <c r="P151" s="9">
        <f t="shared" si="2"/>
        <v>0</v>
      </c>
      <c r="Q151" s="9"/>
      <c r="R151" s="9"/>
      <c r="S151" s="16">
        <v>2253796891</v>
      </c>
    </row>
    <row r="152" spans="1:19" x14ac:dyDescent="0.25">
      <c r="A152" s="14" t="s">
        <v>1</v>
      </c>
      <c r="B152" s="4" t="s">
        <v>39</v>
      </c>
      <c r="C152" s="5">
        <v>2</v>
      </c>
      <c r="D152" s="5">
        <v>1742276</v>
      </c>
      <c r="E152" s="9"/>
      <c r="F152" s="9"/>
      <c r="G152" s="9"/>
      <c r="H152" s="9"/>
      <c r="I152" s="9"/>
      <c r="J152" s="9"/>
      <c r="K152" s="9"/>
      <c r="L152" s="9"/>
      <c r="M152" s="9">
        <v>3640898000</v>
      </c>
      <c r="N152" s="9"/>
      <c r="O152" s="9"/>
      <c r="P152" s="9">
        <f t="shared" si="2"/>
        <v>0</v>
      </c>
      <c r="Q152" s="9"/>
      <c r="R152" s="9"/>
      <c r="S152" s="16">
        <v>2253796891</v>
      </c>
    </row>
    <row r="153" spans="1:19" x14ac:dyDescent="0.25">
      <c r="A153" s="14" t="s">
        <v>1</v>
      </c>
      <c r="B153" s="4" t="s">
        <v>39</v>
      </c>
      <c r="C153" s="5">
        <v>3</v>
      </c>
      <c r="D153" s="5">
        <v>1740091</v>
      </c>
      <c r="E153" s="9"/>
      <c r="F153" s="9"/>
      <c r="G153" s="9"/>
      <c r="H153" s="9"/>
      <c r="I153" s="9"/>
      <c r="J153" s="9"/>
      <c r="K153" s="9"/>
      <c r="L153" s="9"/>
      <c r="M153" s="9">
        <v>3640898000</v>
      </c>
      <c r="N153" s="9"/>
      <c r="O153" s="9"/>
      <c r="P153" s="9">
        <f t="shared" si="2"/>
        <v>0</v>
      </c>
      <c r="Q153" s="9"/>
      <c r="R153" s="9"/>
      <c r="S153" s="16">
        <v>2253796891</v>
      </c>
    </row>
    <row r="154" spans="1:19" x14ac:dyDescent="0.25">
      <c r="A154" s="14" t="s">
        <v>8</v>
      </c>
      <c r="B154" s="4" t="s">
        <v>39</v>
      </c>
      <c r="C154" s="5">
        <v>0</v>
      </c>
      <c r="D154" s="5">
        <v>5676000</v>
      </c>
      <c r="E154" s="9"/>
      <c r="F154" s="9"/>
      <c r="G154" s="9"/>
      <c r="H154" s="9"/>
      <c r="I154" s="9"/>
      <c r="J154" s="9"/>
      <c r="K154" s="9"/>
      <c r="L154" s="9"/>
      <c r="M154" s="9">
        <v>5075806250</v>
      </c>
      <c r="N154" s="9"/>
      <c r="O154" s="9"/>
      <c r="P154" s="9">
        <f t="shared" si="2"/>
        <v>0</v>
      </c>
      <c r="Q154" s="9"/>
      <c r="R154" s="9"/>
      <c r="S154" s="16">
        <v>1157810645</v>
      </c>
    </row>
    <row r="155" spans="1:19" x14ac:dyDescent="0.25">
      <c r="A155" s="14" t="s">
        <v>8</v>
      </c>
      <c r="B155" s="4" t="s">
        <v>39</v>
      </c>
      <c r="C155" s="5">
        <v>1</v>
      </c>
      <c r="D155" s="5">
        <v>5129964</v>
      </c>
      <c r="E155" s="9"/>
      <c r="F155" s="9"/>
      <c r="G155" s="9"/>
      <c r="H155" s="9"/>
      <c r="I155" s="9"/>
      <c r="J155" s="9"/>
      <c r="K155" s="9"/>
      <c r="L155" s="9"/>
      <c r="M155" s="9">
        <v>5075806250</v>
      </c>
      <c r="N155" s="9"/>
      <c r="O155" s="9"/>
      <c r="P155" s="9">
        <f t="shared" si="2"/>
        <v>0</v>
      </c>
      <c r="Q155" s="9"/>
      <c r="R155" s="9"/>
      <c r="S155" s="16">
        <v>1157810645</v>
      </c>
    </row>
    <row r="156" spans="1:19" x14ac:dyDescent="0.25">
      <c r="A156" s="14" t="s">
        <v>8</v>
      </c>
      <c r="B156" s="4" t="s">
        <v>39</v>
      </c>
      <c r="C156" s="5">
        <v>2</v>
      </c>
      <c r="D156" s="5">
        <v>4500607</v>
      </c>
      <c r="E156" s="9"/>
      <c r="F156" s="9"/>
      <c r="G156" s="9"/>
      <c r="H156" s="9"/>
      <c r="I156" s="9"/>
      <c r="J156" s="9"/>
      <c r="K156" s="9"/>
      <c r="L156" s="9"/>
      <c r="M156" s="9">
        <v>5075806250</v>
      </c>
      <c r="N156" s="9"/>
      <c r="O156" s="9"/>
      <c r="P156" s="9">
        <f t="shared" si="2"/>
        <v>0</v>
      </c>
      <c r="Q156" s="9"/>
      <c r="R156" s="9"/>
      <c r="S156" s="16">
        <v>1157810645</v>
      </c>
    </row>
    <row r="157" spans="1:19" x14ac:dyDescent="0.25">
      <c r="A157" s="14" t="s">
        <v>8</v>
      </c>
      <c r="B157" s="4" t="s">
        <v>39</v>
      </c>
      <c r="C157" s="5">
        <v>3</v>
      </c>
      <c r="D157" s="5">
        <v>4996654</v>
      </c>
      <c r="E157" s="9"/>
      <c r="F157" s="9"/>
      <c r="G157" s="9"/>
      <c r="H157" s="9"/>
      <c r="I157" s="9"/>
      <c r="J157" s="9"/>
      <c r="K157" s="9"/>
      <c r="L157" s="9"/>
      <c r="M157" s="9">
        <v>5075806250</v>
      </c>
      <c r="N157" s="9"/>
      <c r="O157" s="9"/>
      <c r="P157" s="9">
        <f t="shared" si="2"/>
        <v>0</v>
      </c>
      <c r="Q157" s="9"/>
      <c r="R157" s="9"/>
      <c r="S157" s="16">
        <v>1157810645</v>
      </c>
    </row>
    <row r="158" spans="1:19" x14ac:dyDescent="0.25">
      <c r="A158" s="14" t="s">
        <v>5</v>
      </c>
      <c r="B158" s="4" t="s">
        <v>39</v>
      </c>
      <c r="C158" s="5">
        <v>0</v>
      </c>
      <c r="D158" s="5">
        <v>6776510</v>
      </c>
      <c r="E158" s="9"/>
      <c r="F158" s="9"/>
      <c r="G158" s="9"/>
      <c r="H158" s="9"/>
      <c r="I158" s="9"/>
      <c r="J158" s="9"/>
      <c r="K158" s="9"/>
      <c r="L158" s="9"/>
      <c r="M158" s="9">
        <v>4863834750</v>
      </c>
      <c r="N158" s="9"/>
      <c r="O158" s="9"/>
      <c r="P158" s="9">
        <f t="shared" si="2"/>
        <v>0</v>
      </c>
      <c r="Q158" s="9"/>
      <c r="R158" s="9"/>
      <c r="S158" s="16">
        <v>1411369870</v>
      </c>
    </row>
    <row r="159" spans="1:19" x14ac:dyDescent="0.25">
      <c r="A159" s="14" t="s">
        <v>5</v>
      </c>
      <c r="B159" s="4" t="s">
        <v>39</v>
      </c>
      <c r="C159" s="5">
        <v>1</v>
      </c>
      <c r="D159" s="5">
        <v>4876151</v>
      </c>
      <c r="E159" s="9"/>
      <c r="F159" s="9"/>
      <c r="G159" s="9"/>
      <c r="H159" s="9"/>
      <c r="I159" s="9"/>
      <c r="J159" s="9"/>
      <c r="K159" s="9"/>
      <c r="L159" s="9"/>
      <c r="M159" s="9">
        <v>4863834750</v>
      </c>
      <c r="N159" s="9"/>
      <c r="O159" s="9"/>
      <c r="P159" s="9">
        <f t="shared" si="2"/>
        <v>0</v>
      </c>
      <c r="Q159" s="9"/>
      <c r="R159" s="9"/>
      <c r="S159" s="16">
        <v>1411369870</v>
      </c>
    </row>
    <row r="160" spans="1:19" x14ac:dyDescent="0.25">
      <c r="A160" s="14" t="s">
        <v>5</v>
      </c>
      <c r="B160" s="4" t="s">
        <v>39</v>
      </c>
      <c r="C160" s="5">
        <v>2</v>
      </c>
      <c r="D160" s="5">
        <v>3676829</v>
      </c>
      <c r="E160" s="9"/>
      <c r="F160" s="9"/>
      <c r="G160" s="9"/>
      <c r="H160" s="9"/>
      <c r="I160" s="9"/>
      <c r="J160" s="9"/>
      <c r="K160" s="9"/>
      <c r="L160" s="9"/>
      <c r="M160" s="9">
        <v>4863834750</v>
      </c>
      <c r="N160" s="9"/>
      <c r="O160" s="9"/>
      <c r="P160" s="9">
        <f t="shared" si="2"/>
        <v>0</v>
      </c>
      <c r="Q160" s="9"/>
      <c r="R160" s="9"/>
      <c r="S160" s="16">
        <v>1411369870</v>
      </c>
    </row>
    <row r="161" spans="1:19" x14ac:dyDescent="0.25">
      <c r="A161" s="14" t="s">
        <v>5</v>
      </c>
      <c r="B161" s="4" t="s">
        <v>39</v>
      </c>
      <c r="C161" s="5">
        <v>3</v>
      </c>
      <c r="D161" s="5">
        <v>4125849</v>
      </c>
      <c r="E161" s="9"/>
      <c r="F161" s="9"/>
      <c r="G161" s="9"/>
      <c r="H161" s="9"/>
      <c r="I161" s="9"/>
      <c r="J161" s="9"/>
      <c r="K161" s="9"/>
      <c r="L161" s="9"/>
      <c r="M161" s="9">
        <v>4863834750</v>
      </c>
      <c r="N161" s="9"/>
      <c r="O161" s="9"/>
      <c r="P161" s="9">
        <f t="shared" si="2"/>
        <v>0</v>
      </c>
      <c r="Q161" s="9"/>
      <c r="R161" s="9"/>
      <c r="S161" s="16">
        <v>1411369870</v>
      </c>
    </row>
    <row r="162" spans="1:19" x14ac:dyDescent="0.25">
      <c r="A162" s="14" t="s">
        <v>7</v>
      </c>
      <c r="B162" s="4" t="s">
        <v>39</v>
      </c>
      <c r="C162" s="5">
        <v>0</v>
      </c>
      <c r="D162" s="5">
        <v>3053024</v>
      </c>
      <c r="E162" s="9"/>
      <c r="F162" s="9"/>
      <c r="G162" s="9"/>
      <c r="H162" s="9"/>
      <c r="I162" s="9"/>
      <c r="J162" s="9"/>
      <c r="K162" s="9"/>
      <c r="L162" s="9"/>
      <c r="M162" s="9">
        <v>2947978000</v>
      </c>
      <c r="N162" s="9"/>
      <c r="O162" s="9"/>
      <c r="P162" s="9">
        <f t="shared" si="2"/>
        <v>0</v>
      </c>
      <c r="Q162" s="9"/>
      <c r="R162" s="9"/>
      <c r="S162" s="16">
        <v>623824563</v>
      </c>
    </row>
    <row r="163" spans="1:19" x14ac:dyDescent="0.25">
      <c r="A163" s="14" t="s">
        <v>7</v>
      </c>
      <c r="B163" s="4" t="s">
        <v>39</v>
      </c>
      <c r="C163" s="5">
        <v>1</v>
      </c>
      <c r="D163" s="5">
        <v>2891588</v>
      </c>
      <c r="E163" s="9"/>
      <c r="F163" s="9"/>
      <c r="G163" s="9"/>
      <c r="H163" s="9"/>
      <c r="I163" s="9"/>
      <c r="J163" s="9"/>
      <c r="K163" s="9"/>
      <c r="L163" s="9"/>
      <c r="M163" s="9">
        <v>2947978000</v>
      </c>
      <c r="N163" s="9"/>
      <c r="O163" s="9"/>
      <c r="P163" s="9">
        <f t="shared" si="2"/>
        <v>0</v>
      </c>
      <c r="Q163" s="9"/>
      <c r="R163" s="9"/>
      <c r="S163" s="16">
        <v>623824563</v>
      </c>
    </row>
    <row r="164" spans="1:19" x14ac:dyDescent="0.25">
      <c r="A164" s="14" t="s">
        <v>7</v>
      </c>
      <c r="B164" s="4" t="s">
        <v>39</v>
      </c>
      <c r="C164" s="5">
        <v>2</v>
      </c>
      <c r="D164" s="5">
        <v>2932350</v>
      </c>
      <c r="E164" s="9"/>
      <c r="F164" s="9"/>
      <c r="G164" s="9"/>
      <c r="H164" s="9"/>
      <c r="I164" s="9"/>
      <c r="J164" s="9"/>
      <c r="K164" s="9"/>
      <c r="L164" s="9"/>
      <c r="M164" s="9">
        <v>2947978000</v>
      </c>
      <c r="N164" s="9"/>
      <c r="O164" s="9"/>
      <c r="P164" s="9">
        <f t="shared" si="2"/>
        <v>0</v>
      </c>
      <c r="Q164" s="9"/>
      <c r="R164" s="9"/>
      <c r="S164" s="16">
        <v>623824563</v>
      </c>
    </row>
    <row r="165" spans="1:19" x14ac:dyDescent="0.25">
      <c r="A165" s="14" t="s">
        <v>7</v>
      </c>
      <c r="B165" s="4" t="s">
        <v>39</v>
      </c>
      <c r="C165" s="5">
        <v>3</v>
      </c>
      <c r="D165" s="5">
        <v>2914950</v>
      </c>
      <c r="E165" s="9"/>
      <c r="F165" s="9"/>
      <c r="G165" s="9"/>
      <c r="H165" s="9"/>
      <c r="I165" s="9"/>
      <c r="J165" s="9"/>
      <c r="K165" s="9"/>
      <c r="L165" s="9"/>
      <c r="M165" s="9">
        <v>2947978000</v>
      </c>
      <c r="N165" s="9"/>
      <c r="O165" s="9"/>
      <c r="P165" s="9">
        <f t="shared" si="2"/>
        <v>0</v>
      </c>
      <c r="Q165" s="9"/>
      <c r="R165" s="9"/>
      <c r="S165" s="16">
        <v>623824563</v>
      </c>
    </row>
    <row r="166" spans="1:19" x14ac:dyDescent="0.25">
      <c r="A166" s="14" t="s">
        <v>11</v>
      </c>
      <c r="B166" s="4" t="s">
        <v>39</v>
      </c>
      <c r="C166" s="5">
        <v>0</v>
      </c>
      <c r="D166" s="5">
        <v>71883113</v>
      </c>
      <c r="E166" s="9"/>
      <c r="F166" s="9"/>
      <c r="G166" s="9"/>
      <c r="H166" s="9"/>
      <c r="I166" s="9"/>
      <c r="J166" s="9"/>
      <c r="K166" s="9"/>
      <c r="L166" s="9"/>
      <c r="M166" s="9">
        <v>20254059750</v>
      </c>
      <c r="N166" s="9"/>
      <c r="O166" s="9"/>
      <c r="P166" s="9">
        <f t="shared" si="2"/>
        <v>0</v>
      </c>
      <c r="Q166" s="9"/>
      <c r="R166" s="9"/>
      <c r="S166" s="16">
        <v>14450766220</v>
      </c>
    </row>
    <row r="167" spans="1:19" x14ac:dyDescent="0.25">
      <c r="A167" s="14" t="s">
        <v>11</v>
      </c>
      <c r="B167" s="4" t="s">
        <v>39</v>
      </c>
      <c r="C167" s="5">
        <v>1</v>
      </c>
      <c r="D167" s="5">
        <v>2967062</v>
      </c>
      <c r="E167" s="9"/>
      <c r="F167" s="9"/>
      <c r="G167" s="9"/>
      <c r="H167" s="9"/>
      <c r="I167" s="9"/>
      <c r="J167" s="9"/>
      <c r="K167" s="9"/>
      <c r="L167" s="9"/>
      <c r="M167" s="9">
        <v>20254059750</v>
      </c>
      <c r="N167" s="9"/>
      <c r="O167" s="9"/>
      <c r="P167" s="9">
        <f t="shared" si="2"/>
        <v>0</v>
      </c>
      <c r="Q167" s="9"/>
      <c r="R167" s="9"/>
      <c r="S167" s="16">
        <v>14450766220</v>
      </c>
    </row>
    <row r="168" spans="1:19" x14ac:dyDescent="0.25">
      <c r="A168" s="14" t="s">
        <v>11</v>
      </c>
      <c r="B168" s="4" t="s">
        <v>39</v>
      </c>
      <c r="C168" s="5">
        <v>2</v>
      </c>
      <c r="D168" s="5">
        <v>2886716</v>
      </c>
      <c r="E168" s="9"/>
      <c r="F168" s="9"/>
      <c r="G168" s="9"/>
      <c r="H168" s="9"/>
      <c r="I168" s="9"/>
      <c r="J168" s="9"/>
      <c r="K168" s="9"/>
      <c r="L168" s="9"/>
      <c r="M168" s="9">
        <v>20254059750</v>
      </c>
      <c r="N168" s="9"/>
      <c r="O168" s="9"/>
      <c r="P168" s="9">
        <f t="shared" si="2"/>
        <v>0</v>
      </c>
      <c r="Q168" s="9"/>
      <c r="R168" s="9"/>
      <c r="S168" s="16">
        <v>14450766220</v>
      </c>
    </row>
    <row r="169" spans="1:19" x14ac:dyDescent="0.25">
      <c r="A169" s="14" t="s">
        <v>11</v>
      </c>
      <c r="B169" s="4" t="s">
        <v>39</v>
      </c>
      <c r="C169" s="5">
        <v>3</v>
      </c>
      <c r="D169" s="5">
        <v>3279348</v>
      </c>
      <c r="E169" s="9"/>
      <c r="F169" s="9"/>
      <c r="G169" s="9"/>
      <c r="H169" s="9"/>
      <c r="I169" s="9"/>
      <c r="J169" s="9"/>
      <c r="K169" s="9"/>
      <c r="L169" s="9"/>
      <c r="M169" s="9">
        <v>20254059750</v>
      </c>
      <c r="N169" s="9"/>
      <c r="O169" s="9"/>
      <c r="P169" s="9">
        <f t="shared" si="2"/>
        <v>0</v>
      </c>
      <c r="Q169" s="9"/>
      <c r="R169" s="9"/>
      <c r="S169" s="16">
        <v>14450766220</v>
      </c>
    </row>
    <row r="170" spans="1:19" x14ac:dyDescent="0.25">
      <c r="A170" s="14" t="s">
        <v>9</v>
      </c>
      <c r="B170" s="4" t="s">
        <v>39</v>
      </c>
      <c r="C170" s="5">
        <v>0</v>
      </c>
      <c r="D170" s="5">
        <v>13275254</v>
      </c>
      <c r="E170" s="9"/>
      <c r="F170" s="9"/>
      <c r="G170" s="9"/>
      <c r="H170" s="9"/>
      <c r="I170" s="9"/>
      <c r="J170" s="9"/>
      <c r="K170" s="9"/>
      <c r="L170" s="9"/>
      <c r="M170" s="9">
        <v>13202569000</v>
      </c>
      <c r="N170" s="9"/>
      <c r="O170" s="9"/>
      <c r="P170" s="9">
        <f t="shared" si="2"/>
        <v>0</v>
      </c>
      <c r="Q170" s="9"/>
      <c r="R170" s="9"/>
      <c r="S170" s="16">
        <v>3236317571</v>
      </c>
    </row>
    <row r="171" spans="1:19" x14ac:dyDescent="0.25">
      <c r="A171" s="14" t="s">
        <v>9</v>
      </c>
      <c r="B171" s="4" t="s">
        <v>39</v>
      </c>
      <c r="C171" s="5">
        <v>1</v>
      </c>
      <c r="D171" s="5">
        <v>13195359</v>
      </c>
      <c r="E171" s="9"/>
      <c r="F171" s="9"/>
      <c r="G171" s="9"/>
      <c r="H171" s="9"/>
      <c r="I171" s="9"/>
      <c r="J171" s="9"/>
      <c r="K171" s="9"/>
      <c r="L171" s="9"/>
      <c r="M171" s="9">
        <v>13202569000</v>
      </c>
      <c r="N171" s="9"/>
      <c r="O171" s="9"/>
      <c r="P171" s="9">
        <f t="shared" si="2"/>
        <v>0</v>
      </c>
      <c r="Q171" s="9"/>
      <c r="R171" s="9"/>
      <c r="S171" s="16">
        <v>3236317571</v>
      </c>
    </row>
    <row r="172" spans="1:19" x14ac:dyDescent="0.25">
      <c r="A172" s="14" t="s">
        <v>9</v>
      </c>
      <c r="B172" s="4" t="s">
        <v>39</v>
      </c>
      <c r="C172" s="5">
        <v>2</v>
      </c>
      <c r="D172" s="5">
        <v>13164192</v>
      </c>
      <c r="E172" s="9"/>
      <c r="F172" s="9"/>
      <c r="G172" s="9"/>
      <c r="H172" s="9"/>
      <c r="I172" s="9"/>
      <c r="J172" s="9"/>
      <c r="K172" s="9"/>
      <c r="L172" s="9"/>
      <c r="M172" s="9">
        <v>13202569000</v>
      </c>
      <c r="N172" s="9"/>
      <c r="O172" s="9"/>
      <c r="P172" s="9">
        <f t="shared" si="2"/>
        <v>0</v>
      </c>
      <c r="Q172" s="9"/>
      <c r="R172" s="9"/>
      <c r="S172" s="16">
        <v>3236317571</v>
      </c>
    </row>
    <row r="173" spans="1:19" x14ac:dyDescent="0.25">
      <c r="A173" s="14" t="s">
        <v>9</v>
      </c>
      <c r="B173" s="4" t="s">
        <v>39</v>
      </c>
      <c r="C173" s="5">
        <v>3</v>
      </c>
      <c r="D173" s="5">
        <v>13175471</v>
      </c>
      <c r="E173" s="9"/>
      <c r="F173" s="9"/>
      <c r="G173" s="9"/>
      <c r="H173" s="9"/>
      <c r="I173" s="9"/>
      <c r="J173" s="9"/>
      <c r="K173" s="9"/>
      <c r="L173" s="9"/>
      <c r="M173" s="9">
        <v>13202569000</v>
      </c>
      <c r="N173" s="9"/>
      <c r="O173" s="9"/>
      <c r="P173" s="9">
        <f t="shared" si="2"/>
        <v>0</v>
      </c>
      <c r="Q173" s="9"/>
      <c r="R173" s="9"/>
      <c r="S173" s="16">
        <v>3236317571</v>
      </c>
    </row>
    <row r="174" spans="1:19" x14ac:dyDescent="0.25">
      <c r="A174" s="14" t="s">
        <v>6</v>
      </c>
      <c r="B174" s="4" t="s">
        <v>39</v>
      </c>
      <c r="C174" s="5">
        <v>0</v>
      </c>
      <c r="D174" s="5">
        <v>15535118</v>
      </c>
      <c r="E174" s="9"/>
      <c r="F174" s="9"/>
      <c r="G174" s="9"/>
      <c r="H174" s="9"/>
      <c r="I174" s="9"/>
      <c r="J174" s="9"/>
      <c r="K174" s="9"/>
      <c r="L174" s="9"/>
      <c r="M174" s="9">
        <v>8133365000</v>
      </c>
      <c r="N174" s="9"/>
      <c r="O174" s="9"/>
      <c r="P174" s="9">
        <f t="shared" si="2"/>
        <v>0</v>
      </c>
      <c r="Q174" s="9"/>
      <c r="R174" s="9"/>
      <c r="S174" s="16">
        <v>3199063942</v>
      </c>
    </row>
    <row r="175" spans="1:19" x14ac:dyDescent="0.25">
      <c r="A175" s="14" t="s">
        <v>6</v>
      </c>
      <c r="B175" s="4" t="s">
        <v>39</v>
      </c>
      <c r="C175" s="5">
        <v>1</v>
      </c>
      <c r="D175" s="5">
        <v>5708824</v>
      </c>
      <c r="E175" s="9"/>
      <c r="F175" s="9"/>
      <c r="G175" s="9"/>
      <c r="H175" s="9"/>
      <c r="I175" s="9"/>
      <c r="J175" s="9"/>
      <c r="K175" s="9"/>
      <c r="L175" s="9"/>
      <c r="M175" s="9">
        <v>8133365000</v>
      </c>
      <c r="N175" s="9"/>
      <c r="O175" s="9"/>
      <c r="P175" s="9">
        <f t="shared" si="2"/>
        <v>0</v>
      </c>
      <c r="Q175" s="9"/>
      <c r="R175" s="9"/>
      <c r="S175" s="16">
        <v>3199063942</v>
      </c>
    </row>
    <row r="176" spans="1:19" x14ac:dyDescent="0.25">
      <c r="A176" s="14" t="s">
        <v>6</v>
      </c>
      <c r="B176" s="4" t="s">
        <v>39</v>
      </c>
      <c r="C176" s="5">
        <v>2</v>
      </c>
      <c r="D176" s="5">
        <v>5807201</v>
      </c>
      <c r="E176" s="9"/>
      <c r="F176" s="9"/>
      <c r="G176" s="9"/>
      <c r="H176" s="9"/>
      <c r="I176" s="9"/>
      <c r="J176" s="9"/>
      <c r="K176" s="9"/>
      <c r="L176" s="9"/>
      <c r="M176" s="9">
        <v>8133365000</v>
      </c>
      <c r="N176" s="9"/>
      <c r="O176" s="9"/>
      <c r="P176" s="9">
        <f t="shared" si="2"/>
        <v>0</v>
      </c>
      <c r="Q176" s="9"/>
      <c r="R176" s="9"/>
      <c r="S176" s="16">
        <v>3199063942</v>
      </c>
    </row>
    <row r="177" spans="1:19" x14ac:dyDescent="0.25">
      <c r="A177" s="14" t="s">
        <v>6</v>
      </c>
      <c r="B177" s="4" t="s">
        <v>39</v>
      </c>
      <c r="C177" s="5">
        <v>3</v>
      </c>
      <c r="D177" s="5">
        <v>5482317</v>
      </c>
      <c r="E177" s="9"/>
      <c r="F177" s="9"/>
      <c r="G177" s="9"/>
      <c r="H177" s="9"/>
      <c r="I177" s="9"/>
      <c r="J177" s="9"/>
      <c r="K177" s="9"/>
      <c r="L177" s="9"/>
      <c r="M177" s="9">
        <v>8133365000</v>
      </c>
      <c r="N177" s="9"/>
      <c r="O177" s="9"/>
      <c r="P177" s="9">
        <f t="shared" si="2"/>
        <v>0</v>
      </c>
      <c r="Q177" s="9"/>
      <c r="R177" s="9"/>
      <c r="S177" s="16">
        <v>3199063942</v>
      </c>
    </row>
    <row r="178" spans="1:19" x14ac:dyDescent="0.25">
      <c r="A178" s="14" t="s">
        <v>3</v>
      </c>
      <c r="B178" s="4" t="s">
        <v>39</v>
      </c>
      <c r="C178" s="5">
        <v>0</v>
      </c>
      <c r="D178" s="5">
        <v>2067039</v>
      </c>
      <c r="E178" s="9"/>
      <c r="F178" s="9"/>
      <c r="G178" s="9"/>
      <c r="H178" s="9"/>
      <c r="I178" s="9"/>
      <c r="J178" s="9"/>
      <c r="K178" s="9"/>
      <c r="L178" s="9"/>
      <c r="M178" s="9">
        <v>1588508500</v>
      </c>
      <c r="N178" s="9"/>
      <c r="O178" s="9"/>
      <c r="P178" s="9">
        <f t="shared" si="2"/>
        <v>0</v>
      </c>
      <c r="Q178" s="9"/>
      <c r="R178" s="9"/>
      <c r="S178" s="16">
        <v>476663402</v>
      </c>
    </row>
    <row r="179" spans="1:19" x14ac:dyDescent="0.25">
      <c r="A179" s="14" t="s">
        <v>3</v>
      </c>
      <c r="B179" s="4" t="s">
        <v>39</v>
      </c>
      <c r="C179" s="5">
        <v>1</v>
      </c>
      <c r="D179" s="5">
        <v>1421645</v>
      </c>
      <c r="E179" s="9"/>
      <c r="F179" s="9"/>
      <c r="G179" s="9"/>
      <c r="H179" s="9"/>
      <c r="I179" s="9"/>
      <c r="J179" s="9"/>
      <c r="K179" s="9"/>
      <c r="L179" s="9"/>
      <c r="M179" s="9">
        <v>1588508500</v>
      </c>
      <c r="N179" s="9"/>
      <c r="O179" s="9"/>
      <c r="P179" s="9">
        <f t="shared" si="2"/>
        <v>0</v>
      </c>
      <c r="Q179" s="9"/>
      <c r="R179" s="9"/>
      <c r="S179" s="16">
        <v>476663402</v>
      </c>
    </row>
    <row r="180" spans="1:19" x14ac:dyDescent="0.25">
      <c r="A180" s="14" t="s">
        <v>3</v>
      </c>
      <c r="B180" s="4" t="s">
        <v>39</v>
      </c>
      <c r="C180" s="5">
        <v>2</v>
      </c>
      <c r="D180" s="5">
        <v>1442188</v>
      </c>
      <c r="E180" s="9"/>
      <c r="F180" s="9"/>
      <c r="G180" s="9"/>
      <c r="H180" s="9"/>
      <c r="I180" s="9"/>
      <c r="J180" s="9"/>
      <c r="K180" s="9"/>
      <c r="L180" s="9"/>
      <c r="M180" s="9">
        <v>1588508500</v>
      </c>
      <c r="N180" s="9"/>
      <c r="O180" s="9"/>
      <c r="P180" s="9">
        <f t="shared" si="2"/>
        <v>0</v>
      </c>
      <c r="Q180" s="9"/>
      <c r="R180" s="9"/>
      <c r="S180" s="16">
        <v>476663402</v>
      </c>
    </row>
    <row r="181" spans="1:19" x14ac:dyDescent="0.25">
      <c r="A181" s="14" t="s">
        <v>3</v>
      </c>
      <c r="B181" s="4" t="s">
        <v>39</v>
      </c>
      <c r="C181" s="5">
        <v>3</v>
      </c>
      <c r="D181" s="5">
        <v>1423162</v>
      </c>
      <c r="E181" s="9"/>
      <c r="F181" s="9"/>
      <c r="G181" s="9"/>
      <c r="H181" s="9"/>
      <c r="I181" s="9"/>
      <c r="J181" s="9"/>
      <c r="K181" s="9"/>
      <c r="L181" s="9"/>
      <c r="M181" s="9">
        <v>1588508500</v>
      </c>
      <c r="N181" s="9"/>
      <c r="O181" s="9"/>
      <c r="P181" s="9">
        <f t="shared" si="2"/>
        <v>0</v>
      </c>
      <c r="Q181" s="9"/>
      <c r="R181" s="9"/>
      <c r="S181" s="16">
        <v>476663402</v>
      </c>
    </row>
    <row r="182" spans="1:19" x14ac:dyDescent="0.25">
      <c r="A182" s="14" t="s">
        <v>2</v>
      </c>
      <c r="B182" s="4" t="s">
        <v>39</v>
      </c>
      <c r="C182" s="5">
        <v>0</v>
      </c>
      <c r="D182" s="5">
        <v>3458294</v>
      </c>
      <c r="E182" s="9"/>
      <c r="F182" s="9"/>
      <c r="G182" s="9"/>
      <c r="H182" s="9"/>
      <c r="I182" s="9"/>
      <c r="J182" s="9"/>
      <c r="K182" s="9"/>
      <c r="L182" s="9"/>
      <c r="M182" s="9">
        <v>3008466500</v>
      </c>
      <c r="N182" s="9"/>
      <c r="O182" s="9"/>
      <c r="P182" s="9">
        <f t="shared" si="2"/>
        <v>0</v>
      </c>
      <c r="Q182" s="9"/>
      <c r="R182" s="9"/>
      <c r="S182" s="16">
        <v>778444088</v>
      </c>
    </row>
    <row r="183" spans="1:19" x14ac:dyDescent="0.25">
      <c r="A183" s="14" t="s">
        <v>2</v>
      </c>
      <c r="B183" s="4" t="s">
        <v>39</v>
      </c>
      <c r="C183" s="5">
        <v>1</v>
      </c>
      <c r="D183" s="5">
        <v>2863137</v>
      </c>
      <c r="E183" s="9"/>
      <c r="F183" s="9"/>
      <c r="G183" s="9"/>
      <c r="H183" s="9"/>
      <c r="I183" s="9"/>
      <c r="J183" s="9"/>
      <c r="K183" s="9"/>
      <c r="L183" s="9"/>
      <c r="M183" s="9">
        <v>3008466500</v>
      </c>
      <c r="N183" s="9"/>
      <c r="O183" s="9"/>
      <c r="P183" s="9">
        <f t="shared" si="2"/>
        <v>0</v>
      </c>
      <c r="Q183" s="9"/>
      <c r="R183" s="9"/>
      <c r="S183" s="16">
        <v>778444088</v>
      </c>
    </row>
    <row r="184" spans="1:19" x14ac:dyDescent="0.25">
      <c r="A184" s="14" t="s">
        <v>2</v>
      </c>
      <c r="B184" s="4" t="s">
        <v>39</v>
      </c>
      <c r="C184" s="5">
        <v>2</v>
      </c>
      <c r="D184" s="5">
        <v>2854678</v>
      </c>
      <c r="E184" s="9"/>
      <c r="F184" s="9"/>
      <c r="G184" s="9"/>
      <c r="H184" s="9"/>
      <c r="I184" s="9"/>
      <c r="J184" s="9"/>
      <c r="K184" s="9"/>
      <c r="L184" s="9"/>
      <c r="M184" s="9">
        <v>3008466500</v>
      </c>
      <c r="N184" s="9"/>
      <c r="O184" s="9"/>
      <c r="P184" s="9">
        <f t="shared" si="2"/>
        <v>0</v>
      </c>
      <c r="Q184" s="9"/>
      <c r="R184" s="9"/>
      <c r="S184" s="16">
        <v>778444088</v>
      </c>
    </row>
    <row r="185" spans="1:19" x14ac:dyDescent="0.25">
      <c r="A185" s="14" t="s">
        <v>2</v>
      </c>
      <c r="B185" s="4" t="s">
        <v>39</v>
      </c>
      <c r="C185" s="5">
        <v>3</v>
      </c>
      <c r="D185" s="5">
        <v>2857757</v>
      </c>
      <c r="E185" s="9"/>
      <c r="F185" s="9"/>
      <c r="G185" s="9"/>
      <c r="H185" s="9"/>
      <c r="I185" s="9"/>
      <c r="J185" s="9"/>
      <c r="K185" s="9"/>
      <c r="L185" s="9"/>
      <c r="M185" s="9">
        <v>3008466500</v>
      </c>
      <c r="N185" s="9"/>
      <c r="O185" s="9"/>
      <c r="P185" s="9">
        <f t="shared" si="2"/>
        <v>0</v>
      </c>
      <c r="Q185" s="9"/>
      <c r="R185" s="9"/>
      <c r="S185" s="16">
        <v>778444088</v>
      </c>
    </row>
    <row r="186" spans="1:19" x14ac:dyDescent="0.25">
      <c r="A186" s="14" t="s">
        <v>4</v>
      </c>
      <c r="B186" s="4" t="s">
        <v>58</v>
      </c>
      <c r="C186" s="14">
        <v>0</v>
      </c>
      <c r="D186" s="9">
        <v>11429607</v>
      </c>
      <c r="E186" s="9">
        <v>10987658</v>
      </c>
      <c r="F186" s="9">
        <v>77658</v>
      </c>
      <c r="G186" s="9">
        <v>9</v>
      </c>
      <c r="H186" s="9">
        <v>338</v>
      </c>
      <c r="I186" s="9">
        <v>150</v>
      </c>
      <c r="J186" s="9">
        <v>338</v>
      </c>
      <c r="K186" s="9">
        <v>206</v>
      </c>
      <c r="L186" s="9">
        <v>3</v>
      </c>
      <c r="M186" s="9">
        <v>41763949</v>
      </c>
      <c r="N186" s="9">
        <v>25715</v>
      </c>
      <c r="O186" s="9">
        <v>30750576</v>
      </c>
      <c r="P186" s="9">
        <f t="shared" si="2"/>
        <v>27130700</v>
      </c>
      <c r="Q186" s="9">
        <v>3619876</v>
      </c>
      <c r="R186" s="9">
        <v>241876761</v>
      </c>
      <c r="S186" s="13">
        <v>285993175</v>
      </c>
    </row>
    <row r="187" spans="1:19" x14ac:dyDescent="0.25">
      <c r="A187" s="14" t="s">
        <v>4</v>
      </c>
      <c r="B187" s="4" t="s">
        <v>58</v>
      </c>
      <c r="C187" s="14">
        <v>1</v>
      </c>
      <c r="D187" s="9">
        <v>11042725</v>
      </c>
      <c r="E187" s="9">
        <v>10669760</v>
      </c>
      <c r="F187" s="9">
        <v>45125</v>
      </c>
      <c r="G187" s="9">
        <v>9</v>
      </c>
      <c r="H187" s="9">
        <v>328</v>
      </c>
      <c r="I187" s="9">
        <v>178</v>
      </c>
      <c r="J187" s="9">
        <v>333</v>
      </c>
      <c r="K187" s="9">
        <v>208</v>
      </c>
      <c r="L187" s="9">
        <v>3</v>
      </c>
      <c r="M187" s="9">
        <v>35959561</v>
      </c>
      <c r="N187" s="9">
        <v>22770</v>
      </c>
      <c r="O187" s="9">
        <v>25267031</v>
      </c>
      <c r="P187" s="9">
        <f t="shared" si="2"/>
        <v>23267795</v>
      </c>
      <c r="Q187" s="9">
        <v>1999236</v>
      </c>
      <c r="R187" s="9">
        <v>220034071</v>
      </c>
      <c r="S187" s="13">
        <v>257906862</v>
      </c>
    </row>
    <row r="188" spans="1:19" x14ac:dyDescent="0.25">
      <c r="A188" s="14" t="s">
        <v>4</v>
      </c>
      <c r="B188" s="4" t="s">
        <v>58</v>
      </c>
      <c r="C188" s="14">
        <v>2</v>
      </c>
      <c r="D188" s="9">
        <v>11007290</v>
      </c>
      <c r="E188" s="9">
        <v>10624584</v>
      </c>
      <c r="F188" s="9">
        <v>57906</v>
      </c>
      <c r="G188" s="9">
        <v>10</v>
      </c>
      <c r="H188" s="9">
        <v>374</v>
      </c>
      <c r="I188" s="9">
        <v>174</v>
      </c>
      <c r="J188" s="9">
        <v>380</v>
      </c>
      <c r="K188" s="9">
        <v>206</v>
      </c>
      <c r="L188" s="9">
        <v>3</v>
      </c>
      <c r="M188" s="9">
        <v>37871825</v>
      </c>
      <c r="N188" s="9">
        <v>782956</v>
      </c>
      <c r="O188" s="9">
        <v>26464285</v>
      </c>
      <c r="P188" s="9">
        <f t="shared" si="2"/>
        <v>23822278</v>
      </c>
      <c r="Q188" s="9">
        <v>2642007</v>
      </c>
      <c r="R188" s="9">
        <v>227620851</v>
      </c>
      <c r="S188" s="13">
        <v>266733837</v>
      </c>
    </row>
    <row r="189" spans="1:19" x14ac:dyDescent="0.25">
      <c r="A189" s="14" t="s">
        <v>4</v>
      </c>
      <c r="B189" s="4" t="s">
        <v>58</v>
      </c>
      <c r="C189" s="14">
        <v>3</v>
      </c>
      <c r="D189" s="9">
        <v>11538664</v>
      </c>
      <c r="E189" s="9">
        <v>11086039</v>
      </c>
      <c r="F189" s="9">
        <v>68772</v>
      </c>
      <c r="G189" s="9">
        <v>13</v>
      </c>
      <c r="H189" s="9">
        <v>334</v>
      </c>
      <c r="I189" s="9">
        <v>150</v>
      </c>
      <c r="J189" s="9">
        <v>334</v>
      </c>
      <c r="K189" s="9">
        <v>214</v>
      </c>
      <c r="L189" s="9">
        <v>3</v>
      </c>
      <c r="M189" s="9">
        <v>42171677</v>
      </c>
      <c r="N189" s="9">
        <v>26387</v>
      </c>
      <c r="O189" s="9">
        <v>31059251</v>
      </c>
      <c r="P189" s="9">
        <f t="shared" si="2"/>
        <v>27900045</v>
      </c>
      <c r="Q189" s="9">
        <v>3159206</v>
      </c>
      <c r="R189" s="9">
        <v>231453691</v>
      </c>
      <c r="S189" s="13">
        <v>275993847</v>
      </c>
    </row>
    <row r="190" spans="1:19" x14ac:dyDescent="0.25">
      <c r="A190" s="14" t="s">
        <v>0</v>
      </c>
      <c r="B190" s="4" t="s">
        <v>58</v>
      </c>
      <c r="C190" s="14">
        <v>0</v>
      </c>
      <c r="D190" s="9">
        <v>8177996</v>
      </c>
      <c r="E190" s="9">
        <v>7373575</v>
      </c>
      <c r="F190" s="9">
        <v>289823</v>
      </c>
      <c r="G190" s="9">
        <v>9</v>
      </c>
      <c r="H190" s="9">
        <v>389</v>
      </c>
      <c r="I190" s="9">
        <v>189</v>
      </c>
      <c r="J190" s="9">
        <v>389</v>
      </c>
      <c r="K190" s="9">
        <v>205</v>
      </c>
      <c r="L190" s="9">
        <v>7</v>
      </c>
      <c r="M190" s="9">
        <v>63573696</v>
      </c>
      <c r="N190" s="9">
        <v>1776</v>
      </c>
      <c r="O190" s="9">
        <v>56198345</v>
      </c>
      <c r="P190" s="9">
        <f t="shared" si="2"/>
        <v>42018969</v>
      </c>
      <c r="Q190" s="9">
        <v>14179376</v>
      </c>
      <c r="R190" s="9">
        <v>206080081</v>
      </c>
      <c r="S190" s="13">
        <v>274448565</v>
      </c>
    </row>
    <row r="191" spans="1:19" x14ac:dyDescent="0.25">
      <c r="A191" s="14" t="s">
        <v>0</v>
      </c>
      <c r="B191" s="4" t="s">
        <v>58</v>
      </c>
      <c r="C191" s="14">
        <v>1</v>
      </c>
      <c r="D191" s="9">
        <v>1124576</v>
      </c>
      <c r="E191" s="9">
        <v>1043326</v>
      </c>
      <c r="F191" s="9">
        <v>38790</v>
      </c>
      <c r="G191" s="9">
        <v>9</v>
      </c>
      <c r="H191" s="9">
        <v>388</v>
      </c>
      <c r="I191" s="9">
        <v>188</v>
      </c>
      <c r="J191" s="9">
        <v>388</v>
      </c>
      <c r="K191" s="9">
        <v>205</v>
      </c>
      <c r="L191" s="9">
        <v>9</v>
      </c>
      <c r="M191" s="9">
        <v>10179969</v>
      </c>
      <c r="N191" s="9">
        <v>5879</v>
      </c>
      <c r="O191" s="9">
        <v>9130764</v>
      </c>
      <c r="P191" s="9">
        <f t="shared" si="2"/>
        <v>6612865</v>
      </c>
      <c r="Q191" s="9">
        <v>2517899</v>
      </c>
      <c r="R191" s="9">
        <v>24778518</v>
      </c>
      <c r="S191" s="13">
        <v>35442616</v>
      </c>
    </row>
    <row r="192" spans="1:19" x14ac:dyDescent="0.25">
      <c r="A192" s="14" t="s">
        <v>0</v>
      </c>
      <c r="B192" s="4" t="s">
        <v>58</v>
      </c>
      <c r="C192" s="14">
        <v>2</v>
      </c>
      <c r="D192" s="9">
        <v>1089963</v>
      </c>
      <c r="E192" s="9">
        <v>1012456</v>
      </c>
      <c r="F192" s="9">
        <v>37384</v>
      </c>
      <c r="G192" s="9">
        <v>10</v>
      </c>
      <c r="H192" s="9">
        <v>384</v>
      </c>
      <c r="I192" s="9">
        <v>184</v>
      </c>
      <c r="J192" s="9">
        <v>386</v>
      </c>
      <c r="K192" s="9">
        <v>206</v>
      </c>
      <c r="L192" s="9">
        <v>9</v>
      </c>
      <c r="M192" s="9">
        <v>10038029</v>
      </c>
      <c r="N192" s="9">
        <v>159213</v>
      </c>
      <c r="O192" s="9">
        <v>8866360</v>
      </c>
      <c r="P192" s="9">
        <f t="shared" si="2"/>
        <v>6405086</v>
      </c>
      <c r="Q192" s="9">
        <v>2461274</v>
      </c>
      <c r="R192" s="9">
        <v>22606680</v>
      </c>
      <c r="S192" s="13">
        <v>32952637</v>
      </c>
    </row>
    <row r="193" spans="1:19" x14ac:dyDescent="0.25">
      <c r="A193" s="14" t="s">
        <v>0</v>
      </c>
      <c r="B193" s="4" t="s">
        <v>58</v>
      </c>
      <c r="C193" s="14">
        <v>3</v>
      </c>
      <c r="D193" s="9">
        <v>1179074</v>
      </c>
      <c r="E193" s="9">
        <v>1094371</v>
      </c>
      <c r="F193" s="9">
        <v>39756</v>
      </c>
      <c r="G193" s="9">
        <v>13</v>
      </c>
      <c r="H193" s="9">
        <v>388</v>
      </c>
      <c r="I193" s="9">
        <v>188</v>
      </c>
      <c r="J193" s="9">
        <v>388</v>
      </c>
      <c r="K193" s="9">
        <v>205</v>
      </c>
      <c r="L193" s="9">
        <v>8</v>
      </c>
      <c r="M193" s="9">
        <v>10455828</v>
      </c>
      <c r="N193" s="9">
        <v>6001</v>
      </c>
      <c r="O193" s="9">
        <v>9355456</v>
      </c>
      <c r="P193" s="9">
        <f t="shared" si="2"/>
        <v>6784748</v>
      </c>
      <c r="Q193" s="9">
        <v>2570708</v>
      </c>
      <c r="R193" s="9">
        <v>23982991</v>
      </c>
      <c r="S193" s="13">
        <v>34941190</v>
      </c>
    </row>
    <row r="194" spans="1:19" x14ac:dyDescent="0.25">
      <c r="A194" s="14" t="s">
        <v>1</v>
      </c>
      <c r="B194" s="4" t="s">
        <v>58</v>
      </c>
      <c r="C194" s="14">
        <v>0</v>
      </c>
      <c r="D194" s="9">
        <v>9340850</v>
      </c>
      <c r="E194" s="9">
        <v>9217554</v>
      </c>
      <c r="F194" s="9">
        <v>71032</v>
      </c>
      <c r="G194" s="9">
        <v>9</v>
      </c>
      <c r="H194" s="9">
        <v>388</v>
      </c>
      <c r="I194" s="9">
        <v>188</v>
      </c>
      <c r="J194" s="9">
        <v>388</v>
      </c>
      <c r="K194" s="9">
        <v>205</v>
      </c>
      <c r="L194" s="9">
        <v>2</v>
      </c>
      <c r="M194" s="9">
        <v>19463277</v>
      </c>
      <c r="N194" s="9">
        <v>1397</v>
      </c>
      <c r="O194" s="9">
        <v>10244326</v>
      </c>
      <c r="P194" s="9">
        <f t="shared" ref="P194:P233" si="3">O194-Q194</f>
        <v>6741726</v>
      </c>
      <c r="Q194" s="9">
        <v>3502600</v>
      </c>
      <c r="R194" s="9">
        <v>477209498</v>
      </c>
      <c r="S194" s="13">
        <v>497481570</v>
      </c>
    </row>
    <row r="195" spans="1:19" x14ac:dyDescent="0.25">
      <c r="A195" s="14" t="s">
        <v>1</v>
      </c>
      <c r="B195" s="4" t="s">
        <v>58</v>
      </c>
      <c r="C195" s="14">
        <v>1</v>
      </c>
      <c r="D195" s="9">
        <v>1740375</v>
      </c>
      <c r="E195" s="9">
        <v>1677596</v>
      </c>
      <c r="F195" s="9">
        <v>37919</v>
      </c>
      <c r="G195" s="9">
        <v>9</v>
      </c>
      <c r="H195" s="9">
        <v>388</v>
      </c>
      <c r="I195" s="9">
        <v>188</v>
      </c>
      <c r="J195" s="9">
        <v>388</v>
      </c>
      <c r="K195" s="9">
        <v>209</v>
      </c>
      <c r="L195" s="9">
        <v>5</v>
      </c>
      <c r="M195" s="9">
        <v>9567147</v>
      </c>
      <c r="N195" s="9">
        <v>3965</v>
      </c>
      <c r="O195" s="9">
        <v>7885586</v>
      </c>
      <c r="P195" s="9">
        <f t="shared" si="3"/>
        <v>5605200</v>
      </c>
      <c r="Q195" s="9">
        <v>2280386</v>
      </c>
      <c r="R195" s="9">
        <v>18658864</v>
      </c>
      <c r="S195" s="13">
        <v>28608599</v>
      </c>
    </row>
    <row r="196" spans="1:19" x14ac:dyDescent="0.25">
      <c r="A196" s="14" t="s">
        <v>1</v>
      </c>
      <c r="B196" s="4" t="s">
        <v>58</v>
      </c>
      <c r="C196" s="14">
        <v>2</v>
      </c>
      <c r="D196" s="9">
        <v>1742276</v>
      </c>
      <c r="E196" s="9">
        <v>1678468</v>
      </c>
      <c r="F196" s="9">
        <v>38194</v>
      </c>
      <c r="G196" s="9">
        <v>10</v>
      </c>
      <c r="H196" s="9">
        <v>389</v>
      </c>
      <c r="I196" s="9">
        <v>189</v>
      </c>
      <c r="J196" s="9">
        <v>391</v>
      </c>
      <c r="K196" s="9">
        <v>210</v>
      </c>
      <c r="L196" s="9">
        <v>5</v>
      </c>
      <c r="M196" s="9">
        <v>9767811</v>
      </c>
      <c r="N196" s="9">
        <v>130317</v>
      </c>
      <c r="O196" s="9">
        <v>7959026</v>
      </c>
      <c r="P196" s="9">
        <f t="shared" si="3"/>
        <v>5664192</v>
      </c>
      <c r="Q196" s="9">
        <v>2294834</v>
      </c>
      <c r="R196" s="9">
        <v>18761783</v>
      </c>
      <c r="S196" s="13">
        <v>28790951</v>
      </c>
    </row>
    <row r="197" spans="1:19" x14ac:dyDescent="0.25">
      <c r="A197" s="14" t="s">
        <v>1</v>
      </c>
      <c r="B197" s="4" t="s">
        <v>58</v>
      </c>
      <c r="C197" s="14">
        <v>3</v>
      </c>
      <c r="D197" s="9">
        <v>1740091</v>
      </c>
      <c r="E197" s="9">
        <v>1677721</v>
      </c>
      <c r="F197" s="9">
        <v>36455</v>
      </c>
      <c r="G197" s="9">
        <v>13</v>
      </c>
      <c r="H197" s="9">
        <v>388</v>
      </c>
      <c r="I197" s="9">
        <v>188</v>
      </c>
      <c r="J197" s="9">
        <v>388</v>
      </c>
      <c r="K197" s="9">
        <v>205</v>
      </c>
      <c r="L197" s="9">
        <v>5</v>
      </c>
      <c r="M197" s="9">
        <v>9383267</v>
      </c>
      <c r="N197" s="9">
        <v>3704</v>
      </c>
      <c r="O197" s="9">
        <v>7701842</v>
      </c>
      <c r="P197" s="9">
        <f t="shared" si="3"/>
        <v>5471785</v>
      </c>
      <c r="Q197" s="9">
        <v>2230057</v>
      </c>
      <c r="R197" s="9">
        <v>18655752</v>
      </c>
      <c r="S197" s="13">
        <v>28419487</v>
      </c>
    </row>
    <row r="198" spans="1:19" x14ac:dyDescent="0.25">
      <c r="A198" s="14" t="s">
        <v>8</v>
      </c>
      <c r="B198" s="4" t="s">
        <v>58</v>
      </c>
      <c r="C198" s="14">
        <v>0</v>
      </c>
      <c r="D198" s="9">
        <v>5676000</v>
      </c>
      <c r="E198" s="9">
        <v>5398148</v>
      </c>
      <c r="F198" s="9">
        <v>82658</v>
      </c>
      <c r="G198" s="9">
        <v>10</v>
      </c>
      <c r="H198" s="9">
        <v>385</v>
      </c>
      <c r="I198" s="9">
        <v>185</v>
      </c>
      <c r="J198" s="9">
        <v>385</v>
      </c>
      <c r="K198" s="9">
        <v>209</v>
      </c>
      <c r="L198" s="9">
        <v>5</v>
      </c>
      <c r="M198" s="9">
        <v>29331920</v>
      </c>
      <c r="N198" s="9">
        <v>25973</v>
      </c>
      <c r="O198" s="9">
        <v>23907799</v>
      </c>
      <c r="P198" s="9">
        <f t="shared" si="3"/>
        <v>19930818</v>
      </c>
      <c r="Q198" s="9">
        <v>3976981</v>
      </c>
      <c r="R198" s="9">
        <v>82390363</v>
      </c>
      <c r="S198" s="13">
        <v>113249553</v>
      </c>
    </row>
    <row r="199" spans="1:19" x14ac:dyDescent="0.25">
      <c r="A199" s="14" t="s">
        <v>8</v>
      </c>
      <c r="B199" s="4" t="s">
        <v>58</v>
      </c>
      <c r="C199" s="14">
        <v>1</v>
      </c>
      <c r="D199" s="9">
        <v>5129964</v>
      </c>
      <c r="E199" s="9">
        <v>4868603</v>
      </c>
      <c r="F199" s="9">
        <v>76034</v>
      </c>
      <c r="G199" s="9">
        <v>13</v>
      </c>
      <c r="H199" s="9">
        <v>386</v>
      </c>
      <c r="I199" s="9">
        <v>186</v>
      </c>
      <c r="J199" s="9">
        <v>386</v>
      </c>
      <c r="K199" s="9">
        <v>209</v>
      </c>
      <c r="L199" s="9">
        <v>5</v>
      </c>
      <c r="M199" s="9">
        <v>28222365</v>
      </c>
      <c r="N199" s="9">
        <v>28765</v>
      </c>
      <c r="O199" s="9">
        <v>23324997</v>
      </c>
      <c r="P199" s="9">
        <f t="shared" si="3"/>
        <v>19702968</v>
      </c>
      <c r="Q199" s="9">
        <v>3622029</v>
      </c>
      <c r="R199" s="9">
        <v>62744350</v>
      </c>
      <c r="S199" s="13">
        <v>92387658</v>
      </c>
    </row>
    <row r="200" spans="1:19" x14ac:dyDescent="0.25">
      <c r="A200" s="14" t="s">
        <v>8</v>
      </c>
      <c r="B200" s="4" t="s">
        <v>58</v>
      </c>
      <c r="C200" s="14">
        <v>2</v>
      </c>
      <c r="D200" s="9">
        <v>4500607</v>
      </c>
      <c r="E200" s="9">
        <v>4270898</v>
      </c>
      <c r="F200" s="9">
        <v>63075</v>
      </c>
      <c r="G200" s="9">
        <v>10</v>
      </c>
      <c r="H200" s="9">
        <v>385</v>
      </c>
      <c r="I200" s="9">
        <v>185</v>
      </c>
      <c r="J200" s="9">
        <v>387</v>
      </c>
      <c r="K200" s="9">
        <v>209</v>
      </c>
      <c r="L200" s="9">
        <v>5</v>
      </c>
      <c r="M200" s="9">
        <v>25451339</v>
      </c>
      <c r="N200" s="9">
        <v>478628</v>
      </c>
      <c r="O200" s="9">
        <v>20701813</v>
      </c>
      <c r="P200" s="9">
        <f t="shared" si="3"/>
        <v>17739402</v>
      </c>
      <c r="Q200" s="9">
        <v>2962411</v>
      </c>
      <c r="R200" s="9">
        <v>52788607</v>
      </c>
      <c r="S200" s="13">
        <v>79016740</v>
      </c>
    </row>
    <row r="201" spans="1:19" x14ac:dyDescent="0.25">
      <c r="A201" s="14" t="s">
        <v>8</v>
      </c>
      <c r="B201" s="4" t="s">
        <v>58</v>
      </c>
      <c r="C201" s="14">
        <v>3</v>
      </c>
      <c r="D201" s="9">
        <v>4996654</v>
      </c>
      <c r="E201" s="9">
        <v>4759610</v>
      </c>
      <c r="F201" s="9">
        <v>71429</v>
      </c>
      <c r="G201" s="9">
        <v>13</v>
      </c>
      <c r="H201" s="9">
        <v>388</v>
      </c>
      <c r="I201" s="9">
        <v>188</v>
      </c>
      <c r="J201" s="9">
        <v>388</v>
      </c>
      <c r="K201" s="9">
        <v>209</v>
      </c>
      <c r="L201" s="9">
        <v>5</v>
      </c>
      <c r="M201" s="9">
        <v>26501058</v>
      </c>
      <c r="N201" s="9">
        <v>27731</v>
      </c>
      <c r="O201" s="9">
        <v>21713717</v>
      </c>
      <c r="P201" s="9">
        <f t="shared" si="3"/>
        <v>18287381</v>
      </c>
      <c r="Q201" s="9">
        <v>3426336</v>
      </c>
      <c r="R201" s="9">
        <v>57507911</v>
      </c>
      <c r="S201" s="13">
        <v>85298463</v>
      </c>
    </row>
    <row r="202" spans="1:19" x14ac:dyDescent="0.25">
      <c r="A202" s="14" t="s">
        <v>5</v>
      </c>
      <c r="B202" s="4" t="s">
        <v>58</v>
      </c>
      <c r="C202" s="14">
        <v>0</v>
      </c>
      <c r="D202" s="9">
        <v>6776510</v>
      </c>
      <c r="E202" s="9">
        <v>5621137</v>
      </c>
      <c r="F202" s="9">
        <v>768565</v>
      </c>
      <c r="G202" s="9">
        <v>13</v>
      </c>
      <c r="H202" s="9">
        <v>388</v>
      </c>
      <c r="I202" s="9">
        <v>188</v>
      </c>
      <c r="J202" s="9">
        <v>388</v>
      </c>
      <c r="K202" s="9">
        <v>209</v>
      </c>
      <c r="L202" s="9">
        <v>30</v>
      </c>
      <c r="M202" s="9">
        <v>203782988</v>
      </c>
      <c r="N202" s="9">
        <v>114991</v>
      </c>
      <c r="O202" s="9">
        <v>198046860</v>
      </c>
      <c r="P202" s="9">
        <f t="shared" si="3"/>
        <v>146095921</v>
      </c>
      <c r="Q202" s="9">
        <v>51950939</v>
      </c>
      <c r="R202" s="9">
        <v>98232939</v>
      </c>
      <c r="S202" s="13">
        <v>308659406</v>
      </c>
    </row>
    <row r="203" spans="1:19" x14ac:dyDescent="0.25">
      <c r="A203" s="14" t="s">
        <v>5</v>
      </c>
      <c r="B203" s="4" t="s">
        <v>58</v>
      </c>
      <c r="C203" s="14">
        <v>1</v>
      </c>
      <c r="D203" s="9">
        <v>4876151</v>
      </c>
      <c r="E203" s="9">
        <v>3665991</v>
      </c>
      <c r="F203" s="9">
        <v>899550</v>
      </c>
      <c r="G203" s="9">
        <v>9</v>
      </c>
      <c r="H203" s="9">
        <v>391</v>
      </c>
      <c r="I203" s="9">
        <v>191</v>
      </c>
      <c r="J203" s="9">
        <v>391</v>
      </c>
      <c r="K203" s="9">
        <v>209</v>
      </c>
      <c r="L203" s="9">
        <v>49</v>
      </c>
      <c r="M203" s="9">
        <v>239856313</v>
      </c>
      <c r="N203" s="9">
        <v>149519</v>
      </c>
      <c r="O203" s="9">
        <v>236040803</v>
      </c>
      <c r="P203" s="9">
        <f t="shared" si="3"/>
        <v>174385985</v>
      </c>
      <c r="Q203" s="9">
        <v>61654818</v>
      </c>
      <c r="R203" s="9">
        <v>32847234</v>
      </c>
      <c r="S203" s="13">
        <v>279643849</v>
      </c>
    </row>
    <row r="204" spans="1:19" x14ac:dyDescent="0.25">
      <c r="A204" s="14" t="s">
        <v>5</v>
      </c>
      <c r="B204" s="4" t="s">
        <v>58</v>
      </c>
      <c r="C204" s="14">
        <v>2</v>
      </c>
      <c r="D204" s="9">
        <v>3676829</v>
      </c>
      <c r="E204" s="9">
        <v>2758246</v>
      </c>
      <c r="F204" s="9">
        <v>717902</v>
      </c>
      <c r="G204" s="9">
        <v>14</v>
      </c>
      <c r="H204" s="9">
        <v>388</v>
      </c>
      <c r="I204" s="9">
        <v>188</v>
      </c>
      <c r="J204" s="9">
        <v>390</v>
      </c>
      <c r="K204" s="9">
        <v>210</v>
      </c>
      <c r="L204" s="9">
        <v>54</v>
      </c>
      <c r="M204" s="9">
        <v>201828649</v>
      </c>
      <c r="N204" s="9">
        <v>1913627</v>
      </c>
      <c r="O204" s="9">
        <v>197156776</v>
      </c>
      <c r="P204" s="9">
        <f t="shared" si="3"/>
        <v>145432414</v>
      </c>
      <c r="Q204" s="9">
        <v>51724362</v>
      </c>
      <c r="R204" s="9">
        <v>24964585</v>
      </c>
      <c r="S204" s="13">
        <v>230256395</v>
      </c>
    </row>
    <row r="205" spans="1:19" x14ac:dyDescent="0.25">
      <c r="A205" s="14" t="s">
        <v>5</v>
      </c>
      <c r="B205" s="4" t="s">
        <v>58</v>
      </c>
      <c r="C205" s="14">
        <v>3</v>
      </c>
      <c r="D205" s="9">
        <v>4125849</v>
      </c>
      <c r="E205" s="9">
        <v>3097782</v>
      </c>
      <c r="F205" s="9">
        <v>798036</v>
      </c>
      <c r="G205" s="9">
        <v>13</v>
      </c>
      <c r="H205" s="9">
        <v>388</v>
      </c>
      <c r="I205" s="9">
        <v>188</v>
      </c>
      <c r="J205" s="9">
        <v>388</v>
      </c>
      <c r="K205" s="9">
        <v>209</v>
      </c>
      <c r="L205" s="9">
        <v>53</v>
      </c>
      <c r="M205" s="9">
        <v>219231849</v>
      </c>
      <c r="N205" s="9">
        <v>111289</v>
      </c>
      <c r="O205" s="9">
        <v>216022778</v>
      </c>
      <c r="P205" s="9">
        <f t="shared" si="3"/>
        <v>159302676</v>
      </c>
      <c r="Q205" s="9">
        <v>56720102</v>
      </c>
      <c r="R205" s="9">
        <v>27837805</v>
      </c>
      <c r="S205" s="13">
        <v>252974281</v>
      </c>
    </row>
    <row r="206" spans="1:19" x14ac:dyDescent="0.25">
      <c r="A206" s="14" t="s">
        <v>7</v>
      </c>
      <c r="B206" s="4" t="s">
        <v>58</v>
      </c>
      <c r="C206" s="14">
        <v>0</v>
      </c>
      <c r="D206" s="9">
        <v>3053024</v>
      </c>
      <c r="E206" s="9">
        <v>2829069</v>
      </c>
      <c r="F206" s="9">
        <v>116992</v>
      </c>
      <c r="G206" s="9">
        <v>13</v>
      </c>
      <c r="H206" s="9">
        <v>391</v>
      </c>
      <c r="I206" s="9">
        <v>191</v>
      </c>
      <c r="J206" s="9">
        <v>391</v>
      </c>
      <c r="K206" s="9">
        <v>209</v>
      </c>
      <c r="L206" s="9">
        <v>10</v>
      </c>
      <c r="M206" s="9">
        <v>30579029</v>
      </c>
      <c r="N206" s="9">
        <v>29755</v>
      </c>
      <c r="O206" s="9">
        <v>27720205</v>
      </c>
      <c r="P206" s="9">
        <f t="shared" si="3"/>
        <v>21290195</v>
      </c>
      <c r="Q206" s="9">
        <v>6430010</v>
      </c>
      <c r="R206" s="9">
        <v>42572965</v>
      </c>
      <c r="S206" s="13">
        <v>74453601</v>
      </c>
    </row>
    <row r="207" spans="1:19" x14ac:dyDescent="0.25">
      <c r="A207" s="14" t="s">
        <v>7</v>
      </c>
      <c r="B207" s="4" t="s">
        <v>58</v>
      </c>
      <c r="C207" s="14">
        <v>1</v>
      </c>
      <c r="D207" s="9">
        <v>2891588</v>
      </c>
      <c r="E207" s="9">
        <v>2678363</v>
      </c>
      <c r="F207" s="9">
        <v>116038</v>
      </c>
      <c r="G207" s="9">
        <v>13</v>
      </c>
      <c r="H207" s="9">
        <v>389</v>
      </c>
      <c r="I207" s="9">
        <v>189</v>
      </c>
      <c r="J207" s="9">
        <v>389</v>
      </c>
      <c r="K207" s="9">
        <v>213</v>
      </c>
      <c r="L207" s="9">
        <v>10</v>
      </c>
      <c r="M207" s="9">
        <v>30641121</v>
      </c>
      <c r="N207" s="9">
        <v>31893</v>
      </c>
      <c r="O207" s="9">
        <v>27930865</v>
      </c>
      <c r="P207" s="9">
        <f t="shared" si="3"/>
        <v>21470594</v>
      </c>
      <c r="Q207" s="9">
        <v>6460271</v>
      </c>
      <c r="R207" s="9">
        <v>34133292</v>
      </c>
      <c r="S207" s="13">
        <v>66012569</v>
      </c>
    </row>
    <row r="208" spans="1:19" x14ac:dyDescent="0.25">
      <c r="A208" s="14" t="s">
        <v>7</v>
      </c>
      <c r="B208" s="4" t="s">
        <v>58</v>
      </c>
      <c r="C208" s="14">
        <v>2</v>
      </c>
      <c r="D208" s="9">
        <v>2932350</v>
      </c>
      <c r="E208" s="9">
        <v>2721374</v>
      </c>
      <c r="F208" s="9">
        <v>116118</v>
      </c>
      <c r="G208" s="9">
        <v>13</v>
      </c>
      <c r="H208" s="9">
        <v>389</v>
      </c>
      <c r="I208" s="9">
        <v>189</v>
      </c>
      <c r="J208" s="9">
        <v>391</v>
      </c>
      <c r="K208" s="9">
        <v>210</v>
      </c>
      <c r="L208" s="9">
        <v>10</v>
      </c>
      <c r="M208" s="9">
        <v>30757716</v>
      </c>
      <c r="N208" s="9">
        <v>446514</v>
      </c>
      <c r="O208" s="9">
        <v>27589828</v>
      </c>
      <c r="P208" s="9">
        <f t="shared" si="3"/>
        <v>21158973</v>
      </c>
      <c r="Q208" s="9">
        <v>6430855</v>
      </c>
      <c r="R208" s="9">
        <v>37210965</v>
      </c>
      <c r="S208" s="13">
        <v>68782653</v>
      </c>
    </row>
    <row r="209" spans="1:19" x14ac:dyDescent="0.25">
      <c r="A209" s="14" t="s">
        <v>7</v>
      </c>
      <c r="B209" s="4" t="s">
        <v>58</v>
      </c>
      <c r="C209" s="14">
        <v>3</v>
      </c>
      <c r="D209" s="9">
        <v>2914950</v>
      </c>
      <c r="E209" s="9">
        <v>2696331</v>
      </c>
      <c r="F209" s="9">
        <v>118011</v>
      </c>
      <c r="G209" s="9">
        <v>13</v>
      </c>
      <c r="H209" s="9">
        <v>388</v>
      </c>
      <c r="I209" s="9">
        <v>188</v>
      </c>
      <c r="J209" s="9">
        <v>388</v>
      </c>
      <c r="K209" s="9">
        <v>213</v>
      </c>
      <c r="L209" s="9">
        <v>10</v>
      </c>
      <c r="M209" s="9">
        <v>31379767</v>
      </c>
      <c r="N209" s="9">
        <v>32600</v>
      </c>
      <c r="O209" s="9">
        <v>28650836</v>
      </c>
      <c r="P209" s="9">
        <f t="shared" si="3"/>
        <v>22103036</v>
      </c>
      <c r="Q209" s="9">
        <v>6547800</v>
      </c>
      <c r="R209" s="9">
        <v>34479810</v>
      </c>
      <c r="S209" s="13">
        <v>67122725</v>
      </c>
    </row>
    <row r="210" spans="1:19" x14ac:dyDescent="0.25">
      <c r="A210" s="14" t="s">
        <v>11</v>
      </c>
      <c r="B210" s="4" t="s">
        <v>58</v>
      </c>
      <c r="C210" s="14">
        <v>0</v>
      </c>
      <c r="D210" s="5">
        <v>71883113</v>
      </c>
      <c r="E210" s="5">
        <v>67690248</v>
      </c>
      <c r="F210" s="5">
        <v>4146529</v>
      </c>
      <c r="G210" s="9">
        <v>13</v>
      </c>
      <c r="H210" s="9">
        <v>388</v>
      </c>
      <c r="I210" s="9">
        <v>188</v>
      </c>
      <c r="J210" s="9">
        <v>388</v>
      </c>
      <c r="K210" s="9">
        <v>210</v>
      </c>
      <c r="L210" s="9">
        <v>7</v>
      </c>
      <c r="M210" s="5">
        <v>131405367</v>
      </c>
      <c r="N210" s="5">
        <v>6505</v>
      </c>
      <c r="O210" s="5">
        <v>437708614</v>
      </c>
      <c r="P210" s="5">
        <f t="shared" si="3"/>
        <v>236776692</v>
      </c>
      <c r="Q210" s="5">
        <v>200931922</v>
      </c>
      <c r="R210" s="5">
        <v>431325724</v>
      </c>
      <c r="S210" s="12">
        <v>562293599</v>
      </c>
    </row>
    <row r="211" spans="1:19" x14ac:dyDescent="0.25">
      <c r="A211" s="14" t="s">
        <v>11</v>
      </c>
      <c r="B211" s="4" t="s">
        <v>58</v>
      </c>
      <c r="C211" s="14">
        <v>1</v>
      </c>
      <c r="D211" s="9">
        <v>2967062</v>
      </c>
      <c r="E211" s="9">
        <v>2837571</v>
      </c>
      <c r="F211" s="9">
        <v>93492</v>
      </c>
      <c r="G211" s="9">
        <v>9</v>
      </c>
      <c r="H211" s="9">
        <v>379</v>
      </c>
      <c r="I211" s="9">
        <v>179</v>
      </c>
      <c r="J211" s="9">
        <v>379</v>
      </c>
      <c r="K211" s="9">
        <v>208</v>
      </c>
      <c r="L211" s="9">
        <v>7</v>
      </c>
      <c r="M211" s="9">
        <v>21392013</v>
      </c>
      <c r="N211" s="9">
        <v>40592</v>
      </c>
      <c r="O211" s="9">
        <v>18513850</v>
      </c>
      <c r="P211" s="9">
        <f t="shared" si="3"/>
        <v>14453953</v>
      </c>
      <c r="Q211" s="9">
        <v>4059897</v>
      </c>
      <c r="R211" s="9">
        <v>86280861</v>
      </c>
      <c r="S211" s="13">
        <v>108241657</v>
      </c>
    </row>
    <row r="212" spans="1:19" x14ac:dyDescent="0.25">
      <c r="A212" s="14" t="s">
        <v>11</v>
      </c>
      <c r="B212" s="4" t="s">
        <v>58</v>
      </c>
      <c r="C212" s="14">
        <v>2</v>
      </c>
      <c r="D212" s="9">
        <v>2886716</v>
      </c>
      <c r="E212" s="9">
        <v>2764923</v>
      </c>
      <c r="F212" s="9">
        <v>85493</v>
      </c>
      <c r="G212" s="9">
        <v>10</v>
      </c>
      <c r="H212" s="9">
        <v>379</v>
      </c>
      <c r="I212" s="9">
        <v>179</v>
      </c>
      <c r="J212" s="9">
        <v>381</v>
      </c>
      <c r="K212" s="9">
        <v>209</v>
      </c>
      <c r="L212" s="9">
        <v>7</v>
      </c>
      <c r="M212" s="9">
        <v>20333123</v>
      </c>
      <c r="N212" s="9">
        <v>274305</v>
      </c>
      <c r="O212" s="9">
        <v>17293895</v>
      </c>
      <c r="P212" s="9">
        <f t="shared" si="3"/>
        <v>13589521</v>
      </c>
      <c r="Q212" s="9">
        <v>3704374</v>
      </c>
      <c r="R212" s="9">
        <v>88053134</v>
      </c>
      <c r="S212" s="13">
        <v>108682291</v>
      </c>
    </row>
    <row r="213" spans="1:19" x14ac:dyDescent="0.25">
      <c r="A213" s="14" t="s">
        <v>11</v>
      </c>
      <c r="B213" s="4" t="s">
        <v>58</v>
      </c>
      <c r="C213" s="14">
        <v>3</v>
      </c>
      <c r="D213" s="9">
        <v>3279348</v>
      </c>
      <c r="E213" s="9">
        <v>3203164</v>
      </c>
      <c r="F213" s="9">
        <v>55375</v>
      </c>
      <c r="G213" s="9">
        <v>13</v>
      </c>
      <c r="H213" s="9">
        <v>388</v>
      </c>
      <c r="I213" s="9">
        <v>188</v>
      </c>
      <c r="J213" s="9">
        <v>388</v>
      </c>
      <c r="K213" s="9">
        <v>210</v>
      </c>
      <c r="L213" s="9">
        <v>4</v>
      </c>
      <c r="M213" s="9">
        <v>13897662</v>
      </c>
      <c r="N213" s="9">
        <v>15499</v>
      </c>
      <c r="O213" s="9">
        <v>10678999</v>
      </c>
      <c r="P213" s="9">
        <f t="shared" si="3"/>
        <v>8140405</v>
      </c>
      <c r="Q213" s="9">
        <v>2538594</v>
      </c>
      <c r="R213" s="9">
        <v>92353296</v>
      </c>
      <c r="S213" s="13">
        <v>106660949</v>
      </c>
    </row>
    <row r="214" spans="1:19" x14ac:dyDescent="0.25">
      <c r="A214" s="14" t="s">
        <v>9</v>
      </c>
      <c r="B214" s="4" t="s">
        <v>58</v>
      </c>
      <c r="C214" s="14">
        <v>0</v>
      </c>
      <c r="D214" s="9">
        <v>13275254</v>
      </c>
      <c r="E214" s="9">
        <v>12053728</v>
      </c>
      <c r="F214" s="9">
        <v>1117316</v>
      </c>
      <c r="G214" s="9">
        <v>13</v>
      </c>
      <c r="H214" s="9">
        <v>389</v>
      </c>
      <c r="I214" s="9">
        <v>189</v>
      </c>
      <c r="J214" s="9">
        <v>389</v>
      </c>
      <c r="K214" s="9">
        <v>213</v>
      </c>
      <c r="L214" s="9">
        <v>25</v>
      </c>
      <c r="M214" s="9">
        <v>342806654</v>
      </c>
      <c r="N214" s="9">
        <v>83694</v>
      </c>
      <c r="O214" s="9">
        <v>330669232</v>
      </c>
      <c r="P214" s="9">
        <f t="shared" si="3"/>
        <v>207169248</v>
      </c>
      <c r="Q214" s="9">
        <v>123499984</v>
      </c>
      <c r="R214" s="9">
        <v>857371859</v>
      </c>
      <c r="S214" s="13">
        <v>1208433879</v>
      </c>
    </row>
    <row r="215" spans="1:19" x14ac:dyDescent="0.25">
      <c r="A215" s="14" t="s">
        <v>9</v>
      </c>
      <c r="B215" s="4" t="s">
        <v>58</v>
      </c>
      <c r="C215" s="14">
        <v>1</v>
      </c>
      <c r="D215" s="9">
        <v>13195359</v>
      </c>
      <c r="E215" s="9">
        <v>11961545</v>
      </c>
      <c r="F215" s="9">
        <v>1124463</v>
      </c>
      <c r="G215" s="9">
        <v>13</v>
      </c>
      <c r="H215" s="9">
        <v>389</v>
      </c>
      <c r="I215" s="9">
        <v>189</v>
      </c>
      <c r="J215" s="9">
        <v>390</v>
      </c>
      <c r="K215" s="9">
        <v>209</v>
      </c>
      <c r="L215" s="9">
        <v>26</v>
      </c>
      <c r="M215" s="9">
        <v>345569254</v>
      </c>
      <c r="N215" s="9">
        <v>82261</v>
      </c>
      <c r="O215" s="9">
        <v>333525448</v>
      </c>
      <c r="P215" s="9">
        <f t="shared" si="3"/>
        <v>209180663</v>
      </c>
      <c r="Q215" s="9">
        <v>124344785</v>
      </c>
      <c r="R215" s="9">
        <v>854018476</v>
      </c>
      <c r="S215" s="13">
        <v>1207913762</v>
      </c>
    </row>
    <row r="216" spans="1:19" x14ac:dyDescent="0.25">
      <c r="A216" s="14" t="s">
        <v>9</v>
      </c>
      <c r="B216" s="4" t="s">
        <v>58</v>
      </c>
      <c r="C216" s="14">
        <v>2</v>
      </c>
      <c r="D216" s="9">
        <v>13164192</v>
      </c>
      <c r="E216" s="9">
        <v>11951298</v>
      </c>
      <c r="F216" s="9">
        <v>1109763</v>
      </c>
      <c r="G216" s="9">
        <v>14</v>
      </c>
      <c r="H216" s="9">
        <v>389</v>
      </c>
      <c r="I216" s="9">
        <v>189</v>
      </c>
      <c r="J216" s="9">
        <v>391</v>
      </c>
      <c r="K216" s="9">
        <v>214</v>
      </c>
      <c r="L216" s="9">
        <v>26</v>
      </c>
      <c r="M216" s="9">
        <v>345032269</v>
      </c>
      <c r="N216" s="9">
        <v>2488480</v>
      </c>
      <c r="O216" s="9">
        <v>330592491</v>
      </c>
      <c r="P216" s="9">
        <f t="shared" si="3"/>
        <v>207191934</v>
      </c>
      <c r="Q216" s="9">
        <v>123400557</v>
      </c>
      <c r="R216" s="9">
        <v>853821391</v>
      </c>
      <c r="S216" s="13">
        <v>1204653860</v>
      </c>
    </row>
    <row r="217" spans="1:19" x14ac:dyDescent="0.25">
      <c r="A217" s="14" t="s">
        <v>9</v>
      </c>
      <c r="B217" s="4" t="s">
        <v>58</v>
      </c>
      <c r="C217" s="14">
        <v>3</v>
      </c>
      <c r="D217" s="9">
        <v>13175471</v>
      </c>
      <c r="E217" s="9">
        <v>11961484</v>
      </c>
      <c r="F217" s="9">
        <v>1109391</v>
      </c>
      <c r="G217" s="9">
        <v>13</v>
      </c>
      <c r="H217" s="9">
        <v>389</v>
      </c>
      <c r="I217" s="9">
        <v>189</v>
      </c>
      <c r="J217" s="9">
        <v>390</v>
      </c>
      <c r="K217" s="9">
        <v>213</v>
      </c>
      <c r="L217" s="9">
        <v>26</v>
      </c>
      <c r="M217" s="9">
        <v>342795520</v>
      </c>
      <c r="N217" s="9">
        <v>82660</v>
      </c>
      <c r="O217" s="9">
        <v>330751376</v>
      </c>
      <c r="P217" s="9">
        <f t="shared" si="3"/>
        <v>207357599</v>
      </c>
      <c r="Q217" s="9">
        <v>123393777</v>
      </c>
      <c r="R217" s="9">
        <v>853807572</v>
      </c>
      <c r="S217" s="13">
        <v>1204811231</v>
      </c>
    </row>
    <row r="218" spans="1:19" x14ac:dyDescent="0.25">
      <c r="A218" s="14" t="s">
        <v>6</v>
      </c>
      <c r="B218" s="4" t="s">
        <v>58</v>
      </c>
      <c r="C218" s="14">
        <v>0</v>
      </c>
      <c r="D218" s="9">
        <v>15535118</v>
      </c>
      <c r="E218" s="9">
        <v>15232262</v>
      </c>
      <c r="F218" s="9">
        <v>48153</v>
      </c>
      <c r="G218" s="9">
        <v>9</v>
      </c>
      <c r="H218" s="9">
        <v>288</v>
      </c>
      <c r="I218" s="9">
        <v>138</v>
      </c>
      <c r="J218" s="9">
        <v>288</v>
      </c>
      <c r="K218" s="9">
        <v>204</v>
      </c>
      <c r="L218" s="9">
        <v>2</v>
      </c>
      <c r="M218" s="9">
        <v>34625699</v>
      </c>
      <c r="N218" s="9">
        <v>6112</v>
      </c>
      <c r="O218" s="9">
        <v>19387325</v>
      </c>
      <c r="P218" s="9">
        <f t="shared" si="3"/>
        <v>17116700</v>
      </c>
      <c r="Q218" s="9">
        <v>2270625</v>
      </c>
      <c r="R218" s="9">
        <v>290602247</v>
      </c>
      <c r="S218" s="13">
        <v>326830114</v>
      </c>
    </row>
    <row r="219" spans="1:19" x14ac:dyDescent="0.25">
      <c r="A219" s="14" t="s">
        <v>6</v>
      </c>
      <c r="B219" s="4" t="s">
        <v>58</v>
      </c>
      <c r="C219" s="14">
        <v>1</v>
      </c>
      <c r="D219" s="9">
        <v>5708824</v>
      </c>
      <c r="E219" s="9">
        <v>5521367</v>
      </c>
      <c r="F219" s="9">
        <v>14511</v>
      </c>
      <c r="G219" s="9">
        <v>9</v>
      </c>
      <c r="H219" s="9">
        <v>288</v>
      </c>
      <c r="I219" s="9">
        <v>138</v>
      </c>
      <c r="J219" s="9">
        <v>288</v>
      </c>
      <c r="K219" s="9">
        <v>205</v>
      </c>
      <c r="L219" s="9">
        <v>3</v>
      </c>
      <c r="M219" s="9">
        <v>17183574</v>
      </c>
      <c r="N219" s="9">
        <v>7144</v>
      </c>
      <c r="O219" s="9">
        <v>11655063</v>
      </c>
      <c r="P219" s="9">
        <f t="shared" si="3"/>
        <v>11045088</v>
      </c>
      <c r="Q219" s="9">
        <v>609975</v>
      </c>
      <c r="R219" s="9">
        <v>156572500</v>
      </c>
      <c r="S219" s="13">
        <v>174700892</v>
      </c>
    </row>
    <row r="220" spans="1:19" x14ac:dyDescent="0.25">
      <c r="A220" s="14" t="s">
        <v>6</v>
      </c>
      <c r="B220" s="4" t="s">
        <v>58</v>
      </c>
      <c r="C220" s="14">
        <v>2</v>
      </c>
      <c r="D220" s="9">
        <v>5807201</v>
      </c>
      <c r="E220" s="9">
        <v>5590279</v>
      </c>
      <c r="F220" s="9">
        <v>39355</v>
      </c>
      <c r="G220" s="9">
        <v>10</v>
      </c>
      <c r="H220" s="9">
        <v>284</v>
      </c>
      <c r="I220" s="9">
        <v>135</v>
      </c>
      <c r="J220" s="9">
        <v>286</v>
      </c>
      <c r="K220" s="9">
        <v>204</v>
      </c>
      <c r="L220" s="9">
        <v>3</v>
      </c>
      <c r="M220" s="9">
        <v>20533768</v>
      </c>
      <c r="N220" s="9">
        <v>440143</v>
      </c>
      <c r="O220" s="9">
        <v>14503346</v>
      </c>
      <c r="P220" s="9">
        <f t="shared" si="3"/>
        <v>12653163</v>
      </c>
      <c r="Q220" s="9">
        <v>1850183</v>
      </c>
      <c r="R220" s="9">
        <v>147931616</v>
      </c>
      <c r="S220" s="13">
        <v>169197566</v>
      </c>
    </row>
    <row r="221" spans="1:19" x14ac:dyDescent="0.25">
      <c r="A221" s="14" t="s">
        <v>6</v>
      </c>
      <c r="B221" s="4" t="s">
        <v>58</v>
      </c>
      <c r="C221" s="14">
        <v>3</v>
      </c>
      <c r="D221" s="9">
        <v>5482317</v>
      </c>
      <c r="E221" s="9">
        <v>5300928</v>
      </c>
      <c r="F221" s="9">
        <v>14734</v>
      </c>
      <c r="G221" s="9">
        <v>13</v>
      </c>
      <c r="H221" s="9">
        <v>291</v>
      </c>
      <c r="I221" s="9">
        <v>121</v>
      </c>
      <c r="J221" s="9">
        <v>291</v>
      </c>
      <c r="K221" s="9">
        <v>205</v>
      </c>
      <c r="L221" s="9">
        <v>3</v>
      </c>
      <c r="M221" s="9">
        <v>16681533</v>
      </c>
      <c r="N221" s="9">
        <v>7290</v>
      </c>
      <c r="O221" s="9">
        <v>11373315</v>
      </c>
      <c r="P221" s="9">
        <f t="shared" si="3"/>
        <v>10743837</v>
      </c>
      <c r="Q221" s="9">
        <v>629478</v>
      </c>
      <c r="R221" s="9">
        <v>144272777</v>
      </c>
      <c r="S221" s="13">
        <v>161871340</v>
      </c>
    </row>
    <row r="222" spans="1:19" x14ac:dyDescent="0.25">
      <c r="A222" s="14" t="s">
        <v>3</v>
      </c>
      <c r="B222" s="4" t="s">
        <v>58</v>
      </c>
      <c r="C222" s="14">
        <v>0</v>
      </c>
      <c r="D222" s="9">
        <v>2067039</v>
      </c>
      <c r="E222" s="9">
        <v>1981790</v>
      </c>
      <c r="F222" s="9">
        <v>24238</v>
      </c>
      <c r="G222" s="9">
        <v>9</v>
      </c>
      <c r="H222" s="9">
        <v>328</v>
      </c>
      <c r="I222" s="9">
        <v>138</v>
      </c>
      <c r="J222" s="9">
        <v>337</v>
      </c>
      <c r="K222" s="9">
        <v>209</v>
      </c>
      <c r="L222" s="9">
        <v>3</v>
      </c>
      <c r="M222" s="9">
        <v>8034698</v>
      </c>
      <c r="N222" s="9">
        <v>2921</v>
      </c>
      <c r="O222" s="9">
        <v>6049987</v>
      </c>
      <c r="P222" s="9">
        <f t="shared" si="3"/>
        <v>4886089</v>
      </c>
      <c r="Q222" s="9">
        <v>1163898</v>
      </c>
      <c r="R222" s="9">
        <v>85834300</v>
      </c>
      <c r="S222" s="13">
        <v>94349871</v>
      </c>
    </row>
    <row r="223" spans="1:19" x14ac:dyDescent="0.25">
      <c r="A223" s="14" t="s">
        <v>3</v>
      </c>
      <c r="B223" s="4" t="s">
        <v>58</v>
      </c>
      <c r="C223" s="14">
        <v>1</v>
      </c>
      <c r="D223" s="9">
        <v>1421645</v>
      </c>
      <c r="E223" s="9">
        <v>1336501</v>
      </c>
      <c r="F223" s="9">
        <v>24724</v>
      </c>
      <c r="G223" s="9">
        <v>12</v>
      </c>
      <c r="H223" s="9">
        <v>327</v>
      </c>
      <c r="I223" s="9">
        <v>142</v>
      </c>
      <c r="J223" s="9">
        <v>327</v>
      </c>
      <c r="K223" s="9">
        <v>202</v>
      </c>
      <c r="L223" s="9">
        <v>5</v>
      </c>
      <c r="M223" s="9">
        <v>7639257</v>
      </c>
      <c r="N223" s="9">
        <v>4535</v>
      </c>
      <c r="O223" s="9">
        <v>6298221</v>
      </c>
      <c r="P223" s="9">
        <f t="shared" si="3"/>
        <v>5139635</v>
      </c>
      <c r="Q223" s="9">
        <v>1158586</v>
      </c>
      <c r="R223" s="9">
        <v>45833096</v>
      </c>
      <c r="S223" s="13">
        <v>53950270</v>
      </c>
    </row>
    <row r="224" spans="1:19" x14ac:dyDescent="0.25">
      <c r="A224" s="14" t="s">
        <v>3</v>
      </c>
      <c r="B224" s="4" t="s">
        <v>58</v>
      </c>
      <c r="C224" s="14">
        <v>2</v>
      </c>
      <c r="D224" s="9">
        <v>1442188</v>
      </c>
      <c r="E224" s="9">
        <v>1395788</v>
      </c>
      <c r="F224" s="9">
        <v>9572</v>
      </c>
      <c r="G224" s="9">
        <v>10</v>
      </c>
      <c r="H224" s="9">
        <v>331</v>
      </c>
      <c r="I224" s="9">
        <v>150</v>
      </c>
      <c r="J224" s="9">
        <v>333</v>
      </c>
      <c r="K224" s="9">
        <v>206</v>
      </c>
      <c r="L224" s="9">
        <v>3</v>
      </c>
      <c r="M224" s="9">
        <v>4772842</v>
      </c>
      <c r="N224" s="9">
        <v>94562</v>
      </c>
      <c r="O224" s="9">
        <v>3282492</v>
      </c>
      <c r="P224" s="9">
        <f t="shared" si="3"/>
        <v>2847154</v>
      </c>
      <c r="Q224" s="9">
        <v>435338</v>
      </c>
      <c r="R224" s="9">
        <v>45894170</v>
      </c>
      <c r="S224" s="13">
        <v>50823241</v>
      </c>
    </row>
    <row r="225" spans="1:19" x14ac:dyDescent="0.25">
      <c r="A225" s="14" t="s">
        <v>3</v>
      </c>
      <c r="B225" s="4" t="s">
        <v>58</v>
      </c>
      <c r="C225" s="14">
        <v>3</v>
      </c>
      <c r="D225" s="9">
        <v>1423162</v>
      </c>
      <c r="E225" s="9">
        <v>1336597</v>
      </c>
      <c r="F225" s="9">
        <v>24742</v>
      </c>
      <c r="G225" s="9">
        <v>13</v>
      </c>
      <c r="H225" s="9">
        <v>295</v>
      </c>
      <c r="I225" s="9">
        <v>134</v>
      </c>
      <c r="J225" s="9">
        <v>295</v>
      </c>
      <c r="K225" s="9">
        <v>209</v>
      </c>
      <c r="L225" s="9">
        <v>5</v>
      </c>
      <c r="M225" s="9">
        <v>7705525</v>
      </c>
      <c r="N225" s="9">
        <v>4566</v>
      </c>
      <c r="O225" s="9">
        <v>6364362</v>
      </c>
      <c r="P225" s="9">
        <f t="shared" si="3"/>
        <v>5198984</v>
      </c>
      <c r="Q225" s="9">
        <v>1165378</v>
      </c>
      <c r="R225" s="9">
        <v>45612986</v>
      </c>
      <c r="S225" s="13">
        <v>53804402</v>
      </c>
    </row>
    <row r="226" spans="1:19" x14ac:dyDescent="0.25">
      <c r="A226" s="14" t="s">
        <v>2</v>
      </c>
      <c r="B226" s="4" t="s">
        <v>58</v>
      </c>
      <c r="C226" s="14">
        <v>0</v>
      </c>
      <c r="D226" s="9">
        <v>3458294</v>
      </c>
      <c r="E226" s="9">
        <v>3383038</v>
      </c>
      <c r="F226" s="9">
        <v>20287</v>
      </c>
      <c r="G226" s="9">
        <v>5</v>
      </c>
      <c r="H226" s="9">
        <v>282</v>
      </c>
      <c r="I226" s="9">
        <v>132</v>
      </c>
      <c r="J226" s="9">
        <v>282</v>
      </c>
      <c r="K226" s="9">
        <v>200</v>
      </c>
      <c r="L226" s="9">
        <v>2</v>
      </c>
      <c r="M226" s="9">
        <v>8411201</v>
      </c>
      <c r="N226" s="9">
        <v>1094</v>
      </c>
      <c r="O226" s="9">
        <v>5027069</v>
      </c>
      <c r="P226" s="9">
        <f t="shared" si="3"/>
        <v>4057140</v>
      </c>
      <c r="Q226" s="9">
        <v>969929</v>
      </c>
      <c r="R226" s="9">
        <v>124738242</v>
      </c>
      <c r="S226" s="13">
        <v>133575400</v>
      </c>
    </row>
    <row r="227" spans="1:19" x14ac:dyDescent="0.25">
      <c r="A227" s="14" t="s">
        <v>2</v>
      </c>
      <c r="B227" s="4" t="s">
        <v>58</v>
      </c>
      <c r="C227" s="14">
        <v>1</v>
      </c>
      <c r="D227" s="9">
        <v>2863137</v>
      </c>
      <c r="E227" s="9">
        <v>2813858</v>
      </c>
      <c r="F227" s="9">
        <v>11495</v>
      </c>
      <c r="G227" s="9">
        <v>9</v>
      </c>
      <c r="H227" s="9">
        <v>288</v>
      </c>
      <c r="I227" s="9">
        <v>138</v>
      </c>
      <c r="J227" s="9">
        <v>288</v>
      </c>
      <c r="K227" s="9">
        <v>200</v>
      </c>
      <c r="L227" s="9">
        <v>2</v>
      </c>
      <c r="M227" s="9">
        <v>6088699</v>
      </c>
      <c r="N227" s="9">
        <v>1378</v>
      </c>
      <c r="O227" s="9">
        <v>3273463</v>
      </c>
      <c r="P227" s="9">
        <f t="shared" si="3"/>
        <v>2728620</v>
      </c>
      <c r="Q227" s="9">
        <v>544843</v>
      </c>
      <c r="R227" s="9">
        <v>87674797</v>
      </c>
      <c r="S227" s="13">
        <v>94034366</v>
      </c>
    </row>
    <row r="228" spans="1:19" x14ac:dyDescent="0.25">
      <c r="A228" s="14" t="s">
        <v>2</v>
      </c>
      <c r="B228" s="4" t="s">
        <v>58</v>
      </c>
      <c r="C228" s="14">
        <v>2</v>
      </c>
      <c r="D228" s="9">
        <v>2854678</v>
      </c>
      <c r="E228" s="9">
        <v>2806557</v>
      </c>
      <c r="F228" s="9">
        <v>11380</v>
      </c>
      <c r="G228" s="9">
        <v>9</v>
      </c>
      <c r="H228" s="9">
        <v>337</v>
      </c>
      <c r="I228" s="9">
        <v>137</v>
      </c>
      <c r="J228" s="9">
        <v>339</v>
      </c>
      <c r="K228" s="9">
        <v>202</v>
      </c>
      <c r="L228" s="9">
        <v>2</v>
      </c>
      <c r="M228" s="9">
        <v>6113998</v>
      </c>
      <c r="N228" s="9">
        <v>97081</v>
      </c>
      <c r="O228" s="9">
        <v>3210360</v>
      </c>
      <c r="P228" s="9">
        <f t="shared" si="3"/>
        <v>2671385</v>
      </c>
      <c r="Q228" s="9">
        <v>538975</v>
      </c>
      <c r="R228" s="9">
        <v>87487427</v>
      </c>
      <c r="S228" s="13">
        <v>93771448</v>
      </c>
    </row>
    <row r="229" spans="1:19" x14ac:dyDescent="0.25">
      <c r="A229" s="14" t="s">
        <v>2</v>
      </c>
      <c r="B229" s="4" t="s">
        <v>58</v>
      </c>
      <c r="C229" s="14">
        <v>3</v>
      </c>
      <c r="D229" s="9">
        <v>2857757</v>
      </c>
      <c r="E229" s="9">
        <v>2809314</v>
      </c>
      <c r="F229" s="9">
        <v>11394</v>
      </c>
      <c r="G229" s="9">
        <v>13</v>
      </c>
      <c r="H229" s="9">
        <v>285</v>
      </c>
      <c r="I229" s="9">
        <v>135</v>
      </c>
      <c r="J229" s="9">
        <v>285</v>
      </c>
      <c r="K229" s="9">
        <v>203</v>
      </c>
      <c r="L229" s="9">
        <v>2</v>
      </c>
      <c r="M229" s="9">
        <v>6040315</v>
      </c>
      <c r="N229" s="9">
        <v>1255</v>
      </c>
      <c r="O229" s="9">
        <v>3229746</v>
      </c>
      <c r="P229" s="9">
        <f t="shared" si="3"/>
        <v>2689265</v>
      </c>
      <c r="Q229" s="9">
        <v>540481</v>
      </c>
      <c r="R229" s="9">
        <v>87548710</v>
      </c>
      <c r="S229" s="13">
        <v>93855293</v>
      </c>
    </row>
    <row r="230" spans="1:19" x14ac:dyDescent="0.25">
      <c r="A230" s="14" t="s">
        <v>10</v>
      </c>
      <c r="B230" s="4" t="s">
        <v>58</v>
      </c>
      <c r="C230" s="5">
        <v>0</v>
      </c>
      <c r="D230" s="5">
        <v>43582641</v>
      </c>
      <c r="E230" s="5">
        <v>41298250</v>
      </c>
      <c r="F230" s="5">
        <v>531018</v>
      </c>
      <c r="G230" s="9">
        <v>9</v>
      </c>
      <c r="H230" s="9">
        <v>340</v>
      </c>
      <c r="I230" s="9">
        <v>150</v>
      </c>
      <c r="J230" s="9">
        <v>340</v>
      </c>
      <c r="K230" s="9">
        <v>207</v>
      </c>
      <c r="L230" s="5">
        <v>3</v>
      </c>
      <c r="M230" s="5">
        <v>188077931</v>
      </c>
      <c r="N230" s="5">
        <v>14340</v>
      </c>
      <c r="O230" s="5">
        <v>146765341</v>
      </c>
      <c r="P230" s="5">
        <f t="shared" si="3"/>
        <v>121174750</v>
      </c>
      <c r="Q230" s="5">
        <v>25590591</v>
      </c>
      <c r="R230" s="5">
        <v>2532170119</v>
      </c>
      <c r="S230" s="13">
        <v>2532170120</v>
      </c>
    </row>
    <row r="231" spans="1:19" x14ac:dyDescent="0.25">
      <c r="A231" s="14" t="s">
        <v>10</v>
      </c>
      <c r="B231" s="4" t="s">
        <v>58</v>
      </c>
      <c r="C231" s="5">
        <v>1</v>
      </c>
      <c r="D231" s="5">
        <v>19874757</v>
      </c>
      <c r="E231" s="5">
        <v>18324046</v>
      </c>
      <c r="F231" s="5">
        <v>306796</v>
      </c>
      <c r="G231" s="9">
        <v>9</v>
      </c>
      <c r="H231" s="9">
        <v>386</v>
      </c>
      <c r="I231" s="9">
        <v>186</v>
      </c>
      <c r="J231" s="9">
        <v>386</v>
      </c>
      <c r="K231" s="9">
        <v>209</v>
      </c>
      <c r="L231" s="5">
        <v>6</v>
      </c>
      <c r="M231" s="5">
        <v>123457947</v>
      </c>
      <c r="N231" s="5">
        <v>63134</v>
      </c>
      <c r="O231" s="5">
        <v>105070767</v>
      </c>
      <c r="P231" s="5">
        <f t="shared" si="3"/>
        <v>90788814</v>
      </c>
      <c r="Q231" s="5">
        <v>14281953</v>
      </c>
      <c r="R231" s="5">
        <v>850499174</v>
      </c>
      <c r="S231" s="13">
        <v>974020255</v>
      </c>
    </row>
    <row r="232" spans="1:19" x14ac:dyDescent="0.25">
      <c r="A232" s="14" t="s">
        <v>10</v>
      </c>
      <c r="B232" s="4" t="s">
        <v>58</v>
      </c>
      <c r="C232" s="5">
        <v>2</v>
      </c>
      <c r="D232" s="5">
        <v>19264280</v>
      </c>
      <c r="E232" s="5">
        <v>18141551</v>
      </c>
      <c r="F232" s="5">
        <v>181928</v>
      </c>
      <c r="G232" s="9">
        <v>10</v>
      </c>
      <c r="H232" s="9">
        <v>362</v>
      </c>
      <c r="I232" s="9">
        <v>162</v>
      </c>
      <c r="J232" s="9">
        <v>368</v>
      </c>
      <c r="K232" s="9">
        <v>209</v>
      </c>
      <c r="L232" s="5">
        <v>4</v>
      </c>
      <c r="M232" s="5">
        <v>95857939</v>
      </c>
      <c r="N232" s="5">
        <v>2281997</v>
      </c>
      <c r="O232" s="5">
        <v>75434391</v>
      </c>
      <c r="P232" s="5">
        <f t="shared" si="3"/>
        <v>67241133</v>
      </c>
      <c r="Q232" s="5">
        <v>8193258</v>
      </c>
      <c r="R232" s="5">
        <v>811535917</v>
      </c>
      <c r="S232" s="13">
        <v>909675853</v>
      </c>
    </row>
    <row r="233" spans="1:19" x14ac:dyDescent="0.25">
      <c r="A233" s="14" t="s">
        <v>10</v>
      </c>
      <c r="B233" s="4" t="s">
        <v>58</v>
      </c>
      <c r="C233" s="5">
        <v>3</v>
      </c>
      <c r="D233" s="5">
        <v>20523183</v>
      </c>
      <c r="E233" s="5">
        <v>18876910</v>
      </c>
      <c r="F233" s="5">
        <v>319838</v>
      </c>
      <c r="G233" s="9">
        <v>13</v>
      </c>
      <c r="H233" s="9">
        <v>338</v>
      </c>
      <c r="I233" s="9">
        <v>166</v>
      </c>
      <c r="J233" s="9">
        <v>339</v>
      </c>
      <c r="K233" s="9">
        <v>205</v>
      </c>
      <c r="L233" s="5">
        <v>6</v>
      </c>
      <c r="M233" s="5">
        <v>129807011</v>
      </c>
      <c r="N233" s="5">
        <v>64879</v>
      </c>
      <c r="O233" s="5">
        <v>110865222</v>
      </c>
      <c r="P233" s="5">
        <f t="shared" si="3"/>
        <v>95977292</v>
      </c>
      <c r="Q233" s="5">
        <v>14887930</v>
      </c>
      <c r="R233" s="5">
        <v>870277776</v>
      </c>
      <c r="S233" s="13">
        <v>1000149666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B68F-6658-426B-B5EB-DF78CFDB740A}">
  <dimension ref="A3:O16"/>
  <sheetViews>
    <sheetView zoomScale="85" zoomScaleNormal="85" workbookViewId="0">
      <selection activeCell="H6" sqref="H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8.140625" bestFit="1" customWidth="1"/>
    <col min="8" max="8" width="13.285156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14</v>
      </c>
      <c r="D4" t="s">
        <v>58</v>
      </c>
      <c r="E4" t="s">
        <v>37</v>
      </c>
      <c r="F4" t="s">
        <v>21</v>
      </c>
    </row>
    <row r="5" spans="1:15" x14ac:dyDescent="0.25">
      <c r="A5" s="2" t="s">
        <v>7</v>
      </c>
      <c r="B5" s="3">
        <v>1196</v>
      </c>
      <c r="C5" s="3">
        <v>400</v>
      </c>
      <c r="D5" s="3">
        <v>213</v>
      </c>
      <c r="E5" s="3">
        <v>250</v>
      </c>
      <c r="F5" s="3">
        <v>1196</v>
      </c>
      <c r="H5">
        <f>B5/C5</f>
        <v>2.99</v>
      </c>
      <c r="I5" s="3">
        <v>1196</v>
      </c>
      <c r="J5">
        <f t="shared" ref="J5:J16" si="0">2050-I5</f>
        <v>854</v>
      </c>
      <c r="K5" s="3">
        <v>400</v>
      </c>
      <c r="L5">
        <f t="shared" ref="L5:L16" si="1">416-K5</f>
        <v>16</v>
      </c>
      <c r="N5" s="3">
        <v>213</v>
      </c>
      <c r="O5">
        <f t="shared" ref="O5:O16" si="2">216-N5</f>
        <v>3</v>
      </c>
    </row>
    <row r="6" spans="1:15" x14ac:dyDescent="0.25">
      <c r="A6" s="2" t="s">
        <v>4</v>
      </c>
      <c r="B6" s="3">
        <v>1190</v>
      </c>
      <c r="C6" s="3">
        <v>395</v>
      </c>
      <c r="D6" s="3">
        <v>214</v>
      </c>
      <c r="E6" s="3">
        <v>250</v>
      </c>
      <c r="F6" s="3">
        <v>1190</v>
      </c>
      <c r="H6">
        <f t="shared" ref="H6:H15" si="3">B6/C6</f>
        <v>3.0126582278481013</v>
      </c>
      <c r="I6" s="3">
        <v>1190</v>
      </c>
      <c r="J6">
        <f t="shared" si="0"/>
        <v>860</v>
      </c>
      <c r="K6" s="3">
        <v>395</v>
      </c>
      <c r="L6">
        <f t="shared" si="1"/>
        <v>21</v>
      </c>
      <c r="N6" s="3">
        <v>214</v>
      </c>
      <c r="O6">
        <f t="shared" si="2"/>
        <v>2</v>
      </c>
    </row>
    <row r="7" spans="1:15" x14ac:dyDescent="0.25">
      <c r="A7" s="2" t="s">
        <v>11</v>
      </c>
      <c r="B7" s="3">
        <v>996</v>
      </c>
      <c r="C7" s="3">
        <v>357</v>
      </c>
      <c r="D7" s="3">
        <v>210</v>
      </c>
      <c r="E7" s="3">
        <v>250</v>
      </c>
      <c r="F7" s="3">
        <v>996</v>
      </c>
      <c r="H7">
        <f t="shared" si="3"/>
        <v>2.7899159663865545</v>
      </c>
      <c r="I7" s="3">
        <v>996</v>
      </c>
      <c r="J7">
        <f t="shared" si="0"/>
        <v>1054</v>
      </c>
      <c r="K7" s="3">
        <v>357</v>
      </c>
      <c r="L7">
        <f t="shared" si="1"/>
        <v>59</v>
      </c>
      <c r="N7" s="3">
        <v>210</v>
      </c>
      <c r="O7">
        <f t="shared" si="2"/>
        <v>6</v>
      </c>
    </row>
    <row r="8" spans="1:15" x14ac:dyDescent="0.25">
      <c r="A8" s="2" t="s">
        <v>1</v>
      </c>
      <c r="B8" s="3">
        <v>967</v>
      </c>
      <c r="C8" s="3">
        <v>291</v>
      </c>
      <c r="D8" s="3">
        <v>210</v>
      </c>
      <c r="E8" s="3">
        <v>250</v>
      </c>
      <c r="F8" s="3">
        <v>967</v>
      </c>
      <c r="H8">
        <f t="shared" si="3"/>
        <v>3.3230240549828181</v>
      </c>
      <c r="I8" s="3">
        <v>967</v>
      </c>
      <c r="J8">
        <f t="shared" si="0"/>
        <v>1083</v>
      </c>
      <c r="K8" s="3">
        <v>291</v>
      </c>
      <c r="L8">
        <f t="shared" si="1"/>
        <v>125</v>
      </c>
      <c r="N8" s="3">
        <v>210</v>
      </c>
      <c r="O8">
        <f t="shared" si="2"/>
        <v>6</v>
      </c>
    </row>
    <row r="9" spans="1:15" x14ac:dyDescent="0.25">
      <c r="A9" s="2" t="s">
        <v>6</v>
      </c>
      <c r="B9" s="3">
        <v>796</v>
      </c>
      <c r="C9" s="3">
        <v>312</v>
      </c>
      <c r="D9" s="3">
        <v>205</v>
      </c>
      <c r="E9" s="3">
        <v>250</v>
      </c>
      <c r="F9" s="3">
        <v>796</v>
      </c>
      <c r="H9">
        <f t="shared" si="3"/>
        <v>2.5512820512820511</v>
      </c>
      <c r="I9" s="3">
        <v>796</v>
      </c>
      <c r="J9">
        <f t="shared" si="0"/>
        <v>1254</v>
      </c>
      <c r="K9" s="3">
        <v>312</v>
      </c>
      <c r="L9">
        <f t="shared" si="1"/>
        <v>104</v>
      </c>
      <c r="N9" s="3">
        <v>205</v>
      </c>
      <c r="O9">
        <f t="shared" si="2"/>
        <v>11</v>
      </c>
    </row>
    <row r="10" spans="1:15" x14ac:dyDescent="0.25">
      <c r="A10" s="2" t="s">
        <v>3</v>
      </c>
      <c r="B10" s="3">
        <v>796</v>
      </c>
      <c r="C10" s="3">
        <v>256</v>
      </c>
      <c r="D10" s="3">
        <v>209</v>
      </c>
      <c r="E10" s="3">
        <v>250</v>
      </c>
      <c r="F10" s="3">
        <v>796</v>
      </c>
      <c r="H10">
        <f t="shared" si="3"/>
        <v>3.109375</v>
      </c>
      <c r="I10" s="3">
        <v>796</v>
      </c>
      <c r="J10">
        <f t="shared" si="0"/>
        <v>1254</v>
      </c>
      <c r="K10" s="3">
        <v>256</v>
      </c>
      <c r="L10">
        <f t="shared" si="1"/>
        <v>160</v>
      </c>
      <c r="N10" s="3">
        <v>209</v>
      </c>
      <c r="O10">
        <f t="shared" si="2"/>
        <v>7</v>
      </c>
    </row>
    <row r="11" spans="1:15" x14ac:dyDescent="0.25">
      <c r="A11" s="2" t="s">
        <v>8</v>
      </c>
      <c r="B11" s="3">
        <v>795</v>
      </c>
      <c r="C11" s="3">
        <v>303</v>
      </c>
      <c r="D11" s="3">
        <v>209</v>
      </c>
      <c r="E11" s="3">
        <v>250</v>
      </c>
      <c r="F11" s="3">
        <v>795</v>
      </c>
      <c r="H11">
        <f t="shared" si="3"/>
        <v>2.6237623762376239</v>
      </c>
      <c r="I11" s="3">
        <v>795</v>
      </c>
      <c r="J11">
        <f t="shared" si="0"/>
        <v>1255</v>
      </c>
      <c r="K11" s="3">
        <v>303</v>
      </c>
      <c r="L11">
        <f t="shared" si="1"/>
        <v>113</v>
      </c>
      <c r="N11" s="3">
        <v>209</v>
      </c>
      <c r="O11">
        <f t="shared" si="2"/>
        <v>7</v>
      </c>
    </row>
    <row r="12" spans="1:15" x14ac:dyDescent="0.25">
      <c r="A12" s="2" t="s">
        <v>2</v>
      </c>
      <c r="B12" s="3">
        <v>786</v>
      </c>
      <c r="C12" s="3">
        <v>270</v>
      </c>
      <c r="D12" s="3">
        <v>203</v>
      </c>
      <c r="E12" s="3">
        <v>250</v>
      </c>
      <c r="F12" s="3">
        <v>786</v>
      </c>
      <c r="H12">
        <f t="shared" si="3"/>
        <v>2.911111111111111</v>
      </c>
      <c r="I12" s="3">
        <v>786</v>
      </c>
      <c r="J12">
        <f t="shared" si="0"/>
        <v>1264</v>
      </c>
      <c r="K12" s="3">
        <v>270</v>
      </c>
      <c r="L12">
        <f t="shared" si="1"/>
        <v>146</v>
      </c>
      <c r="N12" s="3">
        <v>203</v>
      </c>
      <c r="O12">
        <f t="shared" si="2"/>
        <v>13</v>
      </c>
    </row>
    <row r="13" spans="1:15" x14ac:dyDescent="0.25">
      <c r="A13" s="2" t="s">
        <v>5</v>
      </c>
      <c r="B13" s="3">
        <v>786</v>
      </c>
      <c r="C13" s="3">
        <v>304</v>
      </c>
      <c r="D13" s="3">
        <v>210</v>
      </c>
      <c r="E13" s="3">
        <v>250</v>
      </c>
      <c r="F13" s="3">
        <v>786</v>
      </c>
      <c r="H13">
        <f t="shared" si="3"/>
        <v>2.5855263157894739</v>
      </c>
      <c r="I13" s="3">
        <v>786</v>
      </c>
      <c r="J13">
        <f t="shared" si="0"/>
        <v>1264</v>
      </c>
      <c r="K13" s="3">
        <v>304</v>
      </c>
      <c r="L13">
        <f t="shared" si="1"/>
        <v>112</v>
      </c>
      <c r="N13" s="3">
        <v>210</v>
      </c>
      <c r="O13">
        <f t="shared" si="2"/>
        <v>6</v>
      </c>
    </row>
    <row r="14" spans="1:15" x14ac:dyDescent="0.25">
      <c r="A14" s="2" t="s">
        <v>0</v>
      </c>
      <c r="B14" s="3">
        <v>596</v>
      </c>
      <c r="C14" s="3">
        <v>253</v>
      </c>
      <c r="D14" s="3">
        <v>206</v>
      </c>
      <c r="E14" s="3">
        <v>250</v>
      </c>
      <c r="F14" s="3">
        <v>596</v>
      </c>
      <c r="H14">
        <f t="shared" si="3"/>
        <v>2.3557312252964429</v>
      </c>
      <c r="I14" s="3">
        <v>596</v>
      </c>
      <c r="J14">
        <f t="shared" si="0"/>
        <v>1454</v>
      </c>
      <c r="K14" s="3">
        <v>253</v>
      </c>
      <c r="L14">
        <f t="shared" si="1"/>
        <v>163</v>
      </c>
      <c r="N14" s="3">
        <v>206</v>
      </c>
      <c r="O14">
        <f t="shared" si="2"/>
        <v>10</v>
      </c>
    </row>
    <row r="15" spans="1:15" x14ac:dyDescent="0.25">
      <c r="A15" s="2" t="s">
        <v>9</v>
      </c>
      <c r="B15" s="3">
        <v>596</v>
      </c>
      <c r="C15" s="3">
        <v>306</v>
      </c>
      <c r="D15" s="3">
        <v>214</v>
      </c>
      <c r="E15" s="3">
        <v>250</v>
      </c>
      <c r="F15" s="3">
        <v>596</v>
      </c>
      <c r="H15">
        <f t="shared" si="3"/>
        <v>1.9477124183006536</v>
      </c>
      <c r="I15" s="3">
        <v>596</v>
      </c>
      <c r="J15">
        <f t="shared" si="0"/>
        <v>1454</v>
      </c>
      <c r="K15" s="3">
        <v>306</v>
      </c>
      <c r="L15">
        <f t="shared" si="1"/>
        <v>110</v>
      </c>
      <c r="N15" s="3">
        <v>214</v>
      </c>
      <c r="O15">
        <f t="shared" si="2"/>
        <v>2</v>
      </c>
    </row>
    <row r="16" spans="1:15" x14ac:dyDescent="0.25">
      <c r="A16" s="2" t="s">
        <v>21</v>
      </c>
      <c r="B16" s="3">
        <v>1196</v>
      </c>
      <c r="C16" s="3">
        <v>400</v>
      </c>
      <c r="D16" s="3">
        <v>214</v>
      </c>
      <c r="E16" s="3">
        <v>250</v>
      </c>
      <c r="F16" s="3">
        <v>1196</v>
      </c>
      <c r="H16">
        <f>AVERAGE(H5:H15)</f>
        <v>2.7454635224758941</v>
      </c>
      <c r="J16">
        <f t="shared" si="0"/>
        <v>2050</v>
      </c>
      <c r="L16">
        <f t="shared" si="1"/>
        <v>416</v>
      </c>
      <c r="N16" s="3">
        <v>391</v>
      </c>
      <c r="O16">
        <f t="shared" si="2"/>
        <v>-175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56E5-F6F9-483C-BB62-1ABF876042BA}">
  <dimension ref="A3:O14"/>
  <sheetViews>
    <sheetView topLeftCell="B4" zoomScale="115" zoomScaleNormal="115" workbookViewId="0">
      <selection activeCell="F36" sqref="F3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8.140625" bestFit="1" customWidth="1"/>
    <col min="8" max="8" width="13.285156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14</v>
      </c>
      <c r="D4" t="s">
        <v>58</v>
      </c>
      <c r="E4" t="s">
        <v>37</v>
      </c>
      <c r="F4" t="s">
        <v>21</v>
      </c>
    </row>
    <row r="5" spans="1:15" x14ac:dyDescent="0.25">
      <c r="A5" s="2" t="s">
        <v>44</v>
      </c>
      <c r="B5" s="3">
        <v>1797</v>
      </c>
      <c r="C5" s="3">
        <v>408</v>
      </c>
      <c r="D5" s="3">
        <v>209</v>
      </c>
      <c r="E5" s="3">
        <v>250</v>
      </c>
      <c r="F5" s="3">
        <v>1797</v>
      </c>
      <c r="I5" s="3">
        <v>1797</v>
      </c>
      <c r="J5">
        <f t="shared" ref="J5:J13" si="0">2050-I5</f>
        <v>253</v>
      </c>
      <c r="K5" s="3">
        <v>408</v>
      </c>
      <c r="L5">
        <f t="shared" ref="L5:L13" si="1">416-K5</f>
        <v>8</v>
      </c>
      <c r="N5" s="3">
        <v>209</v>
      </c>
      <c r="O5">
        <f t="shared" ref="O5:O13" si="2">216-N5</f>
        <v>7</v>
      </c>
    </row>
    <row r="6" spans="1:15" x14ac:dyDescent="0.25">
      <c r="A6" s="2" t="s">
        <v>49</v>
      </c>
      <c r="B6" s="3">
        <v>1597</v>
      </c>
      <c r="C6" s="3">
        <v>406</v>
      </c>
      <c r="D6" s="3">
        <v>213</v>
      </c>
      <c r="E6" s="3">
        <v>250</v>
      </c>
      <c r="F6" s="3">
        <v>1597</v>
      </c>
      <c r="I6" s="3">
        <v>1597</v>
      </c>
      <c r="J6">
        <f t="shared" si="0"/>
        <v>453</v>
      </c>
      <c r="K6" s="3">
        <v>406</v>
      </c>
      <c r="L6">
        <f t="shared" si="1"/>
        <v>10</v>
      </c>
      <c r="N6" s="3">
        <v>213</v>
      </c>
      <c r="O6">
        <f t="shared" si="2"/>
        <v>3</v>
      </c>
    </row>
    <row r="7" spans="1:15" x14ac:dyDescent="0.25">
      <c r="A7" s="2" t="s">
        <v>47</v>
      </c>
      <c r="B7" s="3">
        <v>1397</v>
      </c>
      <c r="C7" s="3">
        <v>407</v>
      </c>
      <c r="D7" s="3">
        <v>208</v>
      </c>
      <c r="E7" s="3">
        <v>250</v>
      </c>
      <c r="F7" s="3">
        <v>1397</v>
      </c>
      <c r="I7" s="3">
        <v>1397</v>
      </c>
      <c r="J7">
        <f t="shared" si="0"/>
        <v>653</v>
      </c>
      <c r="K7" s="3">
        <v>407</v>
      </c>
      <c r="L7">
        <f t="shared" si="1"/>
        <v>9</v>
      </c>
      <c r="N7" s="3">
        <v>208</v>
      </c>
      <c r="O7">
        <f t="shared" si="2"/>
        <v>8</v>
      </c>
    </row>
    <row r="8" spans="1:15" x14ac:dyDescent="0.25">
      <c r="A8" s="2" t="s">
        <v>45</v>
      </c>
      <c r="B8" s="3">
        <v>1397</v>
      </c>
      <c r="C8" s="3">
        <v>407</v>
      </c>
      <c r="D8" s="3">
        <v>207</v>
      </c>
      <c r="E8" s="3">
        <v>250</v>
      </c>
      <c r="F8" s="3">
        <v>1397</v>
      </c>
      <c r="I8" s="3">
        <v>1397</v>
      </c>
      <c r="J8">
        <f t="shared" si="0"/>
        <v>653</v>
      </c>
      <c r="K8" s="3">
        <v>407</v>
      </c>
      <c r="L8">
        <f t="shared" si="1"/>
        <v>9</v>
      </c>
      <c r="N8" s="3">
        <v>207</v>
      </c>
      <c r="O8">
        <f t="shared" si="2"/>
        <v>9</v>
      </c>
    </row>
    <row r="9" spans="1:15" x14ac:dyDescent="0.25">
      <c r="A9" s="2" t="s">
        <v>46</v>
      </c>
      <c r="B9" s="3">
        <v>1397</v>
      </c>
      <c r="C9" s="3">
        <v>408</v>
      </c>
      <c r="D9" s="3">
        <v>206</v>
      </c>
      <c r="E9" s="3">
        <v>250</v>
      </c>
      <c r="F9" s="3">
        <v>1397</v>
      </c>
      <c r="I9" s="3">
        <v>1397</v>
      </c>
      <c r="J9">
        <f t="shared" si="0"/>
        <v>653</v>
      </c>
      <c r="K9" s="3">
        <v>408</v>
      </c>
      <c r="L9">
        <f t="shared" si="1"/>
        <v>8</v>
      </c>
      <c r="N9" s="3">
        <v>206</v>
      </c>
      <c r="O9">
        <f t="shared" si="2"/>
        <v>10</v>
      </c>
    </row>
    <row r="10" spans="1:15" x14ac:dyDescent="0.25">
      <c r="A10" s="2" t="s">
        <v>48</v>
      </c>
      <c r="B10" s="3">
        <v>1397</v>
      </c>
      <c r="C10" s="3">
        <v>407</v>
      </c>
      <c r="D10" s="3">
        <v>206</v>
      </c>
      <c r="E10" s="3">
        <v>250</v>
      </c>
      <c r="F10" s="3">
        <v>1397</v>
      </c>
      <c r="I10" s="3">
        <v>1397</v>
      </c>
      <c r="J10">
        <f t="shared" si="0"/>
        <v>653</v>
      </c>
      <c r="K10" s="3">
        <v>407</v>
      </c>
      <c r="L10">
        <f t="shared" si="1"/>
        <v>9</v>
      </c>
      <c r="N10" s="3">
        <v>206</v>
      </c>
      <c r="O10">
        <f t="shared" si="2"/>
        <v>10</v>
      </c>
    </row>
    <row r="11" spans="1:15" x14ac:dyDescent="0.25">
      <c r="A11" s="2" t="s">
        <v>42</v>
      </c>
      <c r="B11" s="3">
        <v>1397</v>
      </c>
      <c r="C11" s="3">
        <v>408</v>
      </c>
      <c r="D11" s="3">
        <v>208</v>
      </c>
      <c r="E11" s="3">
        <v>250</v>
      </c>
      <c r="F11" s="3">
        <v>1397</v>
      </c>
      <c r="I11" s="3">
        <v>1397</v>
      </c>
      <c r="J11">
        <f t="shared" si="0"/>
        <v>653</v>
      </c>
      <c r="K11" s="3">
        <v>408</v>
      </c>
      <c r="L11">
        <f t="shared" si="1"/>
        <v>8</v>
      </c>
      <c r="N11" s="3">
        <v>208</v>
      </c>
      <c r="O11">
        <f t="shared" si="2"/>
        <v>8</v>
      </c>
    </row>
    <row r="12" spans="1:15" x14ac:dyDescent="0.25">
      <c r="A12" s="2" t="s">
        <v>41</v>
      </c>
      <c r="B12" s="3">
        <v>1397</v>
      </c>
      <c r="C12" s="3">
        <v>406</v>
      </c>
      <c r="D12" s="3">
        <v>209</v>
      </c>
      <c r="E12" s="3">
        <v>250</v>
      </c>
      <c r="F12" s="3">
        <v>1397</v>
      </c>
      <c r="I12" s="3">
        <v>1397</v>
      </c>
      <c r="J12">
        <f t="shared" si="0"/>
        <v>653</v>
      </c>
      <c r="K12" s="3">
        <v>406</v>
      </c>
      <c r="L12">
        <f t="shared" si="1"/>
        <v>10</v>
      </c>
      <c r="N12" s="3">
        <v>209</v>
      </c>
      <c r="O12">
        <f t="shared" si="2"/>
        <v>7</v>
      </c>
    </row>
    <row r="13" spans="1:15" x14ac:dyDescent="0.25">
      <c r="A13" s="2" t="s">
        <v>43</v>
      </c>
      <c r="B13" s="3">
        <v>1393</v>
      </c>
      <c r="C13" s="3">
        <v>407</v>
      </c>
      <c r="D13" s="3">
        <v>208</v>
      </c>
      <c r="E13" s="3">
        <v>250</v>
      </c>
      <c r="F13" s="3">
        <v>1393</v>
      </c>
      <c r="I13" s="3">
        <v>1393</v>
      </c>
      <c r="J13">
        <f t="shared" si="0"/>
        <v>657</v>
      </c>
      <c r="K13" s="3">
        <v>407</v>
      </c>
      <c r="L13">
        <f t="shared" si="1"/>
        <v>9</v>
      </c>
      <c r="N13" s="3">
        <v>208</v>
      </c>
      <c r="O13">
        <f t="shared" si="2"/>
        <v>8</v>
      </c>
    </row>
    <row r="14" spans="1:15" x14ac:dyDescent="0.25">
      <c r="A14" s="2" t="s">
        <v>21</v>
      </c>
      <c r="B14" s="3">
        <v>1797</v>
      </c>
      <c r="C14" s="3">
        <v>408</v>
      </c>
      <c r="D14" s="3">
        <v>213</v>
      </c>
      <c r="E14" s="3">
        <v>250</v>
      </c>
      <c r="F14" s="3">
        <v>1797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3C2C-6507-470F-985E-9AF4D384CF17}">
  <dimension ref="A3:E17"/>
  <sheetViews>
    <sheetView zoomScaleNormal="100" workbookViewId="0">
      <selection activeCell="D6" sqref="D6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1" bestFit="1" customWidth="1"/>
    <col min="4" max="5" width="11.28515625" bestFit="1" customWidth="1"/>
    <col min="6" max="6" width="12" bestFit="1" customWidth="1"/>
  </cols>
  <sheetData>
    <row r="3" spans="1:5" x14ac:dyDescent="0.25">
      <c r="A3" s="1" t="s">
        <v>50</v>
      </c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58</v>
      </c>
      <c r="E4" t="s">
        <v>21</v>
      </c>
    </row>
    <row r="5" spans="1:5" x14ac:dyDescent="0.25">
      <c r="A5" s="2" t="s">
        <v>10</v>
      </c>
      <c r="B5" s="3">
        <v>5176279229</v>
      </c>
      <c r="C5" s="3">
        <v>2532170120</v>
      </c>
      <c r="D5" s="3">
        <v>2532170120</v>
      </c>
      <c r="E5" s="3">
        <v>5176279229</v>
      </c>
    </row>
    <row r="6" spans="1:5" x14ac:dyDescent="0.25">
      <c r="A6" s="2" t="s">
        <v>9</v>
      </c>
      <c r="B6" s="3">
        <v>2094413551</v>
      </c>
      <c r="C6" s="3">
        <v>1208790604</v>
      </c>
      <c r="D6" s="3">
        <v>1208433879</v>
      </c>
      <c r="E6" s="3">
        <v>2094413551</v>
      </c>
    </row>
    <row r="7" spans="1:5" x14ac:dyDescent="0.25">
      <c r="A7" s="2" t="s">
        <v>11</v>
      </c>
      <c r="B7" s="3">
        <v>2040163799</v>
      </c>
      <c r="C7" s="3">
        <v>564293599</v>
      </c>
      <c r="D7" s="3">
        <v>562293599</v>
      </c>
      <c r="E7" s="3">
        <v>2040163799</v>
      </c>
    </row>
    <row r="8" spans="1:5" x14ac:dyDescent="0.25">
      <c r="A8" s="2" t="s">
        <v>6</v>
      </c>
      <c r="B8" s="3">
        <v>1377592324</v>
      </c>
      <c r="C8" s="3">
        <v>327981165</v>
      </c>
      <c r="D8" s="3">
        <v>326830114</v>
      </c>
      <c r="E8" s="3">
        <v>1377592324</v>
      </c>
    </row>
    <row r="9" spans="1:5" x14ac:dyDescent="0.25">
      <c r="A9" s="2" t="s">
        <v>1</v>
      </c>
      <c r="B9" s="3">
        <v>973222407</v>
      </c>
      <c r="C9" s="3">
        <v>497484577</v>
      </c>
      <c r="D9" s="3">
        <v>497481570</v>
      </c>
      <c r="E9" s="3">
        <v>973222407</v>
      </c>
    </row>
    <row r="10" spans="1:5" x14ac:dyDescent="0.25">
      <c r="A10" s="2" t="s">
        <v>0</v>
      </c>
      <c r="B10" s="3">
        <v>838038990</v>
      </c>
      <c r="C10" s="3">
        <v>274449558</v>
      </c>
      <c r="D10" s="3">
        <v>274448565</v>
      </c>
      <c r="E10" s="3">
        <v>838038990</v>
      </c>
    </row>
    <row r="11" spans="1:5" x14ac:dyDescent="0.25">
      <c r="A11" s="2" t="s">
        <v>4</v>
      </c>
      <c r="B11" s="3">
        <v>640779857</v>
      </c>
      <c r="C11" s="3">
        <v>286425415</v>
      </c>
      <c r="D11" s="3">
        <v>285993175</v>
      </c>
      <c r="E11" s="3">
        <v>640779857</v>
      </c>
    </row>
    <row r="12" spans="1:5" x14ac:dyDescent="0.25">
      <c r="A12" s="2" t="s">
        <v>5</v>
      </c>
      <c r="B12" s="3">
        <v>639342568</v>
      </c>
      <c r="C12" s="3">
        <v>309181079</v>
      </c>
      <c r="D12" s="3">
        <v>308659406</v>
      </c>
      <c r="E12" s="3">
        <v>639342568</v>
      </c>
    </row>
    <row r="13" spans="1:5" x14ac:dyDescent="0.25">
      <c r="A13" s="2" t="s">
        <v>8</v>
      </c>
      <c r="B13" s="3">
        <v>565020964</v>
      </c>
      <c r="C13" s="3">
        <v>113417586</v>
      </c>
      <c r="D13" s="3">
        <v>113249553</v>
      </c>
      <c r="E13" s="3">
        <v>565020964</v>
      </c>
    </row>
    <row r="14" spans="1:5" x14ac:dyDescent="0.25">
      <c r="A14" s="2" t="s">
        <v>7</v>
      </c>
      <c r="B14" s="3">
        <v>337132863</v>
      </c>
      <c r="C14" s="3">
        <v>75153650</v>
      </c>
      <c r="D14" s="3">
        <v>74453601</v>
      </c>
      <c r="E14" s="3">
        <v>337132863</v>
      </c>
    </row>
    <row r="15" spans="1:5" x14ac:dyDescent="0.25">
      <c r="A15" s="2" t="s">
        <v>2</v>
      </c>
      <c r="B15" s="3">
        <v>336605940</v>
      </c>
      <c r="C15" s="3">
        <v>133587874</v>
      </c>
      <c r="D15" s="3">
        <v>133575400</v>
      </c>
      <c r="E15" s="3">
        <v>336605940</v>
      </c>
    </row>
    <row r="16" spans="1:5" x14ac:dyDescent="0.25">
      <c r="A16" s="2" t="s">
        <v>3</v>
      </c>
      <c r="B16" s="3">
        <v>203024546</v>
      </c>
      <c r="C16" s="3">
        <v>94361358</v>
      </c>
      <c r="D16" s="3">
        <v>94349871</v>
      </c>
      <c r="E16" s="3">
        <v>203024546</v>
      </c>
    </row>
    <row r="17" spans="1:5" x14ac:dyDescent="0.25">
      <c r="A17" s="2" t="s">
        <v>21</v>
      </c>
      <c r="B17" s="3">
        <v>5176279229</v>
      </c>
      <c r="C17" s="3">
        <v>2532170120</v>
      </c>
      <c r="D17" s="3">
        <v>2532170120</v>
      </c>
      <c r="E17" s="3">
        <v>5176279229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0EA5-C6F2-4CCA-AEB8-5E19ED3D0910}">
  <dimension ref="A3:E20"/>
  <sheetViews>
    <sheetView zoomScale="115" zoomScaleNormal="115" workbookViewId="0">
      <selection activeCell="C12" sqref="C12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5" width="13.42578125" bestFit="1" customWidth="1"/>
  </cols>
  <sheetData>
    <row r="3" spans="1:5" x14ac:dyDescent="0.25">
      <c r="A3" s="1" t="s">
        <v>90</v>
      </c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60</v>
      </c>
      <c r="E4" t="s">
        <v>21</v>
      </c>
    </row>
    <row r="5" spans="1:5" x14ac:dyDescent="0.25">
      <c r="A5" s="2" t="s">
        <v>9</v>
      </c>
      <c r="B5" s="3">
        <v>1</v>
      </c>
      <c r="C5" s="3">
        <v>1.732652077</v>
      </c>
      <c r="D5" s="3">
        <v>1.7331635489999999</v>
      </c>
      <c r="E5" s="3">
        <v>1.7331635489999999</v>
      </c>
    </row>
    <row r="6" spans="1:5" x14ac:dyDescent="0.25">
      <c r="A6" s="2" t="s">
        <v>2</v>
      </c>
      <c r="B6" s="3">
        <v>1</v>
      </c>
      <c r="C6" s="3">
        <v>2.5197342389999999</v>
      </c>
      <c r="D6" s="3">
        <v>2.5199695449999999</v>
      </c>
      <c r="E6" s="3">
        <v>2.5199695449999999</v>
      </c>
    </row>
    <row r="7" spans="1:5" x14ac:dyDescent="0.25">
      <c r="A7" s="2" t="s">
        <v>6</v>
      </c>
      <c r="B7" s="3">
        <v>1</v>
      </c>
      <c r="C7" s="3">
        <v>4.20021779</v>
      </c>
      <c r="D7" s="3">
        <v>4.2150103830000001</v>
      </c>
      <c r="E7" s="3">
        <v>4.2150103830000001</v>
      </c>
    </row>
    <row r="8" spans="1:5" x14ac:dyDescent="0.25">
      <c r="A8" s="2" t="s">
        <v>0</v>
      </c>
      <c r="B8" s="3">
        <v>1</v>
      </c>
      <c r="C8" s="3">
        <v>3.05352647</v>
      </c>
      <c r="D8" s="3">
        <v>3.0535375180000002</v>
      </c>
      <c r="E8" s="3">
        <v>3.0535375180000002</v>
      </c>
    </row>
    <row r="9" spans="1:5" x14ac:dyDescent="0.25">
      <c r="A9" s="2" t="s">
        <v>11</v>
      </c>
      <c r="B9" s="3">
        <v>1</v>
      </c>
      <c r="C9" s="3">
        <v>3.6154296320000001</v>
      </c>
      <c r="D9" s="3">
        <v>3.6282892119999999</v>
      </c>
      <c r="E9" s="3">
        <v>3.6282892119999999</v>
      </c>
    </row>
    <row r="10" spans="1:5" x14ac:dyDescent="0.25">
      <c r="A10" s="2" t="s">
        <v>1</v>
      </c>
      <c r="B10" s="3">
        <v>1</v>
      </c>
      <c r="C10" s="3">
        <v>1.956286591</v>
      </c>
      <c r="D10" s="3">
        <v>1.956298415</v>
      </c>
      <c r="E10" s="3">
        <v>1.956298415</v>
      </c>
    </row>
    <row r="11" spans="1:5" x14ac:dyDescent="0.25">
      <c r="A11" s="2" t="s">
        <v>10</v>
      </c>
      <c r="B11" s="3">
        <v>1</v>
      </c>
      <c r="C11" s="3">
        <v>2.044206741</v>
      </c>
      <c r="D11" s="3">
        <v>2.044206741</v>
      </c>
      <c r="E11" s="3">
        <v>2.044206741</v>
      </c>
    </row>
    <row r="12" spans="1:5" x14ac:dyDescent="0.25">
      <c r="A12" s="2" t="s">
        <v>8</v>
      </c>
      <c r="B12" s="3">
        <v>1</v>
      </c>
      <c r="C12" s="3">
        <v>4.9817756129999999</v>
      </c>
      <c r="D12" s="3">
        <v>4.989167277</v>
      </c>
      <c r="E12" s="3">
        <v>4.989167277</v>
      </c>
    </row>
    <row r="13" spans="1:5" x14ac:dyDescent="0.25">
      <c r="A13" s="2" t="s">
        <v>3</v>
      </c>
      <c r="B13" s="3">
        <v>1</v>
      </c>
      <c r="C13" s="3">
        <v>2.1515644780000001</v>
      </c>
      <c r="D13" s="3">
        <v>2.1518264290000002</v>
      </c>
      <c r="E13" s="3">
        <v>2.1518264290000002</v>
      </c>
    </row>
    <row r="14" spans="1:5" x14ac:dyDescent="0.25">
      <c r="A14" s="2" t="s">
        <v>5</v>
      </c>
      <c r="B14" s="3">
        <v>1</v>
      </c>
      <c r="C14" s="3">
        <v>2.0678580009999998</v>
      </c>
      <c r="D14" s="3">
        <v>2.0713529400000001</v>
      </c>
      <c r="E14" s="3">
        <v>2.0713529400000001</v>
      </c>
    </row>
    <row r="15" spans="1:5" x14ac:dyDescent="0.25">
      <c r="A15" s="2" t="s">
        <v>4</v>
      </c>
      <c r="B15" s="3">
        <v>1</v>
      </c>
      <c r="C15" s="3">
        <v>2.2371613109999999</v>
      </c>
      <c r="D15" s="3">
        <v>2.2405424780000001</v>
      </c>
      <c r="E15" s="3">
        <v>2.2405424780000001</v>
      </c>
    </row>
    <row r="16" spans="1:5" x14ac:dyDescent="0.25">
      <c r="A16" s="2" t="s">
        <v>7</v>
      </c>
      <c r="B16" s="3">
        <v>1</v>
      </c>
      <c r="C16" s="3">
        <v>4.485914696</v>
      </c>
      <c r="D16" s="3">
        <v>4.5280934500000001</v>
      </c>
      <c r="E16" s="3">
        <v>4.5280934500000001</v>
      </c>
    </row>
    <row r="17" spans="1:5" x14ac:dyDescent="0.25">
      <c r="A17" s="2" t="s">
        <v>21</v>
      </c>
      <c r="B17" s="3">
        <v>1</v>
      </c>
      <c r="C17" s="3">
        <v>4.9817756129999999</v>
      </c>
      <c r="D17" s="3">
        <v>4.989167277</v>
      </c>
      <c r="E17" s="3">
        <v>4.989167277</v>
      </c>
    </row>
    <row r="20" spans="1:5" x14ac:dyDescent="0.25">
      <c r="C20">
        <f>AVERAGE(C5:C16)</f>
        <v>2.9205273032500005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DEAF-532D-42D5-A5FD-17C742CD203D}">
  <dimension ref="A1:K37"/>
  <sheetViews>
    <sheetView workbookViewId="0">
      <selection activeCell="E21" sqref="E21"/>
    </sheetView>
  </sheetViews>
  <sheetFormatPr defaultRowHeight="15" x14ac:dyDescent="0.25"/>
  <cols>
    <col min="1" max="1" width="18.140625" customWidth="1"/>
    <col min="2" max="2" width="13.42578125" customWidth="1"/>
    <col min="3" max="3" width="10.85546875" customWidth="1"/>
    <col min="9" max="9" width="14" customWidth="1"/>
    <col min="10" max="10" width="13.28515625" customWidth="1"/>
    <col min="11" max="11" width="14.85546875" customWidth="1"/>
  </cols>
  <sheetData>
    <row r="1" spans="1:11" x14ac:dyDescent="0.25">
      <c r="A1" t="s">
        <v>12</v>
      </c>
      <c r="B1" t="s">
        <v>13</v>
      </c>
      <c r="C1" t="s">
        <v>61</v>
      </c>
    </row>
    <row r="2" spans="1:11" x14ac:dyDescent="0.25">
      <c r="A2" s="4" t="s">
        <v>10</v>
      </c>
      <c r="B2" s="4" t="s">
        <v>14</v>
      </c>
      <c r="C2" s="4">
        <v>2.044206741</v>
      </c>
      <c r="I2" s="16"/>
      <c r="J2" s="16"/>
      <c r="K2" s="16"/>
    </row>
    <row r="3" spans="1:11" x14ac:dyDescent="0.25">
      <c r="A3" s="4" t="s">
        <v>9</v>
      </c>
      <c r="B3" s="4" t="s">
        <v>14</v>
      </c>
      <c r="C3" s="4">
        <v>1.732652077</v>
      </c>
      <c r="I3" s="16"/>
      <c r="J3" s="16"/>
      <c r="K3" s="16"/>
    </row>
    <row r="4" spans="1:11" x14ac:dyDescent="0.25">
      <c r="A4" s="4" t="s">
        <v>11</v>
      </c>
      <c r="B4" s="4" t="s">
        <v>14</v>
      </c>
      <c r="C4" s="4">
        <v>3.6154296320000001</v>
      </c>
      <c r="I4" s="16"/>
      <c r="J4" s="16"/>
      <c r="K4" s="16"/>
    </row>
    <row r="5" spans="1:11" x14ac:dyDescent="0.25">
      <c r="A5" s="4" t="s">
        <v>6</v>
      </c>
      <c r="B5" s="4" t="s">
        <v>14</v>
      </c>
      <c r="C5" s="4">
        <v>4.20021779</v>
      </c>
      <c r="I5" s="16"/>
      <c r="J5" s="16"/>
      <c r="K5" s="16"/>
    </row>
    <row r="6" spans="1:11" x14ac:dyDescent="0.25">
      <c r="A6" s="4" t="s">
        <v>1</v>
      </c>
      <c r="B6" s="4" t="s">
        <v>14</v>
      </c>
      <c r="C6" s="4">
        <v>1.956286591</v>
      </c>
      <c r="I6" s="16"/>
      <c r="J6" s="16"/>
      <c r="K6" s="16"/>
    </row>
    <row r="7" spans="1:11" x14ac:dyDescent="0.25">
      <c r="A7" s="4" t="s">
        <v>0</v>
      </c>
      <c r="B7" s="4" t="s">
        <v>14</v>
      </c>
      <c r="C7" s="4">
        <v>3.05352647</v>
      </c>
      <c r="I7" s="16"/>
      <c r="J7" s="16"/>
      <c r="K7" s="16"/>
    </row>
    <row r="8" spans="1:11" x14ac:dyDescent="0.25">
      <c r="A8" s="4" t="s">
        <v>4</v>
      </c>
      <c r="B8" s="4" t="s">
        <v>14</v>
      </c>
      <c r="C8" s="4">
        <v>2.2371613109999999</v>
      </c>
      <c r="I8" s="16"/>
      <c r="J8" s="16"/>
      <c r="K8" s="16"/>
    </row>
    <row r="9" spans="1:11" x14ac:dyDescent="0.25">
      <c r="A9" s="4" t="s">
        <v>5</v>
      </c>
      <c r="B9" s="4" t="s">
        <v>14</v>
      </c>
      <c r="C9" s="4">
        <v>2.0678580009999998</v>
      </c>
      <c r="I9" s="16"/>
      <c r="J9" s="16"/>
      <c r="K9" s="16"/>
    </row>
    <row r="10" spans="1:11" x14ac:dyDescent="0.25">
      <c r="A10" s="4" t="s">
        <v>8</v>
      </c>
      <c r="B10" s="4" t="s">
        <v>14</v>
      </c>
      <c r="C10" s="4">
        <v>4.9817756129999999</v>
      </c>
      <c r="I10" s="16"/>
      <c r="J10" s="16"/>
      <c r="K10" s="16"/>
    </row>
    <row r="11" spans="1:11" x14ac:dyDescent="0.25">
      <c r="A11" s="4" t="s">
        <v>7</v>
      </c>
      <c r="B11" s="4" t="s">
        <v>14</v>
      </c>
      <c r="C11" s="4">
        <v>4.485914696</v>
      </c>
      <c r="I11" s="16"/>
      <c r="J11" s="16"/>
      <c r="K11" s="16"/>
    </row>
    <row r="12" spans="1:11" x14ac:dyDescent="0.25">
      <c r="A12" s="4" t="s">
        <v>2</v>
      </c>
      <c r="B12" s="4" t="s">
        <v>14</v>
      </c>
      <c r="C12" s="4">
        <v>2.5197342389999999</v>
      </c>
      <c r="I12" s="16"/>
      <c r="J12" s="16"/>
      <c r="K12" s="16"/>
    </row>
    <row r="13" spans="1:11" x14ac:dyDescent="0.25">
      <c r="A13" s="4" t="s">
        <v>3</v>
      </c>
      <c r="B13" s="4" t="s">
        <v>14</v>
      </c>
      <c r="C13" s="4">
        <v>2.1515644780000001</v>
      </c>
      <c r="I13" s="16"/>
      <c r="J13" s="16"/>
      <c r="K13" s="16"/>
    </row>
    <row r="14" spans="1:11" x14ac:dyDescent="0.25">
      <c r="A14" s="4" t="s">
        <v>10</v>
      </c>
      <c r="B14" s="4" t="s">
        <v>60</v>
      </c>
      <c r="C14" s="4">
        <v>2.044206741</v>
      </c>
    </row>
    <row r="15" spans="1:11" x14ac:dyDescent="0.25">
      <c r="A15" s="4" t="s">
        <v>9</v>
      </c>
      <c r="B15" s="4" t="s">
        <v>60</v>
      </c>
      <c r="C15" s="4">
        <v>1.7331635489999999</v>
      </c>
    </row>
    <row r="16" spans="1:11" x14ac:dyDescent="0.25">
      <c r="A16" s="4" t="s">
        <v>11</v>
      </c>
      <c r="B16" s="4" t="s">
        <v>60</v>
      </c>
      <c r="C16" s="4">
        <v>3.6282892119999999</v>
      </c>
    </row>
    <row r="17" spans="1:3" x14ac:dyDescent="0.25">
      <c r="A17" s="4" t="s">
        <v>6</v>
      </c>
      <c r="B17" s="4" t="s">
        <v>60</v>
      </c>
      <c r="C17" s="4">
        <v>4.2150103830000001</v>
      </c>
    </row>
    <row r="18" spans="1:3" x14ac:dyDescent="0.25">
      <c r="A18" s="4" t="s">
        <v>1</v>
      </c>
      <c r="B18" s="4" t="s">
        <v>60</v>
      </c>
      <c r="C18" s="4">
        <v>1.956298415</v>
      </c>
    </row>
    <row r="19" spans="1:3" x14ac:dyDescent="0.25">
      <c r="A19" s="4" t="s">
        <v>0</v>
      </c>
      <c r="B19" s="4" t="s">
        <v>60</v>
      </c>
      <c r="C19" s="4">
        <v>3.0535375180000002</v>
      </c>
    </row>
    <row r="20" spans="1:3" x14ac:dyDescent="0.25">
      <c r="A20" s="4" t="s">
        <v>4</v>
      </c>
      <c r="B20" s="4" t="s">
        <v>60</v>
      </c>
      <c r="C20" s="4">
        <v>2.2405424780000001</v>
      </c>
    </row>
    <row r="21" spans="1:3" x14ac:dyDescent="0.25">
      <c r="A21" s="4" t="s">
        <v>5</v>
      </c>
      <c r="B21" s="4" t="s">
        <v>60</v>
      </c>
      <c r="C21" s="4">
        <v>2.0713529400000001</v>
      </c>
    </row>
    <row r="22" spans="1:3" x14ac:dyDescent="0.25">
      <c r="A22" s="4" t="s">
        <v>8</v>
      </c>
      <c r="B22" s="4" t="s">
        <v>60</v>
      </c>
      <c r="C22" s="4">
        <v>4.989167277</v>
      </c>
    </row>
    <row r="23" spans="1:3" x14ac:dyDescent="0.25">
      <c r="A23" s="4" t="s">
        <v>7</v>
      </c>
      <c r="B23" s="4" t="s">
        <v>60</v>
      </c>
      <c r="C23" s="4">
        <v>4.5280934500000001</v>
      </c>
    </row>
    <row r="24" spans="1:3" x14ac:dyDescent="0.25">
      <c r="A24" s="4" t="s">
        <v>2</v>
      </c>
      <c r="B24" s="4" t="s">
        <v>60</v>
      </c>
      <c r="C24" s="4">
        <v>2.5199695449999999</v>
      </c>
    </row>
    <row r="25" spans="1:3" x14ac:dyDescent="0.25">
      <c r="A25" s="4" t="s">
        <v>3</v>
      </c>
      <c r="B25" s="4" t="s">
        <v>60</v>
      </c>
      <c r="C25" s="4">
        <v>2.1518264290000002</v>
      </c>
    </row>
    <row r="26" spans="1:3" x14ac:dyDescent="0.25">
      <c r="A26" s="4" t="s">
        <v>10</v>
      </c>
      <c r="B26" s="4" t="s">
        <v>19</v>
      </c>
      <c r="C26" s="4">
        <v>1</v>
      </c>
    </row>
    <row r="27" spans="1:3" x14ac:dyDescent="0.25">
      <c r="A27" s="4" t="s">
        <v>9</v>
      </c>
      <c r="B27" s="4" t="s">
        <v>19</v>
      </c>
      <c r="C27" s="4">
        <v>1</v>
      </c>
    </row>
    <row r="28" spans="1:3" x14ac:dyDescent="0.25">
      <c r="A28" s="4" t="s">
        <v>11</v>
      </c>
      <c r="B28" s="4" t="s">
        <v>19</v>
      </c>
      <c r="C28" s="4">
        <v>1</v>
      </c>
    </row>
    <row r="29" spans="1:3" x14ac:dyDescent="0.25">
      <c r="A29" s="4" t="s">
        <v>6</v>
      </c>
      <c r="B29" s="4" t="s">
        <v>19</v>
      </c>
      <c r="C29" s="4">
        <v>1</v>
      </c>
    </row>
    <row r="30" spans="1:3" x14ac:dyDescent="0.25">
      <c r="A30" s="4" t="s">
        <v>1</v>
      </c>
      <c r="B30" s="4" t="s">
        <v>19</v>
      </c>
      <c r="C30" s="4">
        <v>1</v>
      </c>
    </row>
    <row r="31" spans="1:3" x14ac:dyDescent="0.25">
      <c r="A31" s="4" t="s">
        <v>0</v>
      </c>
      <c r="B31" s="4" t="s">
        <v>19</v>
      </c>
      <c r="C31" s="4">
        <v>1</v>
      </c>
    </row>
    <row r="32" spans="1:3" x14ac:dyDescent="0.25">
      <c r="A32" s="4" t="s">
        <v>4</v>
      </c>
      <c r="B32" s="4" t="s">
        <v>19</v>
      </c>
      <c r="C32" s="4">
        <v>1</v>
      </c>
    </row>
    <row r="33" spans="1:3" x14ac:dyDescent="0.25">
      <c r="A33" s="4" t="s">
        <v>5</v>
      </c>
      <c r="B33" s="4" t="s">
        <v>19</v>
      </c>
      <c r="C33" s="4">
        <v>1</v>
      </c>
    </row>
    <row r="34" spans="1:3" x14ac:dyDescent="0.25">
      <c r="A34" s="4" t="s">
        <v>8</v>
      </c>
      <c r="B34" s="4" t="s">
        <v>19</v>
      </c>
      <c r="C34" s="4">
        <v>1</v>
      </c>
    </row>
    <row r="35" spans="1:3" x14ac:dyDescent="0.25">
      <c r="A35" s="4" t="s">
        <v>7</v>
      </c>
      <c r="B35" s="4" t="s">
        <v>19</v>
      </c>
      <c r="C35" s="4">
        <v>1</v>
      </c>
    </row>
    <row r="36" spans="1:3" x14ac:dyDescent="0.25">
      <c r="A36" s="4" t="s">
        <v>2</v>
      </c>
      <c r="B36" s="4" t="s">
        <v>19</v>
      </c>
      <c r="C36" s="4">
        <v>1</v>
      </c>
    </row>
    <row r="37" spans="1:3" x14ac:dyDescent="0.25">
      <c r="A37" s="4" t="s">
        <v>3</v>
      </c>
      <c r="B37" s="4" t="s">
        <v>19</v>
      </c>
      <c r="C37" s="4">
        <v>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DB1-5C08-4428-92DB-CF62D9021A8D}">
  <dimension ref="A3:D17"/>
  <sheetViews>
    <sheetView workbookViewId="0">
      <selection activeCell="D33" sqref="D33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5" width="11.28515625" bestFit="1" customWidth="1"/>
    <col min="6" max="6" width="5.5703125" bestFit="1" customWidth="1"/>
    <col min="7" max="7" width="11.28515625" bestFit="1" customWidth="1"/>
  </cols>
  <sheetData>
    <row r="3" spans="1:4" x14ac:dyDescent="0.25">
      <c r="A3" s="1" t="s">
        <v>59</v>
      </c>
      <c r="B3" s="1" t="s">
        <v>22</v>
      </c>
    </row>
    <row r="4" spans="1:4" x14ac:dyDescent="0.25">
      <c r="A4" s="1" t="s">
        <v>20</v>
      </c>
      <c r="B4" t="s">
        <v>14</v>
      </c>
      <c r="C4" t="s">
        <v>58</v>
      </c>
      <c r="D4" t="s">
        <v>21</v>
      </c>
    </row>
    <row r="5" spans="1:4" x14ac:dyDescent="0.25">
      <c r="A5" s="2" t="s">
        <v>7</v>
      </c>
      <c r="B5" s="3">
        <v>400</v>
      </c>
      <c r="C5" s="3">
        <v>213</v>
      </c>
      <c r="D5" s="3">
        <v>400</v>
      </c>
    </row>
    <row r="6" spans="1:4" x14ac:dyDescent="0.25">
      <c r="A6" s="2" t="s">
        <v>4</v>
      </c>
      <c r="B6" s="3">
        <v>395</v>
      </c>
      <c r="C6" s="3">
        <v>214</v>
      </c>
      <c r="D6" s="3">
        <v>395</v>
      </c>
    </row>
    <row r="7" spans="1:4" x14ac:dyDescent="0.25">
      <c r="A7" s="2" t="s">
        <v>10</v>
      </c>
      <c r="B7" s="3">
        <v>357</v>
      </c>
      <c r="C7" s="3">
        <v>209</v>
      </c>
      <c r="D7" s="3">
        <v>357</v>
      </c>
    </row>
    <row r="8" spans="1:4" x14ac:dyDescent="0.25">
      <c r="A8" s="2" t="s">
        <v>11</v>
      </c>
      <c r="B8" s="3">
        <v>357</v>
      </c>
      <c r="C8" s="3">
        <v>210</v>
      </c>
      <c r="D8" s="3">
        <v>357</v>
      </c>
    </row>
    <row r="9" spans="1:4" x14ac:dyDescent="0.25">
      <c r="A9" s="2" t="s">
        <v>6</v>
      </c>
      <c r="B9" s="3">
        <v>312</v>
      </c>
      <c r="C9" s="3">
        <v>205</v>
      </c>
      <c r="D9" s="3">
        <v>312</v>
      </c>
    </row>
    <row r="10" spans="1:4" x14ac:dyDescent="0.25">
      <c r="A10" s="2" t="s">
        <v>9</v>
      </c>
      <c r="B10" s="3">
        <v>306</v>
      </c>
      <c r="C10" s="3">
        <v>214</v>
      </c>
      <c r="D10" s="3">
        <v>306</v>
      </c>
    </row>
    <row r="11" spans="1:4" x14ac:dyDescent="0.25">
      <c r="A11" s="2" t="s">
        <v>5</v>
      </c>
      <c r="B11" s="3">
        <v>304</v>
      </c>
      <c r="C11" s="3">
        <v>210</v>
      </c>
      <c r="D11" s="3">
        <v>304</v>
      </c>
    </row>
    <row r="12" spans="1:4" x14ac:dyDescent="0.25">
      <c r="A12" s="2" t="s">
        <v>8</v>
      </c>
      <c r="B12" s="3">
        <v>303</v>
      </c>
      <c r="C12" s="3">
        <v>209</v>
      </c>
      <c r="D12" s="3">
        <v>303</v>
      </c>
    </row>
    <row r="13" spans="1:4" x14ac:dyDescent="0.25">
      <c r="A13" s="2" t="s">
        <v>1</v>
      </c>
      <c r="B13" s="3">
        <v>291</v>
      </c>
      <c r="C13" s="3">
        <v>210</v>
      </c>
      <c r="D13" s="3">
        <v>291</v>
      </c>
    </row>
    <row r="14" spans="1:4" x14ac:dyDescent="0.25">
      <c r="A14" s="2" t="s">
        <v>2</v>
      </c>
      <c r="B14" s="3">
        <v>270</v>
      </c>
      <c r="C14" s="3">
        <v>203</v>
      </c>
      <c r="D14" s="3">
        <v>270</v>
      </c>
    </row>
    <row r="15" spans="1:4" x14ac:dyDescent="0.25">
      <c r="A15" s="2" t="s">
        <v>3</v>
      </c>
      <c r="B15" s="3">
        <v>256</v>
      </c>
      <c r="C15" s="3">
        <v>209</v>
      </c>
      <c r="D15" s="3">
        <v>256</v>
      </c>
    </row>
    <row r="16" spans="1:4" x14ac:dyDescent="0.25">
      <c r="A16" s="2" t="s">
        <v>0</v>
      </c>
      <c r="B16" s="3">
        <v>253</v>
      </c>
      <c r="C16" s="3">
        <v>206</v>
      </c>
      <c r="D16" s="3">
        <v>253</v>
      </c>
    </row>
    <row r="17" spans="1:4" x14ac:dyDescent="0.25">
      <c r="A17" s="2" t="s">
        <v>21</v>
      </c>
      <c r="B17" s="3">
        <v>400</v>
      </c>
      <c r="C17" s="3">
        <v>214</v>
      </c>
      <c r="D17" s="3">
        <v>400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BA63-F7A6-495D-AA6C-3AD171D61378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64</v>
      </c>
      <c r="N1" t="s">
        <v>62</v>
      </c>
      <c r="O1" t="s">
        <v>34</v>
      </c>
      <c r="P1" t="s">
        <v>63</v>
      </c>
      <c r="Q1" t="s">
        <v>65</v>
      </c>
      <c r="R1" t="s">
        <v>36</v>
      </c>
      <c r="S1" t="s">
        <v>18</v>
      </c>
    </row>
    <row r="2" spans="1:19" x14ac:dyDescent="0.25">
      <c r="A2" t="s">
        <v>3</v>
      </c>
      <c r="B2" t="s">
        <v>14</v>
      </c>
      <c r="C2">
        <v>3</v>
      </c>
      <c r="D2">
        <v>1423162</v>
      </c>
      <c r="E2">
        <v>1336594</v>
      </c>
      <c r="F2">
        <v>24795</v>
      </c>
      <c r="G2">
        <v>13</v>
      </c>
      <c r="H2">
        <v>320</v>
      </c>
      <c r="I2">
        <v>150</v>
      </c>
      <c r="J2">
        <v>320</v>
      </c>
      <c r="K2">
        <v>251</v>
      </c>
      <c r="L2">
        <v>5</v>
      </c>
      <c r="M2">
        <v>7733651</v>
      </c>
      <c r="N2">
        <v>4448</v>
      </c>
      <c r="O2">
        <v>6392609</v>
      </c>
      <c r="P2">
        <v>5227001</v>
      </c>
      <c r="Q2">
        <v>1165608</v>
      </c>
      <c r="R2">
        <v>45612986</v>
      </c>
      <c r="S2">
        <v>53832549</v>
      </c>
    </row>
    <row r="3" spans="1:19" x14ac:dyDescent="0.25">
      <c r="A3" t="s">
        <v>3</v>
      </c>
      <c r="B3" t="s">
        <v>14</v>
      </c>
      <c r="C3">
        <v>2</v>
      </c>
      <c r="D3">
        <v>1442188</v>
      </c>
      <c r="E3">
        <v>1395780</v>
      </c>
      <c r="F3">
        <v>9795</v>
      </c>
      <c r="G3">
        <v>10</v>
      </c>
      <c r="H3">
        <v>368</v>
      </c>
      <c r="I3">
        <v>168</v>
      </c>
      <c r="J3">
        <v>370</v>
      </c>
      <c r="K3">
        <v>253</v>
      </c>
      <c r="L3">
        <v>3</v>
      </c>
      <c r="M3">
        <v>4828790</v>
      </c>
      <c r="N3">
        <v>94723</v>
      </c>
      <c r="O3">
        <v>3338287</v>
      </c>
      <c r="P3">
        <v>2894837</v>
      </c>
      <c r="Q3">
        <v>443450</v>
      </c>
      <c r="R3">
        <v>45894170</v>
      </c>
      <c r="S3">
        <v>50879228</v>
      </c>
    </row>
    <row r="4" spans="1:19" x14ac:dyDescent="0.25">
      <c r="A4" t="s">
        <v>3</v>
      </c>
      <c r="B4" t="s">
        <v>14</v>
      </c>
      <c r="C4">
        <v>1</v>
      </c>
      <c r="D4">
        <v>1421645</v>
      </c>
      <c r="E4">
        <v>1336478</v>
      </c>
      <c r="F4">
        <v>24551</v>
      </c>
      <c r="G4">
        <v>9</v>
      </c>
      <c r="H4">
        <v>333</v>
      </c>
      <c r="I4">
        <v>150</v>
      </c>
      <c r="J4">
        <v>333</v>
      </c>
      <c r="K4">
        <v>256</v>
      </c>
      <c r="L4">
        <v>5</v>
      </c>
      <c r="M4">
        <v>7647662</v>
      </c>
      <c r="N4">
        <v>4417</v>
      </c>
      <c r="O4">
        <v>6306767</v>
      </c>
      <c r="P4">
        <v>5152466</v>
      </c>
      <c r="Q4">
        <v>1154301</v>
      </c>
      <c r="R4">
        <v>45833096</v>
      </c>
      <c r="S4">
        <v>53958765</v>
      </c>
    </row>
    <row r="5" spans="1:19" x14ac:dyDescent="0.25">
      <c r="A5" t="s">
        <v>3</v>
      </c>
      <c r="B5" t="s">
        <v>14</v>
      </c>
      <c r="C5">
        <v>0</v>
      </c>
      <c r="D5">
        <v>2067039</v>
      </c>
      <c r="E5">
        <v>1981774</v>
      </c>
      <c r="F5">
        <v>24203</v>
      </c>
      <c r="G5">
        <v>9</v>
      </c>
      <c r="H5">
        <v>372</v>
      </c>
      <c r="I5">
        <v>172</v>
      </c>
      <c r="J5">
        <v>372</v>
      </c>
      <c r="K5">
        <v>245</v>
      </c>
      <c r="L5">
        <v>3</v>
      </c>
      <c r="M5">
        <v>8046079</v>
      </c>
      <c r="N5">
        <v>2772</v>
      </c>
      <c r="O5">
        <v>6061533</v>
      </c>
      <c r="P5">
        <v>4901771</v>
      </c>
      <c r="Q5">
        <v>1159762</v>
      </c>
      <c r="R5">
        <v>85834300</v>
      </c>
      <c r="S5">
        <v>94361358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6F5E-3D25-4B8D-A02A-AA7CCB9FBBB5}">
  <dimension ref="A3:O37"/>
  <sheetViews>
    <sheetView topLeftCell="A4" workbookViewId="0">
      <selection activeCell="O5" sqref="O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3.28515625" bestFit="1" customWidth="1"/>
    <col min="4" max="4" width="7.28515625" bestFit="1" customWidth="1"/>
    <col min="5" max="6" width="11.28515625" bestFit="1" customWidth="1"/>
    <col min="8" max="8" width="17.140625" customWidth="1"/>
  </cols>
  <sheetData>
    <row r="3" spans="1:15" x14ac:dyDescent="0.25">
      <c r="A3" s="1" t="s">
        <v>38</v>
      </c>
      <c r="B3" s="1" t="s">
        <v>22</v>
      </c>
    </row>
    <row r="4" spans="1:15" x14ac:dyDescent="0.25">
      <c r="A4" s="1" t="s">
        <v>20</v>
      </c>
      <c r="B4" t="s">
        <v>19</v>
      </c>
      <c r="C4" t="s">
        <v>37</v>
      </c>
      <c r="D4" t="s">
        <v>14</v>
      </c>
      <c r="E4" t="s">
        <v>58</v>
      </c>
      <c r="F4" t="s">
        <v>21</v>
      </c>
    </row>
    <row r="5" spans="1:15" x14ac:dyDescent="0.25">
      <c r="A5" s="2" t="s">
        <v>5</v>
      </c>
      <c r="B5" s="3">
        <v>99</v>
      </c>
      <c r="C5" s="3">
        <v>89</v>
      </c>
      <c r="D5" s="3">
        <v>55</v>
      </c>
      <c r="E5" s="3">
        <v>54</v>
      </c>
      <c r="F5" s="3">
        <v>99</v>
      </c>
      <c r="H5" s="2" t="s">
        <v>5</v>
      </c>
      <c r="I5">
        <f t="shared" ref="I5:I16" si="0">(B5-D5)/D5</f>
        <v>0.8</v>
      </c>
      <c r="J5">
        <f t="shared" ref="J5:J16" si="1">B5/D5</f>
        <v>1.8</v>
      </c>
      <c r="L5">
        <f t="shared" ref="L5:L16" si="2">64/B5</f>
        <v>0.64646464646464652</v>
      </c>
      <c r="M5">
        <f t="shared" ref="M5:M16" si="3">64/D5</f>
        <v>1.1636363636363636</v>
      </c>
      <c r="O5">
        <f t="shared" ref="O5:O16" si="4">M5-L5/L5</f>
        <v>0.16363636363636358</v>
      </c>
    </row>
    <row r="6" spans="1:15" x14ac:dyDescent="0.25">
      <c r="A6" s="2" t="s">
        <v>7</v>
      </c>
      <c r="B6" s="3">
        <v>98</v>
      </c>
      <c r="C6" s="3">
        <v>27</v>
      </c>
      <c r="D6" s="3">
        <v>11</v>
      </c>
      <c r="E6" s="3">
        <v>10</v>
      </c>
      <c r="F6" s="3">
        <v>98</v>
      </c>
      <c r="H6" s="2" t="s">
        <v>7</v>
      </c>
      <c r="I6">
        <f t="shared" si="0"/>
        <v>7.9090909090909092</v>
      </c>
      <c r="J6">
        <f t="shared" si="1"/>
        <v>8.9090909090909083</v>
      </c>
      <c r="L6">
        <f t="shared" si="2"/>
        <v>0.65306122448979587</v>
      </c>
      <c r="M6">
        <f t="shared" si="3"/>
        <v>5.8181818181818183</v>
      </c>
      <c r="O6">
        <f t="shared" si="4"/>
        <v>4.8181818181818183</v>
      </c>
    </row>
    <row r="7" spans="1:15" x14ac:dyDescent="0.25">
      <c r="A7" s="2" t="s">
        <v>8</v>
      </c>
      <c r="B7" s="3">
        <v>96</v>
      </c>
      <c r="C7" s="3">
        <v>75</v>
      </c>
      <c r="D7" s="3">
        <v>5</v>
      </c>
      <c r="E7" s="3">
        <v>5</v>
      </c>
      <c r="F7" s="3">
        <v>96</v>
      </c>
      <c r="H7" s="2" t="s">
        <v>8</v>
      </c>
      <c r="I7">
        <f t="shared" si="0"/>
        <v>18.2</v>
      </c>
      <c r="J7">
        <f t="shared" si="1"/>
        <v>19.2</v>
      </c>
      <c r="L7">
        <f t="shared" si="2"/>
        <v>0.66666666666666663</v>
      </c>
      <c r="M7">
        <f t="shared" si="3"/>
        <v>12.8</v>
      </c>
      <c r="O7">
        <f t="shared" si="4"/>
        <v>11.8</v>
      </c>
    </row>
    <row r="8" spans="1:15" x14ac:dyDescent="0.25">
      <c r="A8" s="2" t="s">
        <v>9</v>
      </c>
      <c r="B8" s="3">
        <v>93</v>
      </c>
      <c r="C8" s="3">
        <v>75</v>
      </c>
      <c r="D8" s="3">
        <v>26</v>
      </c>
      <c r="E8" s="3">
        <v>26</v>
      </c>
      <c r="F8" s="3">
        <v>93</v>
      </c>
      <c r="H8" s="2" t="s">
        <v>9</v>
      </c>
      <c r="I8">
        <f t="shared" si="0"/>
        <v>2.5769230769230771</v>
      </c>
      <c r="J8">
        <f t="shared" si="1"/>
        <v>3.5769230769230771</v>
      </c>
      <c r="L8">
        <f t="shared" si="2"/>
        <v>0.68817204301075274</v>
      </c>
      <c r="M8">
        <f t="shared" si="3"/>
        <v>2.4615384615384617</v>
      </c>
      <c r="O8">
        <f t="shared" si="4"/>
        <v>1.4615384615384617</v>
      </c>
    </row>
    <row r="9" spans="1:15" x14ac:dyDescent="0.25">
      <c r="A9" s="2" t="s">
        <v>10</v>
      </c>
      <c r="B9" s="3">
        <v>92</v>
      </c>
      <c r="C9" s="3"/>
      <c r="D9" s="3">
        <v>6</v>
      </c>
      <c r="E9" s="3">
        <v>6</v>
      </c>
      <c r="F9" s="3">
        <v>92</v>
      </c>
      <c r="H9" s="2" t="s">
        <v>10</v>
      </c>
      <c r="I9">
        <f t="shared" si="0"/>
        <v>14.333333333333334</v>
      </c>
      <c r="J9">
        <f t="shared" si="1"/>
        <v>15.333333333333334</v>
      </c>
      <c r="L9">
        <f t="shared" si="2"/>
        <v>0.69565217391304346</v>
      </c>
      <c r="M9">
        <f t="shared" si="3"/>
        <v>10.666666666666666</v>
      </c>
      <c r="O9">
        <f t="shared" si="4"/>
        <v>9.6666666666666661</v>
      </c>
    </row>
    <row r="10" spans="1:15" x14ac:dyDescent="0.25">
      <c r="A10" s="2" t="s">
        <v>0</v>
      </c>
      <c r="B10" s="3">
        <v>77</v>
      </c>
      <c r="C10" s="3">
        <v>59</v>
      </c>
      <c r="D10" s="3">
        <v>9</v>
      </c>
      <c r="E10" s="3">
        <v>9</v>
      </c>
      <c r="F10" s="3">
        <v>77</v>
      </c>
      <c r="H10" s="2" t="s">
        <v>0</v>
      </c>
      <c r="I10">
        <f t="shared" si="0"/>
        <v>7.5555555555555554</v>
      </c>
      <c r="J10">
        <f t="shared" si="1"/>
        <v>8.5555555555555554</v>
      </c>
      <c r="L10">
        <f t="shared" si="2"/>
        <v>0.83116883116883122</v>
      </c>
      <c r="M10">
        <f t="shared" si="3"/>
        <v>7.1111111111111107</v>
      </c>
      <c r="O10">
        <f t="shared" si="4"/>
        <v>6.1111111111111107</v>
      </c>
    </row>
    <row r="11" spans="1:15" x14ac:dyDescent="0.25">
      <c r="A11" s="2" t="s">
        <v>11</v>
      </c>
      <c r="B11" s="3">
        <v>75</v>
      </c>
      <c r="C11" s="3">
        <v>59</v>
      </c>
      <c r="D11" s="3">
        <v>8</v>
      </c>
      <c r="E11" s="3">
        <v>7</v>
      </c>
      <c r="F11" s="3">
        <v>75</v>
      </c>
      <c r="H11" s="2" t="s">
        <v>11</v>
      </c>
      <c r="I11">
        <f t="shared" si="0"/>
        <v>8.375</v>
      </c>
      <c r="J11">
        <f t="shared" si="1"/>
        <v>9.375</v>
      </c>
      <c r="L11">
        <f t="shared" si="2"/>
        <v>0.85333333333333339</v>
      </c>
      <c r="M11">
        <f t="shared" si="3"/>
        <v>8</v>
      </c>
      <c r="O11">
        <f t="shared" si="4"/>
        <v>7</v>
      </c>
    </row>
    <row r="12" spans="1:15" x14ac:dyDescent="0.25">
      <c r="A12" s="2" t="s">
        <v>3</v>
      </c>
      <c r="B12" s="3">
        <v>70</v>
      </c>
      <c r="C12" s="3">
        <v>60</v>
      </c>
      <c r="D12" s="3">
        <v>5</v>
      </c>
      <c r="E12" s="3">
        <v>5</v>
      </c>
      <c r="F12" s="3">
        <v>70</v>
      </c>
      <c r="H12" s="2" t="s">
        <v>3</v>
      </c>
      <c r="I12">
        <f t="shared" si="0"/>
        <v>13</v>
      </c>
      <c r="J12">
        <f t="shared" si="1"/>
        <v>14</v>
      </c>
      <c r="L12">
        <f t="shared" si="2"/>
        <v>0.91428571428571426</v>
      </c>
      <c r="M12">
        <f t="shared" si="3"/>
        <v>12.8</v>
      </c>
      <c r="O12">
        <f t="shared" si="4"/>
        <v>11.8</v>
      </c>
    </row>
    <row r="13" spans="1:15" x14ac:dyDescent="0.25">
      <c r="A13" s="2" t="s">
        <v>6</v>
      </c>
      <c r="B13" s="3">
        <v>69</v>
      </c>
      <c r="C13" s="3">
        <v>64</v>
      </c>
      <c r="D13" s="3">
        <v>3</v>
      </c>
      <c r="E13" s="3">
        <v>3</v>
      </c>
      <c r="F13" s="3">
        <v>69</v>
      </c>
      <c r="H13" s="2" t="s">
        <v>6</v>
      </c>
      <c r="I13">
        <f t="shared" si="0"/>
        <v>22</v>
      </c>
      <c r="J13">
        <f t="shared" si="1"/>
        <v>23</v>
      </c>
      <c r="L13">
        <f t="shared" si="2"/>
        <v>0.92753623188405798</v>
      </c>
      <c r="M13">
        <f t="shared" si="3"/>
        <v>21.333333333333332</v>
      </c>
      <c r="O13">
        <f t="shared" si="4"/>
        <v>20.333333333333332</v>
      </c>
    </row>
    <row r="14" spans="1:15" x14ac:dyDescent="0.25">
      <c r="A14" s="2" t="s">
        <v>2</v>
      </c>
      <c r="B14" s="3">
        <v>67</v>
      </c>
      <c r="C14" s="3">
        <v>51</v>
      </c>
      <c r="D14" s="3">
        <v>2</v>
      </c>
      <c r="E14" s="3">
        <v>2</v>
      </c>
      <c r="F14" s="3">
        <v>67</v>
      </c>
      <c r="H14" s="2" t="s">
        <v>2</v>
      </c>
      <c r="I14">
        <f t="shared" si="0"/>
        <v>32.5</v>
      </c>
      <c r="J14">
        <f t="shared" si="1"/>
        <v>33.5</v>
      </c>
      <c r="L14">
        <f t="shared" si="2"/>
        <v>0.95522388059701491</v>
      </c>
      <c r="M14">
        <f t="shared" si="3"/>
        <v>32</v>
      </c>
      <c r="O14">
        <f t="shared" si="4"/>
        <v>31</v>
      </c>
    </row>
    <row r="15" spans="1:15" x14ac:dyDescent="0.25">
      <c r="A15" s="2" t="s">
        <v>1</v>
      </c>
      <c r="B15" s="3">
        <v>53</v>
      </c>
      <c r="C15" s="3">
        <v>42</v>
      </c>
      <c r="D15" s="3">
        <v>5</v>
      </c>
      <c r="E15" s="3">
        <v>5</v>
      </c>
      <c r="F15" s="3">
        <v>53</v>
      </c>
      <c r="H15" s="2" t="s">
        <v>1</v>
      </c>
      <c r="I15">
        <f t="shared" si="0"/>
        <v>9.6</v>
      </c>
      <c r="J15">
        <f t="shared" si="1"/>
        <v>10.6</v>
      </c>
      <c r="L15">
        <f t="shared" si="2"/>
        <v>1.2075471698113207</v>
      </c>
      <c r="M15">
        <f t="shared" si="3"/>
        <v>12.8</v>
      </c>
      <c r="O15">
        <f t="shared" si="4"/>
        <v>11.8</v>
      </c>
    </row>
    <row r="16" spans="1:15" x14ac:dyDescent="0.25">
      <c r="A16" s="2" t="s">
        <v>4</v>
      </c>
      <c r="B16" s="3">
        <v>34</v>
      </c>
      <c r="C16" s="3">
        <v>40</v>
      </c>
      <c r="D16" s="3">
        <v>4</v>
      </c>
      <c r="E16" s="3">
        <v>3</v>
      </c>
      <c r="F16" s="3">
        <v>40</v>
      </c>
      <c r="H16" s="2" t="s">
        <v>4</v>
      </c>
      <c r="I16">
        <f t="shared" si="0"/>
        <v>7.5</v>
      </c>
      <c r="J16">
        <f t="shared" si="1"/>
        <v>8.5</v>
      </c>
      <c r="L16">
        <f t="shared" si="2"/>
        <v>1.8823529411764706</v>
      </c>
      <c r="M16">
        <f t="shared" si="3"/>
        <v>16</v>
      </c>
      <c r="O16">
        <f t="shared" si="4"/>
        <v>15</v>
      </c>
    </row>
    <row r="17" spans="1:15" x14ac:dyDescent="0.25">
      <c r="A17" s="2" t="s">
        <v>21</v>
      </c>
      <c r="B17" s="3">
        <v>99</v>
      </c>
      <c r="C17" s="3">
        <v>89</v>
      </c>
      <c r="D17" s="3">
        <v>55</v>
      </c>
      <c r="E17" s="3">
        <v>54</v>
      </c>
      <c r="F17" s="3">
        <v>99</v>
      </c>
      <c r="I17">
        <f>AVERAGE(I5:I16)</f>
        <v>12.029158572908573</v>
      </c>
      <c r="J17">
        <f>SUM(J5:J16)</f>
        <v>156.34990287490288</v>
      </c>
      <c r="O17">
        <f>AVERAGE(O5:O16)</f>
        <v>10.912872312872311</v>
      </c>
    </row>
    <row r="18" spans="1:15" x14ac:dyDescent="0.25">
      <c r="J18">
        <f>AVERAGE(J5:J16)</f>
        <v>13.029158572908573</v>
      </c>
    </row>
    <row r="26" spans="1:15" x14ac:dyDescent="0.25">
      <c r="D26" s="2" t="s">
        <v>5</v>
      </c>
      <c r="E26">
        <v>1.8</v>
      </c>
    </row>
    <row r="27" spans="1:15" x14ac:dyDescent="0.25">
      <c r="D27" s="2" t="s">
        <v>7</v>
      </c>
      <c r="E27">
        <v>8.9090909090909083</v>
      </c>
    </row>
    <row r="28" spans="1:15" x14ac:dyDescent="0.25">
      <c r="D28" s="2" t="s">
        <v>8</v>
      </c>
      <c r="E28">
        <v>19.2</v>
      </c>
    </row>
    <row r="29" spans="1:15" x14ac:dyDescent="0.25">
      <c r="D29" s="2" t="s">
        <v>9</v>
      </c>
      <c r="E29">
        <v>3.5769230769230771</v>
      </c>
    </row>
    <row r="30" spans="1:15" x14ac:dyDescent="0.25">
      <c r="D30" s="2" t="s">
        <v>10</v>
      </c>
      <c r="E30">
        <v>15.333333333333334</v>
      </c>
    </row>
    <row r="31" spans="1:15" x14ac:dyDescent="0.25">
      <c r="D31" s="2" t="s">
        <v>0</v>
      </c>
      <c r="E31">
        <v>8.5555555555555554</v>
      </c>
    </row>
    <row r="32" spans="1:15" x14ac:dyDescent="0.25">
      <c r="D32" s="2" t="s">
        <v>11</v>
      </c>
      <c r="E32">
        <v>9.375</v>
      </c>
    </row>
    <row r="33" spans="4:5" x14ac:dyDescent="0.25">
      <c r="D33" s="2" t="s">
        <v>3</v>
      </c>
      <c r="E33">
        <v>14</v>
      </c>
    </row>
    <row r="34" spans="4:5" x14ac:dyDescent="0.25">
      <c r="D34" s="2" t="s">
        <v>6</v>
      </c>
      <c r="E34">
        <v>23</v>
      </c>
    </row>
    <row r="35" spans="4:5" x14ac:dyDescent="0.25">
      <c r="D35" s="2" t="s">
        <v>2</v>
      </c>
      <c r="E35">
        <v>33.5</v>
      </c>
    </row>
    <row r="36" spans="4:5" x14ac:dyDescent="0.25">
      <c r="D36" s="2" t="s">
        <v>1</v>
      </c>
      <c r="E36">
        <v>10.6</v>
      </c>
    </row>
    <row r="37" spans="4:5" x14ac:dyDescent="0.25">
      <c r="D37" s="2" t="s">
        <v>4</v>
      </c>
      <c r="E37">
        <v>8.5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D0C8-3715-4531-B174-726F8B031F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0C1C-6C2C-45C7-A591-78A815DCD54D}">
  <dimension ref="A1:R5"/>
  <sheetViews>
    <sheetView workbookViewId="0">
      <selection activeCell="L13" sqref="L13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9</v>
      </c>
      <c r="B3" t="s">
        <v>19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9</v>
      </c>
      <c r="B4" t="s">
        <v>19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9</v>
      </c>
      <c r="B5" t="s">
        <v>19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D1FF-8A33-4516-AF7F-8817C46544AC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11</v>
      </c>
      <c r="B2" t="s">
        <v>14</v>
      </c>
      <c r="C2">
        <v>3</v>
      </c>
      <c r="D2">
        <v>3279348</v>
      </c>
      <c r="E2">
        <v>3200547</v>
      </c>
      <c r="F2">
        <v>70745</v>
      </c>
      <c r="G2">
        <v>13</v>
      </c>
      <c r="H2">
        <v>493</v>
      </c>
      <c r="I2">
        <v>192</v>
      </c>
      <c r="J2">
        <v>493</v>
      </c>
      <c r="K2">
        <v>355</v>
      </c>
      <c r="L2">
        <v>6</v>
      </c>
      <c r="M2">
        <v>21230412</v>
      </c>
      <c r="N2">
        <v>5207</v>
      </c>
      <c r="O2">
        <v>18024658</v>
      </c>
      <c r="P2">
        <v>3933002</v>
      </c>
      <c r="Q2">
        <v>92353296</v>
      </c>
      <c r="R2">
        <v>92353724</v>
      </c>
    </row>
    <row r="3" spans="1:18" x14ac:dyDescent="0.25">
      <c r="A3" t="s">
        <v>11</v>
      </c>
      <c r="B3" t="s">
        <v>14</v>
      </c>
      <c r="C3">
        <v>2</v>
      </c>
      <c r="D3">
        <v>2886716</v>
      </c>
      <c r="E3">
        <v>2726408</v>
      </c>
      <c r="F3">
        <v>156266</v>
      </c>
      <c r="G3">
        <v>9</v>
      </c>
      <c r="H3">
        <v>490</v>
      </c>
      <c r="I3">
        <v>192</v>
      </c>
      <c r="J3">
        <v>492</v>
      </c>
      <c r="K3">
        <v>357</v>
      </c>
      <c r="L3">
        <v>15</v>
      </c>
      <c r="M3">
        <v>44202563</v>
      </c>
      <c r="N3">
        <v>322685</v>
      </c>
      <c r="O3">
        <v>41153470</v>
      </c>
      <c r="P3">
        <v>8109797</v>
      </c>
      <c r="Q3">
        <v>88053134</v>
      </c>
      <c r="R3">
        <v>88053737</v>
      </c>
    </row>
    <row r="4" spans="1:18" x14ac:dyDescent="0.25">
      <c r="A4" t="s">
        <v>11</v>
      </c>
      <c r="B4" t="s">
        <v>14</v>
      </c>
      <c r="C4">
        <v>1</v>
      </c>
      <c r="D4">
        <v>2967062</v>
      </c>
      <c r="E4">
        <v>2799338</v>
      </c>
      <c r="F4">
        <v>163073</v>
      </c>
      <c r="G4">
        <v>6</v>
      </c>
      <c r="H4">
        <v>474</v>
      </c>
      <c r="I4">
        <v>192</v>
      </c>
      <c r="J4">
        <v>474</v>
      </c>
      <c r="K4">
        <v>355</v>
      </c>
      <c r="L4">
        <v>15</v>
      </c>
      <c r="M4">
        <v>45328058</v>
      </c>
      <c r="N4">
        <v>2480</v>
      </c>
      <c r="O4">
        <v>42526240</v>
      </c>
      <c r="P4">
        <v>8403228</v>
      </c>
      <c r="Q4">
        <v>86280861</v>
      </c>
      <c r="R4">
        <v>88812601</v>
      </c>
    </row>
    <row r="5" spans="1:18" x14ac:dyDescent="0.25">
      <c r="A5" t="s">
        <v>11</v>
      </c>
      <c r="B5" t="s">
        <v>14</v>
      </c>
      <c r="C5">
        <v>0</v>
      </c>
      <c r="D5">
        <v>71883113</v>
      </c>
      <c r="E5">
        <v>67690248</v>
      </c>
      <c r="F5">
        <v>4146529</v>
      </c>
      <c r="G5">
        <v>5</v>
      </c>
      <c r="H5">
        <v>494</v>
      </c>
      <c r="I5">
        <v>192</v>
      </c>
      <c r="J5">
        <v>494</v>
      </c>
      <c r="K5">
        <v>354</v>
      </c>
      <c r="L5">
        <v>7</v>
      </c>
      <c r="M5">
        <v>505405367</v>
      </c>
      <c r="N5">
        <v>6505</v>
      </c>
      <c r="O5">
        <v>437708614</v>
      </c>
      <c r="P5">
        <v>200931922</v>
      </c>
      <c r="Q5">
        <v>431325724</v>
      </c>
      <c r="R5">
        <v>541293599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81C-0FB8-44DD-A32C-92BB27C12701}">
  <dimension ref="A3:E17"/>
  <sheetViews>
    <sheetView workbookViewId="0">
      <selection activeCell="B9" sqref="B9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.28515625" bestFit="1" customWidth="1"/>
    <col min="4" max="5" width="11.28515625" bestFit="1" customWidth="1"/>
    <col min="6" max="9" width="12" bestFit="1" customWidth="1"/>
    <col min="10" max="10" width="15.5703125" bestFit="1" customWidth="1"/>
    <col min="11" max="11" width="13.140625" bestFit="1" customWidth="1"/>
    <col min="12" max="12" width="12" bestFit="1" customWidth="1"/>
    <col min="13" max="13" width="10" bestFit="1" customWidth="1"/>
    <col min="14" max="14" width="12" bestFit="1" customWidth="1"/>
  </cols>
  <sheetData>
    <row r="3" spans="1:5" x14ac:dyDescent="0.25">
      <c r="B3" s="1" t="s">
        <v>22</v>
      </c>
    </row>
    <row r="4" spans="1:5" x14ac:dyDescent="0.25">
      <c r="A4" s="1" t="s">
        <v>20</v>
      </c>
      <c r="B4" t="s">
        <v>19</v>
      </c>
      <c r="C4" t="s">
        <v>14</v>
      </c>
      <c r="D4" t="s">
        <v>58</v>
      </c>
      <c r="E4" t="s">
        <v>21</v>
      </c>
    </row>
    <row r="5" spans="1:5" x14ac:dyDescent="0.25">
      <c r="A5" s="2" t="s">
        <v>0</v>
      </c>
    </row>
    <row r="6" spans="1:5" x14ac:dyDescent="0.25">
      <c r="A6" s="2" t="s">
        <v>1</v>
      </c>
    </row>
    <row r="7" spans="1:5" x14ac:dyDescent="0.25">
      <c r="A7" s="2" t="s">
        <v>8</v>
      </c>
    </row>
    <row r="8" spans="1:5" x14ac:dyDescent="0.25">
      <c r="A8" s="2" t="s">
        <v>5</v>
      </c>
    </row>
    <row r="9" spans="1:5" x14ac:dyDescent="0.25">
      <c r="A9" s="2" t="s">
        <v>7</v>
      </c>
    </row>
    <row r="10" spans="1:5" x14ac:dyDescent="0.25">
      <c r="A10" s="2" t="s">
        <v>11</v>
      </c>
    </row>
    <row r="11" spans="1:5" x14ac:dyDescent="0.25">
      <c r="A11" s="2" t="s">
        <v>9</v>
      </c>
    </row>
    <row r="12" spans="1:5" x14ac:dyDescent="0.25">
      <c r="A12" s="2" t="s">
        <v>6</v>
      </c>
    </row>
    <row r="13" spans="1:5" x14ac:dyDescent="0.25">
      <c r="A13" s="2" t="s">
        <v>3</v>
      </c>
    </row>
    <row r="14" spans="1:5" x14ac:dyDescent="0.25">
      <c r="A14" s="2" t="s">
        <v>2</v>
      </c>
    </row>
    <row r="15" spans="1:5" x14ac:dyDescent="0.25">
      <c r="A15" s="2" t="s">
        <v>4</v>
      </c>
    </row>
    <row r="16" spans="1:5" x14ac:dyDescent="0.25">
      <c r="A16" s="2" t="s">
        <v>10</v>
      </c>
    </row>
    <row r="17" spans="1:1" x14ac:dyDescent="0.25">
      <c r="A17" s="2" t="s">
        <v>21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8512-F522-4EDC-B253-221BCD1E949F}">
  <dimension ref="A2:J14"/>
  <sheetViews>
    <sheetView workbookViewId="0">
      <selection activeCell="B8" sqref="B8"/>
    </sheetView>
  </sheetViews>
  <sheetFormatPr defaultColWidth="20.42578125" defaultRowHeight="15" x14ac:dyDescent="0.25"/>
  <sheetData>
    <row r="2" spans="1:10" x14ac:dyDescent="0.25">
      <c r="A2" t="s">
        <v>12</v>
      </c>
      <c r="B2" t="s">
        <v>53</v>
      </c>
      <c r="C2" t="s">
        <v>52</v>
      </c>
      <c r="D2" t="s">
        <v>51</v>
      </c>
      <c r="E2" t="s">
        <v>55</v>
      </c>
      <c r="F2" t="s">
        <v>54</v>
      </c>
    </row>
    <row r="3" spans="1:10" x14ac:dyDescent="0.25">
      <c r="A3" s="2" t="s">
        <v>4</v>
      </c>
      <c r="B3" s="3">
        <v>640779857</v>
      </c>
      <c r="C3" s="3">
        <v>13127090</v>
      </c>
      <c r="D3" s="3">
        <v>47398544</v>
      </c>
      <c r="E3" s="3">
        <f t="shared" ref="E3:E14" si="0">100*(C3/B3)</f>
        <v>2.048611524940616</v>
      </c>
      <c r="F3" s="3">
        <f t="shared" ref="F3:F14" si="1">100*(D3/B3)</f>
        <v>7.3970090479919692</v>
      </c>
      <c r="J3" s="2"/>
    </row>
    <row r="4" spans="1:10" x14ac:dyDescent="0.25">
      <c r="A4" s="2" t="s">
        <v>0</v>
      </c>
      <c r="B4" s="3">
        <v>838038990</v>
      </c>
      <c r="C4" s="3">
        <v>25938606</v>
      </c>
      <c r="D4" s="3">
        <v>64973327</v>
      </c>
      <c r="E4" s="3">
        <f t="shared" si="0"/>
        <v>3.0951550356863469</v>
      </c>
      <c r="F4" s="3">
        <f t="shared" si="1"/>
        <v>7.753019582060257</v>
      </c>
      <c r="J4" s="2"/>
    </row>
    <row r="5" spans="1:10" x14ac:dyDescent="0.25">
      <c r="A5" s="2" t="s">
        <v>1</v>
      </c>
      <c r="B5" s="3">
        <v>973222407</v>
      </c>
      <c r="C5" s="3">
        <v>13086372</v>
      </c>
      <c r="D5" s="3">
        <v>20200188</v>
      </c>
      <c r="E5" s="3">
        <f t="shared" si="0"/>
        <v>1.3446435168235908</v>
      </c>
      <c r="F5" s="3">
        <f t="shared" si="1"/>
        <v>2.075598327238267</v>
      </c>
      <c r="J5" s="2"/>
    </row>
    <row r="6" spans="1:10" x14ac:dyDescent="0.25">
      <c r="A6" s="2" t="s">
        <v>8</v>
      </c>
      <c r="B6" s="3">
        <v>565020964</v>
      </c>
      <c r="C6" s="3">
        <v>26993288</v>
      </c>
      <c r="D6" s="3">
        <v>48625468</v>
      </c>
      <c r="E6" s="3">
        <f t="shared" si="0"/>
        <v>4.7773958348207408</v>
      </c>
      <c r="F6" s="3">
        <f t="shared" si="1"/>
        <v>8.6059582029951009</v>
      </c>
      <c r="J6" s="2"/>
    </row>
    <row r="7" spans="1:10" x14ac:dyDescent="0.25">
      <c r="A7" s="2" t="s">
        <v>5</v>
      </c>
      <c r="B7" s="3">
        <v>639342568</v>
      </c>
      <c r="C7" s="3">
        <v>258732741</v>
      </c>
      <c r="D7" s="3">
        <v>273411236</v>
      </c>
      <c r="E7" s="3">
        <f t="shared" si="0"/>
        <v>40.468561605302028</v>
      </c>
      <c r="F7" s="3">
        <f t="shared" si="1"/>
        <v>42.764434856150544</v>
      </c>
      <c r="J7" s="2"/>
    </row>
    <row r="8" spans="1:10" x14ac:dyDescent="0.25">
      <c r="A8" s="2" t="s">
        <v>7</v>
      </c>
      <c r="B8" s="3">
        <v>337132863</v>
      </c>
      <c r="C8" s="3">
        <v>47925154</v>
      </c>
      <c r="D8" s="3">
        <v>54438784</v>
      </c>
      <c r="E8" s="3">
        <f t="shared" si="0"/>
        <v>14.215509450349847</v>
      </c>
      <c r="F8" s="3">
        <f t="shared" si="1"/>
        <v>16.147575622136841</v>
      </c>
      <c r="J8" s="2"/>
    </row>
    <row r="9" spans="1:10" x14ac:dyDescent="0.25">
      <c r="A9" s="2" t="s">
        <v>11</v>
      </c>
      <c r="B9" s="3">
        <v>2040163799</v>
      </c>
      <c r="C9" s="3">
        <v>221377949</v>
      </c>
      <c r="D9" s="3">
        <v>505405367</v>
      </c>
      <c r="E9" s="3">
        <f t="shared" si="0"/>
        <v>10.850988979831417</v>
      </c>
      <c r="F9" s="3">
        <f t="shared" si="1"/>
        <v>24.772783795483864</v>
      </c>
      <c r="J9" s="2"/>
    </row>
    <row r="10" spans="1:10" x14ac:dyDescent="0.25">
      <c r="A10" s="2" t="s">
        <v>9</v>
      </c>
      <c r="B10" s="3">
        <v>2094413551</v>
      </c>
      <c r="C10" s="3">
        <v>574800425</v>
      </c>
      <c r="D10" s="3">
        <v>389295481</v>
      </c>
      <c r="E10" s="3">
        <f t="shared" si="0"/>
        <v>27.444456932851462</v>
      </c>
      <c r="F10" s="3">
        <f t="shared" si="1"/>
        <v>18.58732630975037</v>
      </c>
      <c r="J10" s="2"/>
    </row>
    <row r="11" spans="1:10" x14ac:dyDescent="0.25">
      <c r="A11" s="2" t="s">
        <v>10</v>
      </c>
      <c r="B11" s="3">
        <v>5176279229</v>
      </c>
      <c r="C11" s="3">
        <v>65650336</v>
      </c>
      <c r="D11" s="3">
        <v>188077931</v>
      </c>
      <c r="E11" s="3">
        <f t="shared" si="0"/>
        <v>1.2682920123820856</v>
      </c>
      <c r="F11" s="3">
        <f t="shared" si="1"/>
        <v>3.6334579855409879</v>
      </c>
      <c r="J11" s="2"/>
    </row>
    <row r="12" spans="1:10" x14ac:dyDescent="0.25">
      <c r="A12" s="2" t="s">
        <v>6</v>
      </c>
      <c r="B12" s="3">
        <v>1377592324</v>
      </c>
      <c r="C12" s="3">
        <v>5745264</v>
      </c>
      <c r="D12" s="3">
        <v>36563636</v>
      </c>
      <c r="E12" s="3">
        <f t="shared" si="0"/>
        <v>0.41705110430043313</v>
      </c>
      <c r="F12" s="3">
        <f t="shared" si="1"/>
        <v>2.6541695509621612</v>
      </c>
      <c r="J12" s="2"/>
    </row>
    <row r="13" spans="1:10" x14ac:dyDescent="0.25">
      <c r="A13" s="2" t="s">
        <v>3</v>
      </c>
      <c r="B13" s="3">
        <v>203024546</v>
      </c>
      <c r="C13" s="3">
        <v>4673263</v>
      </c>
      <c r="D13" s="3">
        <v>9046926</v>
      </c>
      <c r="E13" s="3">
        <f t="shared" si="0"/>
        <v>2.3018216723410383</v>
      </c>
      <c r="F13" s="3">
        <f t="shared" si="1"/>
        <v>4.4560749811995644</v>
      </c>
      <c r="J13" s="2"/>
    </row>
    <row r="14" spans="1:10" x14ac:dyDescent="0.25">
      <c r="A14" s="2" t="s">
        <v>2</v>
      </c>
      <c r="B14" s="3">
        <v>336605940</v>
      </c>
      <c r="C14" s="3">
        <v>2659139</v>
      </c>
      <c r="D14" s="3">
        <v>8644764</v>
      </c>
      <c r="E14" s="3">
        <f t="shared" si="0"/>
        <v>0.78998576198625603</v>
      </c>
      <c r="F14" s="3">
        <f t="shared" si="1"/>
        <v>2.5682149281144593</v>
      </c>
      <c r="J14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FC79-91C3-4C16-A90C-04BF2B4A8882}">
  <dimension ref="A3:B16"/>
  <sheetViews>
    <sheetView workbookViewId="0">
      <selection activeCell="I39" sqref="I39"/>
    </sheetView>
  </sheetViews>
  <sheetFormatPr defaultRowHeight="15" x14ac:dyDescent="0.25"/>
  <cols>
    <col min="1" max="1" width="15.5703125" bestFit="1" customWidth="1"/>
    <col min="2" max="2" width="20.5703125" bestFit="1" customWidth="1"/>
  </cols>
  <sheetData>
    <row r="3" spans="1:2" x14ac:dyDescent="0.25">
      <c r="A3" s="1" t="s">
        <v>20</v>
      </c>
      <c r="B3" t="s">
        <v>57</v>
      </c>
    </row>
    <row r="4" spans="1:2" x14ac:dyDescent="0.25">
      <c r="A4" s="2" t="s">
        <v>5</v>
      </c>
      <c r="B4" s="3">
        <v>40.468561605302028</v>
      </c>
    </row>
    <row r="5" spans="1:2" x14ac:dyDescent="0.25">
      <c r="A5" s="2" t="s">
        <v>9</v>
      </c>
      <c r="B5" s="3">
        <v>27.444456932851462</v>
      </c>
    </row>
    <row r="6" spans="1:2" x14ac:dyDescent="0.25">
      <c r="A6" s="2" t="s">
        <v>7</v>
      </c>
      <c r="B6" s="3">
        <v>14.215509450349847</v>
      </c>
    </row>
    <row r="7" spans="1:2" x14ac:dyDescent="0.25">
      <c r="A7" s="2" t="s">
        <v>11</v>
      </c>
      <c r="B7" s="3">
        <v>10.850988979831417</v>
      </c>
    </row>
    <row r="8" spans="1:2" x14ac:dyDescent="0.25">
      <c r="A8" s="2" t="s">
        <v>8</v>
      </c>
      <c r="B8" s="3">
        <v>4.7773958348207408</v>
      </c>
    </row>
    <row r="9" spans="1:2" x14ac:dyDescent="0.25">
      <c r="A9" s="2" t="s">
        <v>0</v>
      </c>
      <c r="B9" s="3">
        <v>3.0951550356863469</v>
      </c>
    </row>
    <row r="10" spans="1:2" x14ac:dyDescent="0.25">
      <c r="A10" s="2" t="s">
        <v>3</v>
      </c>
      <c r="B10" s="3">
        <v>2.3018216723410383</v>
      </c>
    </row>
    <row r="11" spans="1:2" x14ac:dyDescent="0.25">
      <c r="A11" s="2" t="s">
        <v>4</v>
      </c>
      <c r="B11" s="3">
        <v>2.048611524940616</v>
      </c>
    </row>
    <row r="12" spans="1:2" x14ac:dyDescent="0.25">
      <c r="A12" s="2" t="s">
        <v>1</v>
      </c>
      <c r="B12" s="3">
        <v>1.3446435168235908</v>
      </c>
    </row>
    <row r="13" spans="1:2" x14ac:dyDescent="0.25">
      <c r="A13" s="2" t="s">
        <v>10</v>
      </c>
      <c r="B13" s="3">
        <v>1.2682920123820856</v>
      </c>
    </row>
    <row r="14" spans="1:2" x14ac:dyDescent="0.25">
      <c r="A14" s="2" t="s">
        <v>2</v>
      </c>
      <c r="B14" s="3">
        <v>0.78998576198625603</v>
      </c>
    </row>
    <row r="15" spans="1:2" x14ac:dyDescent="0.25">
      <c r="A15" s="2" t="s">
        <v>6</v>
      </c>
      <c r="B15" s="3">
        <v>0.41705110430043313</v>
      </c>
    </row>
    <row r="16" spans="1:2" x14ac:dyDescent="0.25">
      <c r="A16" s="2" t="s">
        <v>21</v>
      </c>
      <c r="B16" s="3">
        <v>109.02247343161585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E929-8C9E-4941-B6E5-C9F62CF809C4}">
  <dimension ref="A3:B16"/>
  <sheetViews>
    <sheetView workbookViewId="0">
      <selection activeCell="C23" sqref="C23"/>
    </sheetView>
  </sheetViews>
  <sheetFormatPr defaultRowHeight="15" x14ac:dyDescent="0.25"/>
  <cols>
    <col min="1" max="1" width="15.5703125" bestFit="1" customWidth="1"/>
    <col min="2" max="2" width="20" bestFit="1" customWidth="1"/>
  </cols>
  <sheetData>
    <row r="3" spans="1:2" x14ac:dyDescent="0.25">
      <c r="A3" s="1" t="s">
        <v>20</v>
      </c>
      <c r="B3" t="s">
        <v>56</v>
      </c>
    </row>
    <row r="4" spans="1:2" x14ac:dyDescent="0.25">
      <c r="A4" s="2" t="s">
        <v>5</v>
      </c>
      <c r="B4" s="3">
        <v>42.764434856150544</v>
      </c>
    </row>
    <row r="5" spans="1:2" x14ac:dyDescent="0.25">
      <c r="A5" s="2" t="s">
        <v>11</v>
      </c>
      <c r="B5" s="3">
        <v>24.772783795483864</v>
      </c>
    </row>
    <row r="6" spans="1:2" x14ac:dyDescent="0.25">
      <c r="A6" s="2" t="s">
        <v>9</v>
      </c>
      <c r="B6" s="3">
        <v>18.58732630975037</v>
      </c>
    </row>
    <row r="7" spans="1:2" x14ac:dyDescent="0.25">
      <c r="A7" s="2" t="s">
        <v>7</v>
      </c>
      <c r="B7" s="3">
        <v>16.147575622136841</v>
      </c>
    </row>
    <row r="8" spans="1:2" x14ac:dyDescent="0.25">
      <c r="A8" s="2" t="s">
        <v>8</v>
      </c>
      <c r="B8" s="3">
        <v>8.6059582029951009</v>
      </c>
    </row>
    <row r="9" spans="1:2" x14ac:dyDescent="0.25">
      <c r="A9" s="2" t="s">
        <v>0</v>
      </c>
      <c r="B9" s="3">
        <v>7.753019582060257</v>
      </c>
    </row>
    <row r="10" spans="1:2" x14ac:dyDescent="0.25">
      <c r="A10" s="2" t="s">
        <v>4</v>
      </c>
      <c r="B10" s="3">
        <v>7.3970090479919692</v>
      </c>
    </row>
    <row r="11" spans="1:2" x14ac:dyDescent="0.25">
      <c r="A11" s="2" t="s">
        <v>3</v>
      </c>
      <c r="B11" s="3">
        <v>4.4560749811995644</v>
      </c>
    </row>
    <row r="12" spans="1:2" x14ac:dyDescent="0.25">
      <c r="A12" s="2" t="s">
        <v>10</v>
      </c>
      <c r="B12" s="3">
        <v>3.6334579855409879</v>
      </c>
    </row>
    <row r="13" spans="1:2" x14ac:dyDescent="0.25">
      <c r="A13" s="2" t="s">
        <v>6</v>
      </c>
      <c r="B13" s="3">
        <v>2.6541695509621612</v>
      </c>
    </row>
    <row r="14" spans="1:2" x14ac:dyDescent="0.25">
      <c r="A14" s="2" t="s">
        <v>2</v>
      </c>
      <c r="B14" s="3">
        <v>2.5682149281144593</v>
      </c>
    </row>
    <row r="15" spans="1:2" x14ac:dyDescent="0.25">
      <c r="A15" s="2" t="s">
        <v>1</v>
      </c>
      <c r="B15" s="3">
        <v>2.075598327238267</v>
      </c>
    </row>
    <row r="16" spans="1:2" x14ac:dyDescent="0.25">
      <c r="A16" s="2" t="s">
        <v>21</v>
      </c>
      <c r="B16" s="3">
        <v>141.4156231896244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D46D-4732-4977-9D15-9E75632473EB}">
  <dimension ref="A3:F17"/>
  <sheetViews>
    <sheetView workbookViewId="0">
      <selection activeCell="D26" sqref="D26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1" bestFit="1" customWidth="1"/>
    <col min="5" max="6" width="11.28515625" bestFit="1" customWidth="1"/>
  </cols>
  <sheetData>
    <row r="3" spans="1:6" x14ac:dyDescent="0.25">
      <c r="A3" s="1" t="s">
        <v>50</v>
      </c>
      <c r="B3" s="1" t="s">
        <v>22</v>
      </c>
    </row>
    <row r="4" spans="1:6" x14ac:dyDescent="0.25">
      <c r="A4" s="1" t="s">
        <v>20</v>
      </c>
      <c r="B4" t="s">
        <v>37</v>
      </c>
      <c r="C4" t="s">
        <v>19</v>
      </c>
      <c r="D4" t="s">
        <v>14</v>
      </c>
      <c r="E4" t="s">
        <v>58</v>
      </c>
      <c r="F4" t="s">
        <v>21</v>
      </c>
    </row>
    <row r="5" spans="1:6" x14ac:dyDescent="0.25">
      <c r="A5" s="2" t="s">
        <v>10</v>
      </c>
      <c r="B5" s="3"/>
      <c r="C5" s="3">
        <v>5176279229</v>
      </c>
      <c r="D5" s="3">
        <v>2532170120</v>
      </c>
      <c r="E5" s="3">
        <v>2532170120</v>
      </c>
      <c r="F5" s="3">
        <v>5176279229</v>
      </c>
    </row>
    <row r="6" spans="1:6" x14ac:dyDescent="0.25">
      <c r="A6" s="2" t="s">
        <v>9</v>
      </c>
      <c r="B6" s="3">
        <v>1852196450</v>
      </c>
      <c r="C6" s="3">
        <v>2094413551</v>
      </c>
      <c r="D6" s="3">
        <v>1208790604</v>
      </c>
      <c r="E6" s="3">
        <v>1208433879</v>
      </c>
      <c r="F6" s="3">
        <v>2094413551</v>
      </c>
    </row>
    <row r="7" spans="1:6" x14ac:dyDescent="0.25">
      <c r="A7" s="2" t="s">
        <v>11</v>
      </c>
      <c r="B7" s="3">
        <v>1321007839</v>
      </c>
      <c r="C7" s="3">
        <v>2040163799</v>
      </c>
      <c r="D7" s="3">
        <v>564293599</v>
      </c>
      <c r="E7" s="3">
        <v>562293599</v>
      </c>
      <c r="F7" s="3">
        <v>2040163799</v>
      </c>
    </row>
    <row r="8" spans="1:6" x14ac:dyDescent="0.25">
      <c r="A8" s="2" t="s">
        <v>6</v>
      </c>
      <c r="B8" s="3">
        <v>1018418877</v>
      </c>
      <c r="C8" s="3">
        <v>1377592324</v>
      </c>
      <c r="D8" s="3">
        <v>327981165</v>
      </c>
      <c r="E8" s="3">
        <v>326830114</v>
      </c>
      <c r="F8" s="3">
        <v>1377592324</v>
      </c>
    </row>
    <row r="9" spans="1:6" x14ac:dyDescent="0.25">
      <c r="A9" s="2" t="s">
        <v>1</v>
      </c>
      <c r="B9" s="3">
        <v>517455528</v>
      </c>
      <c r="C9" s="3">
        <v>973222407</v>
      </c>
      <c r="D9" s="3">
        <v>497484577</v>
      </c>
      <c r="E9" s="3">
        <v>497481570</v>
      </c>
      <c r="F9" s="3">
        <v>973222407</v>
      </c>
    </row>
    <row r="10" spans="1:6" x14ac:dyDescent="0.25">
      <c r="A10" s="2" t="s">
        <v>0</v>
      </c>
      <c r="B10" s="3">
        <v>543955467</v>
      </c>
      <c r="C10" s="3">
        <v>838038990</v>
      </c>
      <c r="D10" s="3">
        <v>274449558</v>
      </c>
      <c r="E10" s="3">
        <v>274448565</v>
      </c>
      <c r="F10" s="3">
        <v>838038990</v>
      </c>
    </row>
    <row r="11" spans="1:6" x14ac:dyDescent="0.25">
      <c r="A11" s="2" t="s">
        <v>4</v>
      </c>
      <c r="B11" s="3">
        <v>703108563</v>
      </c>
      <c r="C11" s="3">
        <v>640779857</v>
      </c>
      <c r="D11" s="3">
        <v>286425415</v>
      </c>
      <c r="E11" s="3">
        <v>285993175</v>
      </c>
      <c r="F11" s="3">
        <v>703108563</v>
      </c>
    </row>
    <row r="12" spans="1:6" x14ac:dyDescent="0.25">
      <c r="A12" s="2" t="s">
        <v>5</v>
      </c>
      <c r="B12" s="3">
        <v>453467103</v>
      </c>
      <c r="C12" s="3">
        <v>639342568</v>
      </c>
      <c r="D12" s="3">
        <v>309181079</v>
      </c>
      <c r="E12" s="3">
        <v>308659406</v>
      </c>
      <c r="F12" s="3">
        <v>639342568</v>
      </c>
    </row>
    <row r="13" spans="1:6" x14ac:dyDescent="0.25">
      <c r="A13" s="2" t="s">
        <v>8</v>
      </c>
      <c r="B13" s="3">
        <v>432523617</v>
      </c>
      <c r="C13" s="3">
        <v>565020964</v>
      </c>
      <c r="D13" s="3">
        <v>113417586</v>
      </c>
      <c r="E13" s="3">
        <v>113249553</v>
      </c>
      <c r="F13" s="3">
        <v>565020964</v>
      </c>
    </row>
    <row r="14" spans="1:6" x14ac:dyDescent="0.25">
      <c r="A14" s="2" t="s">
        <v>7</v>
      </c>
      <c r="B14" s="3">
        <v>125682637</v>
      </c>
      <c r="C14" s="3">
        <v>337132863</v>
      </c>
      <c r="D14" s="3">
        <v>75153650</v>
      </c>
      <c r="E14" s="3">
        <v>74453601</v>
      </c>
      <c r="F14" s="3">
        <v>337132863</v>
      </c>
    </row>
    <row r="15" spans="1:6" x14ac:dyDescent="0.25">
      <c r="A15" s="2" t="s">
        <v>2</v>
      </c>
      <c r="B15" s="3">
        <v>277976739</v>
      </c>
      <c r="C15" s="3">
        <v>336605940</v>
      </c>
      <c r="D15" s="3">
        <v>133587874</v>
      </c>
      <c r="E15" s="3">
        <v>133575400</v>
      </c>
      <c r="F15" s="3">
        <v>336605940</v>
      </c>
    </row>
    <row r="16" spans="1:6" x14ac:dyDescent="0.25">
      <c r="A16" s="2" t="s">
        <v>3</v>
      </c>
      <c r="B16" s="3">
        <v>172099427</v>
      </c>
      <c r="C16" s="3">
        <v>203024546</v>
      </c>
      <c r="D16" s="3">
        <v>94361358</v>
      </c>
      <c r="E16" s="3">
        <v>94349871</v>
      </c>
      <c r="F16" s="3">
        <v>203024546</v>
      </c>
    </row>
    <row r="17" spans="1:6" x14ac:dyDescent="0.25">
      <c r="A17" s="2" t="s">
        <v>21</v>
      </c>
      <c r="B17" s="3">
        <v>1852196450</v>
      </c>
      <c r="C17" s="3">
        <v>5176279229</v>
      </c>
      <c r="D17" s="3">
        <v>2532170120</v>
      </c>
      <c r="E17" s="3">
        <v>2532170120</v>
      </c>
      <c r="F17" s="3">
        <v>5176279229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A7CD-D313-47DB-907B-0A85C8CA7287}">
  <dimension ref="A3:F17"/>
  <sheetViews>
    <sheetView workbookViewId="0">
      <selection activeCell="D11" sqref="D1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1.28515625" bestFit="1" customWidth="1"/>
    <col min="4" max="4" width="8.5703125" bestFit="1" customWidth="1"/>
    <col min="5" max="5" width="9.42578125" bestFit="1" customWidth="1"/>
    <col min="6" max="6" width="11.28515625" bestFit="1" customWidth="1"/>
    <col min="7" max="7" width="12" bestFit="1" customWidth="1"/>
    <col min="8" max="8" width="18.140625" bestFit="1" customWidth="1"/>
    <col min="9" max="9" width="15.7109375" bestFit="1" customWidth="1"/>
    <col min="10" max="10" width="21.85546875" bestFit="1" customWidth="1"/>
    <col min="11" max="11" width="18.140625" bestFit="1" customWidth="1"/>
  </cols>
  <sheetData>
    <row r="3" spans="1:6" x14ac:dyDescent="0.25">
      <c r="A3" s="1" t="s">
        <v>40</v>
      </c>
      <c r="B3" s="1" t="s">
        <v>22</v>
      </c>
    </row>
    <row r="4" spans="1:6" x14ac:dyDescent="0.25">
      <c r="A4" s="1" t="s">
        <v>20</v>
      </c>
      <c r="B4" t="s">
        <v>14</v>
      </c>
      <c r="C4" t="s">
        <v>58</v>
      </c>
      <c r="D4" t="s">
        <v>19</v>
      </c>
      <c r="E4" t="s">
        <v>39</v>
      </c>
      <c r="F4" t="s">
        <v>21</v>
      </c>
    </row>
    <row r="5" spans="1:6" x14ac:dyDescent="0.25">
      <c r="A5" s="2" t="s">
        <v>6</v>
      </c>
      <c r="B5" s="3" t="e">
        <v>#NAME?</v>
      </c>
      <c r="C5" s="3" t="e">
        <v>#NAME?</v>
      </c>
      <c r="D5" s="3" t="e">
        <v>#NAME?</v>
      </c>
      <c r="E5" s="3" t="e">
        <v>#NAME?</v>
      </c>
      <c r="F5" s="3" t="e">
        <v>#NAME?</v>
      </c>
    </row>
    <row r="6" spans="1:6" x14ac:dyDescent="0.25">
      <c r="A6" s="2" t="s">
        <v>10</v>
      </c>
      <c r="B6" s="3" t="e">
        <v>#NAME?</v>
      </c>
      <c r="C6" s="3" t="e">
        <v>#NAME?</v>
      </c>
      <c r="D6" s="3" t="e">
        <v>#NAME?</v>
      </c>
      <c r="E6" s="3" t="e">
        <v>#NAME?</v>
      </c>
      <c r="F6" s="3" t="e">
        <v>#NAME?</v>
      </c>
    </row>
    <row r="7" spans="1:6" x14ac:dyDescent="0.25">
      <c r="A7" s="2" t="s">
        <v>2</v>
      </c>
      <c r="B7" s="3" t="e">
        <v>#NAME?</v>
      </c>
      <c r="C7" s="3" t="e">
        <v>#NAME?</v>
      </c>
      <c r="D7" s="3" t="e">
        <v>#NAME?</v>
      </c>
      <c r="E7" s="3" t="e">
        <v>#NAME?</v>
      </c>
      <c r="F7" s="3" t="e">
        <v>#NAME?</v>
      </c>
    </row>
    <row r="8" spans="1:6" x14ac:dyDescent="0.25">
      <c r="A8" s="2" t="s">
        <v>1</v>
      </c>
      <c r="B8" s="3" t="e">
        <v>#NAME?</v>
      </c>
      <c r="C8" s="3" t="e">
        <v>#NAME?</v>
      </c>
      <c r="D8" s="3" t="e">
        <v>#NAME?</v>
      </c>
      <c r="E8" s="3" t="e">
        <v>#NAME?</v>
      </c>
      <c r="F8" s="3" t="e">
        <v>#NAME?</v>
      </c>
    </row>
    <row r="9" spans="1:6" x14ac:dyDescent="0.25">
      <c r="A9" s="2" t="s">
        <v>9</v>
      </c>
      <c r="B9" s="3" t="e">
        <v>#NAME?</v>
      </c>
      <c r="C9" s="3" t="e">
        <v>#NAME?</v>
      </c>
      <c r="D9" s="3" t="e">
        <v>#NAME?</v>
      </c>
      <c r="E9" s="3" t="e">
        <v>#NAME?</v>
      </c>
      <c r="F9" s="3" t="e">
        <v>#NAME?</v>
      </c>
    </row>
    <row r="10" spans="1:6" x14ac:dyDescent="0.25">
      <c r="A10" s="2" t="s">
        <v>8</v>
      </c>
      <c r="B10" s="3" t="e">
        <v>#NAME?</v>
      </c>
      <c r="C10" s="3" t="e">
        <v>#NAME?</v>
      </c>
      <c r="D10" s="3" t="e">
        <v>#NAME?</v>
      </c>
      <c r="E10" s="3" t="e">
        <v>#NAME?</v>
      </c>
      <c r="F10" s="3" t="e">
        <v>#NAME?</v>
      </c>
    </row>
    <row r="11" spans="1:6" x14ac:dyDescent="0.25">
      <c r="A11" s="2" t="s">
        <v>3</v>
      </c>
      <c r="B11" s="3" t="e">
        <v>#NAME?</v>
      </c>
      <c r="C11" s="3" t="e">
        <v>#NAME?</v>
      </c>
      <c r="D11" s="3" t="e">
        <v>#NAME?</v>
      </c>
      <c r="E11" s="3" t="e">
        <v>#NAME?</v>
      </c>
      <c r="F11" s="3" t="e">
        <v>#NAME?</v>
      </c>
    </row>
    <row r="12" spans="1:6" x14ac:dyDescent="0.25">
      <c r="A12" s="2" t="s">
        <v>5</v>
      </c>
      <c r="B12" s="3" t="e">
        <v>#NAME?</v>
      </c>
      <c r="C12" s="3" t="e">
        <v>#NAME?</v>
      </c>
      <c r="D12" s="3" t="e">
        <v>#NAME?</v>
      </c>
      <c r="E12" s="3" t="e">
        <v>#NAME?</v>
      </c>
      <c r="F12" s="3" t="e">
        <v>#NAME?</v>
      </c>
    </row>
    <row r="13" spans="1:6" x14ac:dyDescent="0.25">
      <c r="A13" s="2" t="s">
        <v>4</v>
      </c>
      <c r="B13" s="3" t="e">
        <v>#NAME?</v>
      </c>
      <c r="C13" s="3" t="e">
        <v>#NAME?</v>
      </c>
      <c r="D13" s="3" t="e">
        <v>#NAME?</v>
      </c>
      <c r="E13" s="3" t="e">
        <v>#NAME?</v>
      </c>
      <c r="F13" s="3" t="e">
        <v>#NAME?</v>
      </c>
    </row>
    <row r="14" spans="1:6" x14ac:dyDescent="0.25">
      <c r="A14" s="2" t="s">
        <v>7</v>
      </c>
      <c r="B14" s="3" t="e">
        <v>#NAME?</v>
      </c>
      <c r="C14" s="3" t="e">
        <v>#NAME?</v>
      </c>
      <c r="D14" s="3" t="e">
        <v>#NAME?</v>
      </c>
      <c r="E14" s="3" t="e">
        <v>#NAME?</v>
      </c>
      <c r="F14" s="3" t="e">
        <v>#NAME?</v>
      </c>
    </row>
    <row r="15" spans="1:6" x14ac:dyDescent="0.25">
      <c r="A15" s="2" t="s">
        <v>0</v>
      </c>
      <c r="B15" s="3" t="e">
        <v>#NAME?</v>
      </c>
      <c r="C15" s="3" t="e">
        <v>#NAME?</v>
      </c>
      <c r="D15" s="3" t="e">
        <v>#NAME?</v>
      </c>
      <c r="E15" s="3" t="e">
        <v>#NAME?</v>
      </c>
      <c r="F15" s="3" t="e">
        <v>#NAME?</v>
      </c>
    </row>
    <row r="16" spans="1:6" x14ac:dyDescent="0.25">
      <c r="A16" s="2" t="s">
        <v>11</v>
      </c>
      <c r="B16" s="3" t="e">
        <v>#NAME?</v>
      </c>
      <c r="C16" s="3" t="e">
        <v>#NAME?</v>
      </c>
      <c r="D16" s="3" t="e">
        <v>#NAME?</v>
      </c>
      <c r="E16" s="3" t="e">
        <v>#NAME?</v>
      </c>
      <c r="F16" s="3" t="e">
        <v>#NAME?</v>
      </c>
    </row>
    <row r="17" spans="1:6" x14ac:dyDescent="0.25">
      <c r="A17" s="2" t="s">
        <v>21</v>
      </c>
      <c r="B17" s="3" t="e">
        <v>#NAME?</v>
      </c>
      <c r="C17" s="3" t="e">
        <v>#NAME?</v>
      </c>
      <c r="D17" s="3" t="e">
        <v>#NAME?</v>
      </c>
      <c r="E17" s="3" t="e">
        <v>#NAME?</v>
      </c>
      <c r="F17" s="3" t="e">
        <v>#NAME?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8134-1FF5-4F2E-B95B-C8FB4F23B9A0}">
  <dimension ref="A3:O14"/>
  <sheetViews>
    <sheetView workbookViewId="0">
      <selection activeCell="H35" sqref="H35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4" width="11.28515625" bestFit="1" customWidth="1"/>
    <col min="5" max="5" width="13.28515625" bestFit="1" customWidth="1"/>
    <col min="6" max="6" width="11.28515625" bestFit="1" customWidth="1"/>
  </cols>
  <sheetData>
    <row r="3" spans="1:15" x14ac:dyDescent="0.25">
      <c r="A3" s="1" t="s">
        <v>59</v>
      </c>
      <c r="B3" s="1" t="s">
        <v>22</v>
      </c>
    </row>
    <row r="4" spans="1:15" x14ac:dyDescent="0.25">
      <c r="A4" s="1" t="s">
        <v>20</v>
      </c>
      <c r="B4" t="s">
        <v>14</v>
      </c>
      <c r="C4" t="s">
        <v>58</v>
      </c>
      <c r="D4" t="s">
        <v>21</v>
      </c>
    </row>
    <row r="5" spans="1:15" x14ac:dyDescent="0.25">
      <c r="A5" s="2" t="s">
        <v>41</v>
      </c>
      <c r="B5" s="3">
        <v>406</v>
      </c>
      <c r="C5" s="3">
        <v>209</v>
      </c>
      <c r="D5" s="3">
        <v>406</v>
      </c>
      <c r="H5" s="3">
        <v>1797</v>
      </c>
      <c r="I5">
        <f>2050-H5</f>
        <v>253</v>
      </c>
      <c r="K5" s="3">
        <v>408</v>
      </c>
      <c r="L5">
        <f t="shared" ref="L5:L13" si="0">416-K5</f>
        <v>8</v>
      </c>
      <c r="N5" s="3">
        <v>209</v>
      </c>
      <c r="O5">
        <f>212-N5</f>
        <v>3</v>
      </c>
    </row>
    <row r="6" spans="1:15" x14ac:dyDescent="0.25">
      <c r="A6" s="2" t="s">
        <v>42</v>
      </c>
      <c r="B6" s="3">
        <v>408</v>
      </c>
      <c r="C6" s="3">
        <v>208</v>
      </c>
      <c r="D6" s="3">
        <v>408</v>
      </c>
      <c r="H6" s="3">
        <v>1597</v>
      </c>
      <c r="I6">
        <f t="shared" ref="I6:I13" si="1">2050-H6</f>
        <v>453</v>
      </c>
      <c r="K6" s="3">
        <v>406</v>
      </c>
      <c r="L6">
        <f t="shared" si="0"/>
        <v>10</v>
      </c>
      <c r="N6" s="3">
        <v>213</v>
      </c>
      <c r="O6">
        <f t="shared" ref="O6:O13" si="2">216-N6</f>
        <v>3</v>
      </c>
    </row>
    <row r="7" spans="1:15" x14ac:dyDescent="0.25">
      <c r="A7" s="2" t="s">
        <v>43</v>
      </c>
      <c r="B7" s="3">
        <v>407</v>
      </c>
      <c r="C7" s="3">
        <v>208</v>
      </c>
      <c r="D7" s="3">
        <v>407</v>
      </c>
      <c r="H7" s="3">
        <v>1397</v>
      </c>
      <c r="I7">
        <f t="shared" si="1"/>
        <v>653</v>
      </c>
      <c r="K7" s="3">
        <v>407</v>
      </c>
      <c r="L7">
        <f t="shared" si="0"/>
        <v>9</v>
      </c>
      <c r="N7" s="3">
        <v>208</v>
      </c>
      <c r="O7">
        <f t="shared" si="2"/>
        <v>8</v>
      </c>
    </row>
    <row r="8" spans="1:15" x14ac:dyDescent="0.25">
      <c r="A8" s="2" t="s">
        <v>46</v>
      </c>
      <c r="B8" s="3">
        <v>408</v>
      </c>
      <c r="C8" s="3">
        <v>206</v>
      </c>
      <c r="D8" s="3">
        <v>408</v>
      </c>
      <c r="H8" s="3">
        <v>1397</v>
      </c>
      <c r="I8">
        <f t="shared" si="1"/>
        <v>653</v>
      </c>
      <c r="K8" s="3">
        <v>407</v>
      </c>
      <c r="L8">
        <f t="shared" si="0"/>
        <v>9</v>
      </c>
      <c r="N8" s="3">
        <v>207</v>
      </c>
      <c r="O8">
        <f t="shared" si="2"/>
        <v>9</v>
      </c>
    </row>
    <row r="9" spans="1:15" x14ac:dyDescent="0.25">
      <c r="A9" s="2" t="s">
        <v>44</v>
      </c>
      <c r="B9" s="3">
        <v>408</v>
      </c>
      <c r="C9" s="3">
        <v>209</v>
      </c>
      <c r="D9" s="3">
        <v>408</v>
      </c>
      <c r="H9" s="3">
        <v>1397</v>
      </c>
      <c r="I9">
        <f t="shared" si="1"/>
        <v>653</v>
      </c>
      <c r="K9" s="3">
        <v>408</v>
      </c>
      <c r="L9">
        <f t="shared" si="0"/>
        <v>8</v>
      </c>
      <c r="N9" s="3">
        <v>206</v>
      </c>
      <c r="O9">
        <f t="shared" si="2"/>
        <v>10</v>
      </c>
    </row>
    <row r="10" spans="1:15" x14ac:dyDescent="0.25">
      <c r="A10" s="2" t="s">
        <v>45</v>
      </c>
      <c r="B10" s="3">
        <v>407</v>
      </c>
      <c r="C10" s="3">
        <v>207</v>
      </c>
      <c r="D10" s="3">
        <v>407</v>
      </c>
      <c r="H10" s="3">
        <v>1397</v>
      </c>
      <c r="I10">
        <f t="shared" si="1"/>
        <v>653</v>
      </c>
      <c r="K10" s="3">
        <v>407</v>
      </c>
      <c r="L10">
        <f t="shared" si="0"/>
        <v>9</v>
      </c>
      <c r="N10" s="3">
        <v>206</v>
      </c>
      <c r="O10">
        <f t="shared" si="2"/>
        <v>10</v>
      </c>
    </row>
    <row r="11" spans="1:15" x14ac:dyDescent="0.25">
      <c r="A11" s="2" t="s">
        <v>47</v>
      </c>
      <c r="B11" s="3">
        <v>407</v>
      </c>
      <c r="C11" s="3">
        <v>208</v>
      </c>
      <c r="D11" s="3">
        <v>407</v>
      </c>
      <c r="H11" s="3">
        <v>1397</v>
      </c>
      <c r="I11">
        <f t="shared" si="1"/>
        <v>653</v>
      </c>
      <c r="K11" s="3">
        <v>408</v>
      </c>
      <c r="L11">
        <f t="shared" si="0"/>
        <v>8</v>
      </c>
      <c r="N11" s="3">
        <v>208</v>
      </c>
      <c r="O11">
        <f t="shared" si="2"/>
        <v>8</v>
      </c>
    </row>
    <row r="12" spans="1:15" x14ac:dyDescent="0.25">
      <c r="A12" s="2" t="s">
        <v>48</v>
      </c>
      <c r="B12" s="3">
        <v>407</v>
      </c>
      <c r="C12" s="3">
        <v>206</v>
      </c>
      <c r="D12" s="3">
        <v>407</v>
      </c>
      <c r="H12" s="3">
        <v>1397</v>
      </c>
      <c r="I12">
        <f t="shared" si="1"/>
        <v>653</v>
      </c>
      <c r="K12" s="3">
        <v>406</v>
      </c>
      <c r="L12">
        <f t="shared" si="0"/>
        <v>10</v>
      </c>
      <c r="N12" s="3">
        <v>209</v>
      </c>
      <c r="O12">
        <f t="shared" si="2"/>
        <v>7</v>
      </c>
    </row>
    <row r="13" spans="1:15" x14ac:dyDescent="0.25">
      <c r="A13" s="2" t="s">
        <v>49</v>
      </c>
      <c r="B13" s="3">
        <v>406</v>
      </c>
      <c r="C13" s="3">
        <v>213</v>
      </c>
      <c r="D13" s="3">
        <v>406</v>
      </c>
      <c r="H13" s="3">
        <v>1393</v>
      </c>
      <c r="I13">
        <f t="shared" si="1"/>
        <v>657</v>
      </c>
      <c r="K13" s="3">
        <v>407</v>
      </c>
      <c r="L13">
        <f t="shared" si="0"/>
        <v>9</v>
      </c>
      <c r="N13" s="3">
        <v>208</v>
      </c>
      <c r="O13">
        <f t="shared" si="2"/>
        <v>8</v>
      </c>
    </row>
    <row r="14" spans="1:15" x14ac:dyDescent="0.25">
      <c r="A14" s="2" t="s">
        <v>21</v>
      </c>
      <c r="B14" s="3">
        <v>408</v>
      </c>
      <c r="C14" s="3">
        <v>213</v>
      </c>
      <c r="D14" s="3">
        <v>408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CC9D-0292-4E3A-B7B7-C544195A5F01}">
  <dimension ref="A3:F14"/>
  <sheetViews>
    <sheetView workbookViewId="0">
      <selection activeCell="L34" sqref="L3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5703125" bestFit="1" customWidth="1"/>
    <col min="4" max="4" width="7.28515625" bestFit="1" customWidth="1"/>
    <col min="5" max="6" width="11.28515625" bestFit="1" customWidth="1"/>
  </cols>
  <sheetData>
    <row r="3" spans="1:6" x14ac:dyDescent="0.25">
      <c r="A3" s="1" t="s">
        <v>38</v>
      </c>
      <c r="B3" s="1" t="s">
        <v>22</v>
      </c>
    </row>
    <row r="4" spans="1:6" x14ac:dyDescent="0.25">
      <c r="A4" s="1" t="s">
        <v>20</v>
      </c>
      <c r="B4" t="s">
        <v>37</v>
      </c>
      <c r="C4" t="s">
        <v>19</v>
      </c>
      <c r="D4" t="s">
        <v>14</v>
      </c>
      <c r="E4" t="s">
        <v>58</v>
      </c>
      <c r="F4" t="s">
        <v>21</v>
      </c>
    </row>
    <row r="5" spans="1:6" x14ac:dyDescent="0.25">
      <c r="A5" s="2" t="s">
        <v>46</v>
      </c>
      <c r="B5" s="3">
        <v>188</v>
      </c>
      <c r="C5" s="3">
        <v>193</v>
      </c>
      <c r="D5" s="3">
        <v>107</v>
      </c>
      <c r="E5" s="3">
        <v>94</v>
      </c>
      <c r="F5" s="3">
        <v>193</v>
      </c>
    </row>
    <row r="6" spans="1:6" x14ac:dyDescent="0.25">
      <c r="A6" s="2" t="s">
        <v>49</v>
      </c>
      <c r="B6" s="3">
        <v>187</v>
      </c>
      <c r="C6" s="3">
        <v>181</v>
      </c>
      <c r="D6" s="3">
        <v>44</v>
      </c>
      <c r="E6" s="3">
        <v>28</v>
      </c>
      <c r="F6" s="3">
        <v>187</v>
      </c>
    </row>
    <row r="7" spans="1:6" x14ac:dyDescent="0.25">
      <c r="A7" s="2" t="s">
        <v>43</v>
      </c>
      <c r="B7" s="3">
        <v>188</v>
      </c>
      <c r="C7" s="3">
        <v>176</v>
      </c>
      <c r="D7" s="3">
        <v>45</v>
      </c>
      <c r="E7" s="3">
        <v>30</v>
      </c>
      <c r="F7" s="3">
        <v>188</v>
      </c>
    </row>
    <row r="8" spans="1:6" x14ac:dyDescent="0.25">
      <c r="A8" s="2" t="s">
        <v>44</v>
      </c>
      <c r="B8" s="3">
        <v>189</v>
      </c>
      <c r="C8" s="3">
        <v>170</v>
      </c>
      <c r="D8" s="3">
        <v>60</v>
      </c>
      <c r="E8" s="3">
        <v>38</v>
      </c>
      <c r="F8" s="3">
        <v>189</v>
      </c>
    </row>
    <row r="9" spans="1:6" x14ac:dyDescent="0.25">
      <c r="A9" s="2" t="s">
        <v>41</v>
      </c>
      <c r="B9" s="3">
        <v>188</v>
      </c>
      <c r="C9" s="3">
        <v>167</v>
      </c>
      <c r="D9" s="3">
        <v>45</v>
      </c>
      <c r="E9" s="3">
        <v>31</v>
      </c>
      <c r="F9" s="3">
        <v>188</v>
      </c>
    </row>
    <row r="10" spans="1:6" x14ac:dyDescent="0.25">
      <c r="A10" s="2" t="s">
        <v>45</v>
      </c>
      <c r="B10" s="3">
        <v>187</v>
      </c>
      <c r="C10" s="3">
        <v>167</v>
      </c>
      <c r="D10" s="3">
        <v>51</v>
      </c>
      <c r="E10" s="3">
        <v>29</v>
      </c>
      <c r="F10" s="3">
        <v>187</v>
      </c>
    </row>
    <row r="11" spans="1:6" x14ac:dyDescent="0.25">
      <c r="A11" s="2" t="s">
        <v>48</v>
      </c>
      <c r="B11" s="3">
        <v>187</v>
      </c>
      <c r="C11" s="3">
        <v>164</v>
      </c>
      <c r="D11" s="3">
        <v>46</v>
      </c>
      <c r="E11" s="3">
        <v>26</v>
      </c>
      <c r="F11" s="3">
        <v>187</v>
      </c>
    </row>
    <row r="12" spans="1:6" x14ac:dyDescent="0.25">
      <c r="A12" s="2" t="s">
        <v>47</v>
      </c>
      <c r="B12" s="3">
        <v>187</v>
      </c>
      <c r="C12" s="3">
        <v>164</v>
      </c>
      <c r="D12" s="3">
        <v>47</v>
      </c>
      <c r="E12" s="3">
        <v>32</v>
      </c>
      <c r="F12" s="3">
        <v>187</v>
      </c>
    </row>
    <row r="13" spans="1:6" x14ac:dyDescent="0.25">
      <c r="A13" s="2" t="s">
        <v>42</v>
      </c>
      <c r="B13" s="3">
        <v>188</v>
      </c>
      <c r="C13" s="3">
        <v>160</v>
      </c>
      <c r="D13" s="3">
        <v>49</v>
      </c>
      <c r="E13" s="3">
        <v>30</v>
      </c>
      <c r="F13" s="3">
        <v>188</v>
      </c>
    </row>
    <row r="14" spans="1:6" x14ac:dyDescent="0.25">
      <c r="A14" s="2" t="s">
        <v>21</v>
      </c>
      <c r="B14" s="3">
        <v>189</v>
      </c>
      <c r="C14" s="3">
        <v>193</v>
      </c>
      <c r="D14" s="3">
        <v>107</v>
      </c>
      <c r="E14" s="3">
        <v>94</v>
      </c>
      <c r="F14" s="3">
        <v>193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29C5-8BFC-4442-A064-128F45D6FB5F}">
  <dimension ref="A3:F14"/>
  <sheetViews>
    <sheetView workbookViewId="0">
      <selection activeCell="E30" sqref="E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3.28515625" bestFit="1" customWidth="1"/>
    <col min="4" max="4" width="9" bestFit="1" customWidth="1"/>
    <col min="5" max="6" width="11.28515625" bestFit="1" customWidth="1"/>
  </cols>
  <sheetData>
    <row r="3" spans="1:6" x14ac:dyDescent="0.25">
      <c r="A3" s="1" t="s">
        <v>50</v>
      </c>
      <c r="B3" s="1" t="s">
        <v>22</v>
      </c>
    </row>
    <row r="4" spans="1:6" x14ac:dyDescent="0.25">
      <c r="A4" s="1" t="s">
        <v>20</v>
      </c>
      <c r="B4" t="s">
        <v>19</v>
      </c>
      <c r="C4" t="s">
        <v>37</v>
      </c>
      <c r="D4" t="s">
        <v>14</v>
      </c>
      <c r="E4" t="s">
        <v>58</v>
      </c>
      <c r="F4" t="s">
        <v>21</v>
      </c>
    </row>
    <row r="5" spans="1:6" x14ac:dyDescent="0.25">
      <c r="A5" s="2" t="s">
        <v>46</v>
      </c>
      <c r="B5" s="3">
        <v>17810781</v>
      </c>
      <c r="C5" s="3">
        <v>17364266</v>
      </c>
      <c r="D5" s="3">
        <v>10525287</v>
      </c>
      <c r="E5" s="3">
        <v>9469535</v>
      </c>
      <c r="F5" s="3">
        <v>17810781</v>
      </c>
    </row>
    <row r="6" spans="1:6" x14ac:dyDescent="0.25">
      <c r="A6" s="2" t="s">
        <v>49</v>
      </c>
      <c r="B6" s="3">
        <v>16342046</v>
      </c>
      <c r="C6" s="3">
        <v>16772741</v>
      </c>
      <c r="D6" s="3">
        <v>5898208</v>
      </c>
      <c r="E6" s="3">
        <v>4648981</v>
      </c>
      <c r="F6" s="3">
        <v>16772741</v>
      </c>
    </row>
    <row r="7" spans="1:6" x14ac:dyDescent="0.25">
      <c r="A7" s="2" t="s">
        <v>47</v>
      </c>
      <c r="B7" s="3">
        <v>13245371</v>
      </c>
      <c r="C7" s="3">
        <v>14935168</v>
      </c>
      <c r="D7" s="3">
        <v>4706518</v>
      </c>
      <c r="E7" s="3">
        <v>3571660</v>
      </c>
      <c r="F7" s="3">
        <v>14935168</v>
      </c>
    </row>
    <row r="8" spans="1:6" x14ac:dyDescent="0.25">
      <c r="A8" s="2" t="s">
        <v>48</v>
      </c>
      <c r="B8" s="3">
        <v>13287069</v>
      </c>
      <c r="C8" s="3">
        <v>14931406</v>
      </c>
      <c r="D8" s="3">
        <v>4978107</v>
      </c>
      <c r="E8" s="3">
        <v>3538276</v>
      </c>
      <c r="F8" s="3">
        <v>14931406</v>
      </c>
    </row>
    <row r="9" spans="1:6" x14ac:dyDescent="0.25">
      <c r="A9" s="2" t="s">
        <v>43</v>
      </c>
      <c r="B9" s="3">
        <v>13655396</v>
      </c>
      <c r="C9" s="3">
        <v>14491082</v>
      </c>
      <c r="D9" s="3">
        <v>4238397</v>
      </c>
      <c r="E9" s="3">
        <v>3122974</v>
      </c>
      <c r="F9" s="3">
        <v>14491082</v>
      </c>
    </row>
    <row r="10" spans="1:6" x14ac:dyDescent="0.25">
      <c r="A10" s="2" t="s">
        <v>42</v>
      </c>
      <c r="B10" s="3">
        <v>12379727</v>
      </c>
      <c r="C10" s="3">
        <v>14376162</v>
      </c>
      <c r="D10" s="3">
        <v>4454278</v>
      </c>
      <c r="E10" s="3">
        <v>3128975</v>
      </c>
      <c r="F10" s="3">
        <v>14376162</v>
      </c>
    </row>
    <row r="11" spans="1:6" x14ac:dyDescent="0.25">
      <c r="A11" s="2" t="s">
        <v>45</v>
      </c>
      <c r="B11" s="3">
        <v>12569184</v>
      </c>
      <c r="C11" s="3">
        <v>13974171</v>
      </c>
      <c r="D11" s="3">
        <v>4496743</v>
      </c>
      <c r="E11" s="3">
        <v>2991019</v>
      </c>
      <c r="F11" s="3">
        <v>13974171</v>
      </c>
    </row>
    <row r="12" spans="1:6" x14ac:dyDescent="0.25">
      <c r="A12" s="2" t="s">
        <v>41</v>
      </c>
      <c r="B12" s="3">
        <v>12388315</v>
      </c>
      <c r="C12" s="3">
        <v>13769019</v>
      </c>
      <c r="D12" s="3">
        <v>4002867</v>
      </c>
      <c r="E12" s="3">
        <v>3079264</v>
      </c>
      <c r="F12" s="3">
        <v>13769019</v>
      </c>
    </row>
    <row r="13" spans="1:6" x14ac:dyDescent="0.25">
      <c r="A13" s="2" t="s">
        <v>44</v>
      </c>
      <c r="B13" s="3">
        <v>9598540</v>
      </c>
      <c r="C13" s="3">
        <v>10572183</v>
      </c>
      <c r="D13" s="3">
        <v>3803111</v>
      </c>
      <c r="E13" s="3">
        <v>2676365</v>
      </c>
      <c r="F13" s="3">
        <v>10572183</v>
      </c>
    </row>
    <row r="14" spans="1:6" x14ac:dyDescent="0.25">
      <c r="A14" s="2" t="s">
        <v>21</v>
      </c>
      <c r="B14" s="3">
        <v>17810781</v>
      </c>
      <c r="C14" s="3">
        <v>17364266</v>
      </c>
      <c r="D14" s="3">
        <v>10525287</v>
      </c>
      <c r="E14" s="3">
        <v>9469535</v>
      </c>
      <c r="F14" s="3">
        <v>17810781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622E-4E7E-41EC-9FAA-37B850B6983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9</v>
      </c>
      <c r="B3" t="s">
        <v>19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9</v>
      </c>
      <c r="B4" t="s">
        <v>19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9</v>
      </c>
      <c r="B5" t="s">
        <v>19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DCED-BE7D-437D-BE56-A7D24F2B559A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67</v>
      </c>
      <c r="Q1" t="s">
        <v>35</v>
      </c>
      <c r="R1" t="s">
        <v>36</v>
      </c>
    </row>
    <row r="2" spans="1:18" x14ac:dyDescent="0.25">
      <c r="A2" t="s">
        <v>43</v>
      </c>
      <c r="B2" t="s">
        <v>37</v>
      </c>
      <c r="C2">
        <v>3</v>
      </c>
      <c r="J2">
        <v>250</v>
      </c>
      <c r="K2">
        <v>250</v>
      </c>
      <c r="L2">
        <v>188</v>
      </c>
      <c r="P2">
        <v>0</v>
      </c>
    </row>
    <row r="3" spans="1:18" x14ac:dyDescent="0.25">
      <c r="A3" t="s">
        <v>43</v>
      </c>
      <c r="B3" t="s">
        <v>37</v>
      </c>
      <c r="C3">
        <v>2</v>
      </c>
      <c r="J3">
        <v>250</v>
      </c>
      <c r="K3">
        <v>250</v>
      </c>
      <c r="L3">
        <v>188</v>
      </c>
      <c r="P3">
        <v>0</v>
      </c>
    </row>
    <row r="4" spans="1:18" x14ac:dyDescent="0.25">
      <c r="A4" t="s">
        <v>43</v>
      </c>
      <c r="B4" t="s">
        <v>37</v>
      </c>
      <c r="C4">
        <v>1</v>
      </c>
      <c r="J4">
        <v>250</v>
      </c>
      <c r="K4">
        <v>250</v>
      </c>
      <c r="L4">
        <v>188</v>
      </c>
      <c r="P4">
        <v>0</v>
      </c>
    </row>
    <row r="5" spans="1:18" x14ac:dyDescent="0.25">
      <c r="A5" t="s">
        <v>43</v>
      </c>
      <c r="B5" t="s">
        <v>37</v>
      </c>
      <c r="C5">
        <v>0</v>
      </c>
      <c r="J5">
        <v>250</v>
      </c>
      <c r="K5">
        <v>250</v>
      </c>
      <c r="L5">
        <v>188</v>
      </c>
      <c r="P5"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FBBA-EEED-4DDC-A20F-8F71BA28DE74}">
  <dimension ref="A1:R1"/>
  <sheetViews>
    <sheetView workbookViewId="0">
      <selection sqref="A1:R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67</v>
      </c>
      <c r="Q1" t="s">
        <v>35</v>
      </c>
      <c r="R1" t="s">
        <v>36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BB5B-F997-4EA5-84A7-968F6C1E8767}">
  <dimension ref="A3:G17"/>
  <sheetViews>
    <sheetView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1.28515625" bestFit="1" customWidth="1"/>
    <col min="5" max="5" width="5.5703125" bestFit="1" customWidth="1"/>
    <col min="6" max="6" width="11.28515625" bestFit="1" customWidth="1"/>
  </cols>
  <sheetData>
    <row r="3" spans="1:7" x14ac:dyDescent="0.25">
      <c r="A3" s="1" t="s">
        <v>38</v>
      </c>
      <c r="B3" s="1" t="s">
        <v>22</v>
      </c>
    </row>
    <row r="4" spans="1:7" x14ac:dyDescent="0.25">
      <c r="A4" s="1" t="s">
        <v>20</v>
      </c>
      <c r="B4" t="s">
        <v>14</v>
      </c>
      <c r="C4" t="s">
        <v>58</v>
      </c>
      <c r="D4" t="s">
        <v>21</v>
      </c>
    </row>
    <row r="5" spans="1:7" x14ac:dyDescent="0.25">
      <c r="A5" s="2" t="s">
        <v>41</v>
      </c>
      <c r="B5" s="3">
        <v>83</v>
      </c>
      <c r="C5" s="3">
        <v>48</v>
      </c>
      <c r="D5" s="3">
        <v>83</v>
      </c>
      <c r="G5">
        <f t="shared" ref="G5:G13" si="0">B5/C5</f>
        <v>1.7291666666666667</v>
      </c>
    </row>
    <row r="6" spans="1:7" x14ac:dyDescent="0.25">
      <c r="A6" s="2" t="s">
        <v>42</v>
      </c>
      <c r="B6" s="3">
        <v>77</v>
      </c>
      <c r="C6" s="3">
        <v>50</v>
      </c>
      <c r="D6" s="3">
        <v>77</v>
      </c>
      <c r="G6">
        <f t="shared" si="0"/>
        <v>1.54</v>
      </c>
    </row>
    <row r="7" spans="1:7" x14ac:dyDescent="0.25">
      <c r="A7" s="2" t="s">
        <v>43</v>
      </c>
      <c r="B7" s="3">
        <v>81</v>
      </c>
      <c r="C7" s="3">
        <v>51</v>
      </c>
      <c r="D7" s="3">
        <v>81</v>
      </c>
      <c r="G7">
        <f t="shared" si="0"/>
        <v>1.588235294117647</v>
      </c>
    </row>
    <row r="8" spans="1:7" x14ac:dyDescent="0.25">
      <c r="A8" s="2" t="s">
        <v>46</v>
      </c>
      <c r="B8" s="3">
        <v>119</v>
      </c>
      <c r="C8" s="3">
        <v>93</v>
      </c>
      <c r="D8" s="3">
        <v>119</v>
      </c>
      <c r="G8">
        <f t="shared" si="0"/>
        <v>1.2795698924731183</v>
      </c>
    </row>
    <row r="9" spans="1:7" x14ac:dyDescent="0.25">
      <c r="A9" s="2" t="s">
        <v>44</v>
      </c>
      <c r="B9" s="3">
        <v>92</v>
      </c>
      <c r="C9" s="3">
        <v>53</v>
      </c>
      <c r="D9" s="3">
        <v>92</v>
      </c>
      <c r="G9">
        <f t="shared" si="0"/>
        <v>1.7358490566037736</v>
      </c>
    </row>
    <row r="10" spans="1:7" x14ac:dyDescent="0.25">
      <c r="A10" s="2" t="s">
        <v>45</v>
      </c>
      <c r="B10" s="3">
        <v>80</v>
      </c>
      <c r="C10" s="3">
        <v>52</v>
      </c>
      <c r="D10" s="3">
        <v>80</v>
      </c>
      <c r="G10">
        <f t="shared" si="0"/>
        <v>1.5384615384615385</v>
      </c>
    </row>
    <row r="11" spans="1:7" x14ac:dyDescent="0.25">
      <c r="A11" s="2" t="s">
        <v>47</v>
      </c>
      <c r="B11" s="3">
        <v>75</v>
      </c>
      <c r="C11" s="3">
        <v>50</v>
      </c>
      <c r="D11" s="3">
        <v>75</v>
      </c>
      <c r="G11">
        <f t="shared" si="0"/>
        <v>1.5</v>
      </c>
    </row>
    <row r="12" spans="1:7" x14ac:dyDescent="0.25">
      <c r="A12" s="2" t="s">
        <v>48</v>
      </c>
      <c r="B12" s="3">
        <v>73</v>
      </c>
      <c r="C12" s="3">
        <v>47</v>
      </c>
      <c r="D12" s="3">
        <v>73</v>
      </c>
      <c r="G12">
        <f t="shared" si="0"/>
        <v>1.553191489361702</v>
      </c>
    </row>
    <row r="13" spans="1:7" x14ac:dyDescent="0.25">
      <c r="A13" s="2" t="s">
        <v>49</v>
      </c>
      <c r="B13" s="3">
        <v>78</v>
      </c>
      <c r="C13" s="3">
        <v>49</v>
      </c>
      <c r="D13" s="3">
        <v>78</v>
      </c>
      <c r="G13">
        <f t="shared" si="0"/>
        <v>1.5918367346938775</v>
      </c>
    </row>
    <row r="14" spans="1:7" x14ac:dyDescent="0.25">
      <c r="A14" s="2" t="s">
        <v>21</v>
      </c>
      <c r="B14" s="3">
        <v>119</v>
      </c>
      <c r="C14" s="3">
        <v>93</v>
      </c>
      <c r="D14" s="3">
        <v>119</v>
      </c>
    </row>
    <row r="17" spans="6:6" x14ac:dyDescent="0.25">
      <c r="F17">
        <f>AVERAGE(G5:G13)</f>
        <v>1.5618122969309249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FF13-6899-4B1F-B3B9-ACCDD06588AA}">
  <dimension ref="A1:R145"/>
  <sheetViews>
    <sheetView zoomScaleNormal="100" workbookViewId="0">
      <selection activeCell="B39" sqref="B39:B40"/>
    </sheetView>
  </sheetViews>
  <sheetFormatPr defaultColWidth="11.140625" defaultRowHeight="15" x14ac:dyDescent="0.25"/>
  <cols>
    <col min="1" max="1" width="15.28515625" style="5" customWidth="1"/>
    <col min="2" max="2" width="14.5703125" style="5" customWidth="1"/>
    <col min="3" max="7" width="11.140625" style="5"/>
    <col min="8" max="8" width="11.42578125" style="5" customWidth="1"/>
    <col min="9" max="10" width="11.140625" style="5"/>
    <col min="11" max="11" width="13.42578125" style="5" customWidth="1"/>
    <col min="12" max="12" width="11.140625" style="5"/>
    <col min="13" max="13" width="12.140625" style="5" customWidth="1"/>
    <col min="14" max="14" width="11.42578125" style="5" customWidth="1"/>
    <col min="15" max="15" width="12.28515625" style="5" customWidth="1"/>
    <col min="16" max="16" width="12.85546875" style="5" customWidth="1"/>
    <col min="17" max="16384" width="11.140625" style="5"/>
  </cols>
  <sheetData>
    <row r="1" spans="1:18" x14ac:dyDescent="0.25">
      <c r="A1" s="5" t="s">
        <v>12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17</v>
      </c>
      <c r="J1" s="5" t="s">
        <v>16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18</v>
      </c>
    </row>
    <row r="2" spans="1:18" x14ac:dyDescent="0.25">
      <c r="A2" s="5" t="s">
        <v>41</v>
      </c>
      <c r="B2" s="5" t="s">
        <v>14</v>
      </c>
      <c r="C2" s="5">
        <v>0</v>
      </c>
      <c r="D2" s="5">
        <v>68826</v>
      </c>
      <c r="E2" s="5">
        <v>57067</v>
      </c>
      <c r="F2" s="5">
        <v>766</v>
      </c>
      <c r="G2" s="5">
        <v>7</v>
      </c>
      <c r="H2" s="5">
        <v>448</v>
      </c>
      <c r="I2" s="5">
        <v>115</v>
      </c>
      <c r="J2" s="5">
        <v>448</v>
      </c>
      <c r="K2" s="5">
        <v>405</v>
      </c>
      <c r="L2" s="5">
        <v>40</v>
      </c>
      <c r="M2" s="5">
        <v>2774642</v>
      </c>
      <c r="N2" s="5">
        <v>942</v>
      </c>
      <c r="O2" s="5">
        <v>2716633</v>
      </c>
      <c r="P2" s="5">
        <v>35614</v>
      </c>
      <c r="Q2" s="5">
        <v>826360</v>
      </c>
      <c r="R2" s="5">
        <v>3652453</v>
      </c>
    </row>
    <row r="3" spans="1:18" x14ac:dyDescent="0.25">
      <c r="A3" s="5" t="s">
        <v>41</v>
      </c>
      <c r="B3" s="5" t="s">
        <v>14</v>
      </c>
      <c r="C3" s="5">
        <v>1</v>
      </c>
      <c r="D3" s="5">
        <v>68826</v>
      </c>
      <c r="E3" s="5">
        <v>55507</v>
      </c>
      <c r="F3" s="5">
        <v>929</v>
      </c>
      <c r="G3" s="5">
        <v>9</v>
      </c>
      <c r="H3" s="5">
        <v>448</v>
      </c>
      <c r="I3" s="5">
        <v>149</v>
      </c>
      <c r="J3" s="5">
        <v>448</v>
      </c>
      <c r="K3" s="5">
        <v>404</v>
      </c>
      <c r="L3" s="5">
        <v>45</v>
      </c>
      <c r="M3" s="5">
        <v>3101751</v>
      </c>
      <c r="N3" s="5">
        <v>870</v>
      </c>
      <c r="O3" s="5">
        <v>3045374</v>
      </c>
      <c r="P3" s="5">
        <v>46168</v>
      </c>
      <c r="Q3" s="5">
        <v>826360</v>
      </c>
      <c r="R3" s="5">
        <v>3987018</v>
      </c>
    </row>
    <row r="4" spans="1:18" x14ac:dyDescent="0.25">
      <c r="A4" s="5" t="s">
        <v>41</v>
      </c>
      <c r="B4" s="5" t="s">
        <v>14</v>
      </c>
      <c r="C4" s="5">
        <v>2</v>
      </c>
      <c r="D4" s="5">
        <v>68826</v>
      </c>
      <c r="E4" s="5">
        <v>55317</v>
      </c>
      <c r="F4" s="5">
        <v>798</v>
      </c>
      <c r="G4" s="5">
        <v>9</v>
      </c>
      <c r="H4" s="5">
        <v>426</v>
      </c>
      <c r="I4" s="5">
        <v>135</v>
      </c>
      <c r="J4" s="5">
        <v>430</v>
      </c>
      <c r="K4" s="5">
        <v>403</v>
      </c>
      <c r="L4" s="5">
        <v>45</v>
      </c>
      <c r="M4" s="5">
        <v>3145268</v>
      </c>
      <c r="N4" s="5">
        <v>27700</v>
      </c>
      <c r="O4" s="5">
        <v>3062251</v>
      </c>
      <c r="P4" s="5">
        <v>36324</v>
      </c>
      <c r="Q4" s="5">
        <v>826360</v>
      </c>
      <c r="R4" s="5">
        <v>4002867</v>
      </c>
    </row>
    <row r="5" spans="1:18" x14ac:dyDescent="0.25">
      <c r="A5" s="5" t="s">
        <v>41</v>
      </c>
      <c r="B5" s="5" t="s">
        <v>14</v>
      </c>
      <c r="C5" s="5">
        <v>3</v>
      </c>
      <c r="D5" s="5">
        <v>68826</v>
      </c>
      <c r="E5" s="5">
        <v>55345</v>
      </c>
      <c r="F5" s="5">
        <v>789</v>
      </c>
      <c r="G5" s="5">
        <v>13</v>
      </c>
      <c r="H5" s="5">
        <v>449</v>
      </c>
      <c r="I5" s="5">
        <v>130</v>
      </c>
      <c r="J5" s="5">
        <v>449</v>
      </c>
      <c r="K5" s="5">
        <v>406</v>
      </c>
      <c r="L5" s="5">
        <v>45</v>
      </c>
      <c r="M5" s="5">
        <v>3111854</v>
      </c>
      <c r="N5" s="5">
        <v>902</v>
      </c>
      <c r="O5" s="5">
        <v>3055607</v>
      </c>
      <c r="P5" s="5">
        <v>35468</v>
      </c>
      <c r="Q5" s="5">
        <v>826360</v>
      </c>
      <c r="R5" s="5">
        <v>3996002</v>
      </c>
    </row>
    <row r="6" spans="1:18" x14ac:dyDescent="0.25">
      <c r="A6" s="5" t="s">
        <v>42</v>
      </c>
      <c r="B6" s="5" t="s">
        <v>14</v>
      </c>
      <c r="C6" s="5">
        <v>0</v>
      </c>
      <c r="D6" s="5">
        <v>71833</v>
      </c>
      <c r="E6" s="5">
        <v>59051</v>
      </c>
      <c r="F6" s="5">
        <v>949</v>
      </c>
      <c r="G6" s="5">
        <v>9</v>
      </c>
      <c r="H6" s="5">
        <v>448</v>
      </c>
      <c r="I6" s="5">
        <v>100</v>
      </c>
      <c r="J6" s="5">
        <v>448</v>
      </c>
      <c r="K6" s="5">
        <v>405</v>
      </c>
      <c r="L6" s="5">
        <v>43</v>
      </c>
      <c r="M6" s="5">
        <v>3129869</v>
      </c>
      <c r="N6" s="5">
        <v>896</v>
      </c>
      <c r="O6" s="5">
        <v>3069922</v>
      </c>
      <c r="P6" s="5">
        <v>44361</v>
      </c>
      <c r="Q6" s="5">
        <v>866139</v>
      </c>
      <c r="R6" s="5">
        <v>4051832</v>
      </c>
    </row>
    <row r="7" spans="1:18" x14ac:dyDescent="0.25">
      <c r="A7" s="5" t="s">
        <v>42</v>
      </c>
      <c r="B7" s="5" t="s">
        <v>14</v>
      </c>
      <c r="C7" s="5">
        <v>1</v>
      </c>
      <c r="D7" s="5">
        <v>71833</v>
      </c>
      <c r="E7" s="5">
        <v>57003</v>
      </c>
      <c r="F7" s="5">
        <v>948</v>
      </c>
      <c r="G7" s="5">
        <v>7</v>
      </c>
      <c r="H7" s="5">
        <v>465</v>
      </c>
      <c r="I7" s="5">
        <v>100</v>
      </c>
      <c r="J7" s="5">
        <v>465</v>
      </c>
      <c r="K7" s="5">
        <v>408</v>
      </c>
      <c r="L7" s="5">
        <v>48</v>
      </c>
      <c r="M7" s="5">
        <v>3508880</v>
      </c>
      <c r="N7" s="5">
        <v>911</v>
      </c>
      <c r="O7" s="5">
        <v>3450966</v>
      </c>
      <c r="P7" s="5">
        <v>42815</v>
      </c>
      <c r="Q7" s="5">
        <v>866139</v>
      </c>
      <c r="R7" s="5">
        <v>4438357</v>
      </c>
    </row>
    <row r="8" spans="1:18" x14ac:dyDescent="0.25">
      <c r="A8" s="5" t="s">
        <v>42</v>
      </c>
      <c r="B8" s="5" t="s">
        <v>14</v>
      </c>
      <c r="C8" s="5">
        <v>2</v>
      </c>
      <c r="D8" s="5">
        <v>71833</v>
      </c>
      <c r="E8" s="5">
        <v>56941</v>
      </c>
      <c r="F8" s="5">
        <v>1146</v>
      </c>
      <c r="G8" s="5">
        <v>9</v>
      </c>
      <c r="H8" s="5">
        <v>450</v>
      </c>
      <c r="I8" s="5">
        <v>135</v>
      </c>
      <c r="J8" s="5">
        <v>452</v>
      </c>
      <c r="K8" s="5">
        <v>406</v>
      </c>
      <c r="L8" s="5">
        <v>49</v>
      </c>
      <c r="M8" s="5">
        <v>3552033</v>
      </c>
      <c r="N8" s="5">
        <v>30351</v>
      </c>
      <c r="O8" s="5">
        <v>3464741</v>
      </c>
      <c r="P8" s="5">
        <v>55149</v>
      </c>
      <c r="Q8" s="5">
        <v>866139</v>
      </c>
      <c r="R8" s="5">
        <v>4454278</v>
      </c>
    </row>
    <row r="9" spans="1:18" x14ac:dyDescent="0.25">
      <c r="A9" s="5" t="s">
        <v>42</v>
      </c>
      <c r="B9" s="5" t="s">
        <v>14</v>
      </c>
      <c r="C9" s="5">
        <v>3</v>
      </c>
      <c r="D9" s="5">
        <v>71833</v>
      </c>
      <c r="E9" s="5">
        <v>57867</v>
      </c>
      <c r="F9" s="5">
        <v>941</v>
      </c>
      <c r="G9" s="5">
        <v>13</v>
      </c>
      <c r="H9" s="5">
        <v>497</v>
      </c>
      <c r="I9" s="5">
        <v>100</v>
      </c>
      <c r="J9" s="5">
        <v>497</v>
      </c>
      <c r="K9" s="5">
        <v>407</v>
      </c>
      <c r="L9" s="5">
        <v>47</v>
      </c>
      <c r="M9" s="5">
        <v>3377153</v>
      </c>
      <c r="N9" s="5">
        <v>913</v>
      </c>
      <c r="O9" s="5">
        <v>3318373</v>
      </c>
      <c r="P9" s="5">
        <v>43065</v>
      </c>
      <c r="Q9" s="5">
        <v>866139</v>
      </c>
      <c r="R9" s="5">
        <v>4303429</v>
      </c>
    </row>
    <row r="10" spans="1:18" x14ac:dyDescent="0.25">
      <c r="A10" s="5" t="s">
        <v>43</v>
      </c>
      <c r="B10" s="5" t="s">
        <v>14</v>
      </c>
      <c r="C10" s="5">
        <v>0</v>
      </c>
      <c r="D10" s="5">
        <v>72432</v>
      </c>
      <c r="E10" s="5">
        <v>59988</v>
      </c>
      <c r="F10" s="5">
        <v>2218</v>
      </c>
      <c r="G10" s="5">
        <v>8</v>
      </c>
      <c r="H10" s="5">
        <v>449</v>
      </c>
      <c r="I10" s="5">
        <v>150</v>
      </c>
      <c r="J10" s="5">
        <v>449</v>
      </c>
      <c r="K10" s="5">
        <v>406</v>
      </c>
      <c r="L10" s="5">
        <v>40</v>
      </c>
      <c r="M10" s="5">
        <v>2914502</v>
      </c>
      <c r="N10" s="5">
        <v>974</v>
      </c>
      <c r="O10" s="5">
        <v>2853540</v>
      </c>
      <c r="P10" s="5">
        <v>101478</v>
      </c>
      <c r="Q10" s="5">
        <v>865629</v>
      </c>
      <c r="R10" s="5">
        <v>3836504</v>
      </c>
    </row>
    <row r="11" spans="1:18" x14ac:dyDescent="0.25">
      <c r="A11" s="5" t="s">
        <v>43</v>
      </c>
      <c r="B11" s="5" t="s">
        <v>14</v>
      </c>
      <c r="C11" s="5">
        <v>1</v>
      </c>
      <c r="D11" s="5">
        <v>72432</v>
      </c>
      <c r="E11" s="5">
        <v>57449</v>
      </c>
      <c r="F11" s="5">
        <v>2635</v>
      </c>
      <c r="G11" s="5">
        <v>8</v>
      </c>
      <c r="H11" s="5">
        <v>445</v>
      </c>
      <c r="I11" s="5">
        <v>135</v>
      </c>
      <c r="J11" s="5">
        <v>445</v>
      </c>
      <c r="K11" s="5">
        <v>405</v>
      </c>
      <c r="L11" s="5">
        <v>45</v>
      </c>
      <c r="M11" s="5">
        <v>3305064</v>
      </c>
      <c r="N11" s="5">
        <v>1075</v>
      </c>
      <c r="O11" s="5">
        <v>3246540</v>
      </c>
      <c r="P11" s="5">
        <v>125799</v>
      </c>
      <c r="Q11" s="5">
        <v>865629</v>
      </c>
      <c r="R11" s="5">
        <v>4238397</v>
      </c>
    </row>
    <row r="12" spans="1:18" x14ac:dyDescent="0.25">
      <c r="A12" s="5" t="s">
        <v>43</v>
      </c>
      <c r="B12" s="5" t="s">
        <v>14</v>
      </c>
      <c r="C12" s="5">
        <v>2</v>
      </c>
      <c r="D12" s="5">
        <v>72432</v>
      </c>
      <c r="E12" s="5">
        <v>57534</v>
      </c>
      <c r="F12" s="5">
        <v>2525</v>
      </c>
      <c r="G12" s="5">
        <v>10</v>
      </c>
      <c r="H12" s="5">
        <v>449</v>
      </c>
      <c r="I12" s="5">
        <v>150</v>
      </c>
      <c r="J12" s="5">
        <v>451</v>
      </c>
      <c r="K12" s="5">
        <v>407</v>
      </c>
      <c r="L12" s="5">
        <v>45</v>
      </c>
      <c r="M12" s="5">
        <v>3322039</v>
      </c>
      <c r="N12" s="5">
        <v>30514</v>
      </c>
      <c r="O12" s="5">
        <v>3233991</v>
      </c>
      <c r="P12" s="5">
        <v>118035</v>
      </c>
      <c r="Q12" s="5">
        <v>865629</v>
      </c>
      <c r="R12" s="5">
        <v>4225469</v>
      </c>
    </row>
    <row r="13" spans="1:18" x14ac:dyDescent="0.25">
      <c r="A13" s="5" t="s">
        <v>43</v>
      </c>
      <c r="B13" s="5" t="s">
        <v>14</v>
      </c>
      <c r="C13" s="5">
        <v>3</v>
      </c>
      <c r="D13" s="5">
        <v>72432</v>
      </c>
      <c r="E13" s="5">
        <v>59923</v>
      </c>
      <c r="F13" s="5">
        <v>2427</v>
      </c>
      <c r="G13" s="5">
        <v>13</v>
      </c>
      <c r="H13" s="5">
        <v>449</v>
      </c>
      <c r="I13" s="5">
        <v>161</v>
      </c>
      <c r="J13" s="5">
        <v>449</v>
      </c>
      <c r="K13" s="5">
        <v>402</v>
      </c>
      <c r="L13" s="5">
        <v>40</v>
      </c>
      <c r="M13" s="5">
        <v>2935083</v>
      </c>
      <c r="N13" s="5">
        <v>950</v>
      </c>
      <c r="O13" s="5">
        <v>2874210</v>
      </c>
      <c r="P13" s="5">
        <v>118098</v>
      </c>
      <c r="Q13" s="5">
        <v>865629</v>
      </c>
      <c r="R13" s="5">
        <v>3859849</v>
      </c>
    </row>
    <row r="14" spans="1:18" x14ac:dyDescent="0.25">
      <c r="A14" s="5" t="s">
        <v>46</v>
      </c>
      <c r="B14" s="5" t="s">
        <v>14</v>
      </c>
      <c r="C14" s="5">
        <v>0</v>
      </c>
      <c r="D14" s="5">
        <v>85710</v>
      </c>
      <c r="E14" s="5">
        <v>59585</v>
      </c>
      <c r="F14" s="5">
        <v>17870</v>
      </c>
      <c r="G14" s="5">
        <v>8</v>
      </c>
      <c r="H14" s="5">
        <v>448</v>
      </c>
      <c r="I14" s="5">
        <v>189</v>
      </c>
      <c r="J14" s="5">
        <v>448</v>
      </c>
      <c r="K14" s="5">
        <v>405</v>
      </c>
      <c r="L14" s="5">
        <v>96</v>
      </c>
      <c r="M14" s="5">
        <v>8312345</v>
      </c>
      <c r="N14" s="5">
        <v>1056</v>
      </c>
      <c r="O14" s="5">
        <v>8251704</v>
      </c>
      <c r="P14" s="5">
        <v>2675965</v>
      </c>
      <c r="Q14" s="5">
        <v>1203731</v>
      </c>
      <c r="R14" s="5">
        <v>9688545</v>
      </c>
    </row>
    <row r="15" spans="1:18" x14ac:dyDescent="0.25">
      <c r="A15" s="5" t="s">
        <v>46</v>
      </c>
      <c r="B15" s="5" t="s">
        <v>14</v>
      </c>
      <c r="C15" s="5">
        <v>1</v>
      </c>
      <c r="D15" s="5">
        <v>85710</v>
      </c>
      <c r="E15" s="5">
        <v>54925</v>
      </c>
      <c r="F15" s="5">
        <v>19703</v>
      </c>
      <c r="G15" s="5">
        <v>7</v>
      </c>
      <c r="H15" s="5">
        <v>493</v>
      </c>
      <c r="I15" s="5">
        <v>185</v>
      </c>
      <c r="J15" s="5">
        <v>493</v>
      </c>
      <c r="K15" s="5">
        <v>405</v>
      </c>
      <c r="L15" s="5">
        <v>106</v>
      </c>
      <c r="M15" s="5">
        <v>9116901</v>
      </c>
      <c r="N15" s="5">
        <v>1055</v>
      </c>
      <c r="O15" s="5">
        <v>9060921</v>
      </c>
      <c r="P15" s="5">
        <v>2805359</v>
      </c>
      <c r="Q15" s="5">
        <v>1203731</v>
      </c>
      <c r="R15" s="5">
        <v>10511086</v>
      </c>
    </row>
    <row r="16" spans="1:18" x14ac:dyDescent="0.25">
      <c r="A16" s="5" t="s">
        <v>46</v>
      </c>
      <c r="B16" s="5" t="s">
        <v>14</v>
      </c>
      <c r="C16" s="5">
        <v>2</v>
      </c>
      <c r="D16" s="5">
        <v>85710</v>
      </c>
      <c r="E16" s="5">
        <v>54854</v>
      </c>
      <c r="F16" s="5">
        <v>19900</v>
      </c>
      <c r="G16" s="5">
        <v>9</v>
      </c>
      <c r="H16" s="5">
        <v>447</v>
      </c>
      <c r="I16" s="5">
        <v>189</v>
      </c>
      <c r="J16" s="5">
        <v>449</v>
      </c>
      <c r="K16" s="5">
        <v>408</v>
      </c>
      <c r="L16" s="5">
        <v>107</v>
      </c>
      <c r="M16" s="5">
        <v>9189860</v>
      </c>
      <c r="N16" s="5">
        <v>62460</v>
      </c>
      <c r="O16" s="5">
        <v>9072546</v>
      </c>
      <c r="P16" s="5">
        <v>2817588</v>
      </c>
      <c r="Q16" s="5">
        <v>1203731</v>
      </c>
      <c r="R16" s="5">
        <v>10525287</v>
      </c>
    </row>
    <row r="17" spans="1:18" x14ac:dyDescent="0.25">
      <c r="A17" s="5" t="s">
        <v>46</v>
      </c>
      <c r="B17" s="5" t="s">
        <v>14</v>
      </c>
      <c r="C17" s="5">
        <v>3</v>
      </c>
      <c r="D17" s="5">
        <v>85710</v>
      </c>
      <c r="E17" s="5">
        <v>59098</v>
      </c>
      <c r="F17" s="5">
        <v>18289</v>
      </c>
      <c r="G17" s="5">
        <v>13</v>
      </c>
      <c r="H17" s="5">
        <v>476</v>
      </c>
      <c r="I17" s="5">
        <v>185</v>
      </c>
      <c r="J17" s="5">
        <v>476</v>
      </c>
      <c r="K17" s="5">
        <v>405</v>
      </c>
      <c r="L17" s="5">
        <v>98</v>
      </c>
      <c r="M17" s="5">
        <v>8477715</v>
      </c>
      <c r="N17" s="5">
        <v>1110</v>
      </c>
      <c r="O17" s="5">
        <v>8417507</v>
      </c>
      <c r="P17" s="5">
        <v>2734727</v>
      </c>
      <c r="Q17" s="5">
        <v>1203731</v>
      </c>
      <c r="R17" s="5">
        <v>9857101</v>
      </c>
    </row>
    <row r="18" spans="1:18" x14ac:dyDescent="0.25">
      <c r="A18" s="5" t="s">
        <v>44</v>
      </c>
      <c r="B18" s="5" t="s">
        <v>14</v>
      </c>
      <c r="C18" s="5">
        <v>0</v>
      </c>
      <c r="D18" s="5">
        <v>52856</v>
      </c>
      <c r="E18" s="5">
        <v>41666</v>
      </c>
      <c r="F18" s="5">
        <v>897</v>
      </c>
      <c r="G18" s="5">
        <v>5</v>
      </c>
      <c r="H18" s="5">
        <v>485</v>
      </c>
      <c r="I18" s="5">
        <v>100</v>
      </c>
      <c r="J18" s="5">
        <v>485</v>
      </c>
      <c r="K18" s="5">
        <v>408</v>
      </c>
      <c r="L18" s="5">
        <v>55</v>
      </c>
      <c r="M18" s="5">
        <v>2954143</v>
      </c>
      <c r="N18" s="5">
        <v>741</v>
      </c>
      <c r="O18" s="5">
        <v>2911736</v>
      </c>
      <c r="P18" s="5">
        <v>41049</v>
      </c>
      <c r="Q18" s="5">
        <v>564923</v>
      </c>
      <c r="R18" s="5">
        <v>3566470</v>
      </c>
    </row>
    <row r="19" spans="1:18" x14ac:dyDescent="0.25">
      <c r="A19" s="5" t="s">
        <v>44</v>
      </c>
      <c r="B19" s="5" t="s">
        <v>14</v>
      </c>
      <c r="C19" s="5">
        <v>1</v>
      </c>
      <c r="D19" s="5">
        <v>52856</v>
      </c>
      <c r="E19" s="5">
        <v>40351</v>
      </c>
      <c r="F19" s="5">
        <v>1093</v>
      </c>
      <c r="G19" s="5">
        <v>8</v>
      </c>
      <c r="H19" s="5">
        <v>493</v>
      </c>
      <c r="I19" s="5">
        <v>100</v>
      </c>
      <c r="J19" s="5">
        <v>493</v>
      </c>
      <c r="K19" s="5">
        <v>404</v>
      </c>
      <c r="L19" s="5">
        <v>60</v>
      </c>
      <c r="M19" s="5">
        <v>3184254</v>
      </c>
      <c r="N19" s="5">
        <v>850</v>
      </c>
      <c r="O19" s="5">
        <v>3143053</v>
      </c>
      <c r="P19" s="5">
        <v>52582</v>
      </c>
      <c r="Q19" s="5">
        <v>564923</v>
      </c>
      <c r="R19" s="5">
        <v>3803111</v>
      </c>
    </row>
    <row r="20" spans="1:18" x14ac:dyDescent="0.25">
      <c r="A20" s="5" t="s">
        <v>44</v>
      </c>
      <c r="B20" s="5" t="s">
        <v>14</v>
      </c>
      <c r="C20" s="5">
        <v>2</v>
      </c>
      <c r="D20" s="5">
        <v>52856</v>
      </c>
      <c r="E20" s="5">
        <v>40276</v>
      </c>
      <c r="F20" s="5">
        <v>967</v>
      </c>
      <c r="G20" s="5">
        <v>10</v>
      </c>
      <c r="H20" s="5">
        <v>493</v>
      </c>
      <c r="I20" s="5">
        <v>105</v>
      </c>
      <c r="J20" s="5">
        <v>495</v>
      </c>
      <c r="K20" s="5">
        <v>407</v>
      </c>
      <c r="L20" s="5">
        <v>60</v>
      </c>
      <c r="M20" s="5">
        <v>3201477</v>
      </c>
      <c r="N20" s="5">
        <v>25694</v>
      </c>
      <c r="O20" s="5">
        <v>3135507</v>
      </c>
      <c r="P20" s="5">
        <v>45531</v>
      </c>
      <c r="Q20" s="5">
        <v>564923</v>
      </c>
      <c r="R20" s="5">
        <v>3794429</v>
      </c>
    </row>
    <row r="21" spans="1:18" x14ac:dyDescent="0.25">
      <c r="A21" s="5" t="s">
        <v>44</v>
      </c>
      <c r="B21" s="5" t="s">
        <v>14</v>
      </c>
      <c r="C21" s="5">
        <v>3</v>
      </c>
      <c r="D21" s="5">
        <v>52856</v>
      </c>
      <c r="E21" s="5">
        <v>41731</v>
      </c>
      <c r="F21" s="5">
        <v>960</v>
      </c>
      <c r="G21" s="5">
        <v>13</v>
      </c>
      <c r="H21" s="5">
        <v>447</v>
      </c>
      <c r="I21" s="5">
        <v>127</v>
      </c>
      <c r="J21" s="5">
        <v>447</v>
      </c>
      <c r="K21" s="5">
        <v>405</v>
      </c>
      <c r="L21" s="5">
        <v>55</v>
      </c>
      <c r="M21" s="5">
        <v>2950696</v>
      </c>
      <c r="N21" s="5">
        <v>671</v>
      </c>
      <c r="O21" s="5">
        <v>2908294</v>
      </c>
      <c r="P21" s="5">
        <v>45789</v>
      </c>
      <c r="Q21" s="5">
        <v>564923</v>
      </c>
      <c r="R21" s="5">
        <v>3563958</v>
      </c>
    </row>
    <row r="22" spans="1:18" x14ac:dyDescent="0.25">
      <c r="A22" s="5" t="s">
        <v>45</v>
      </c>
      <c r="B22" s="5" t="s">
        <v>14</v>
      </c>
      <c r="C22" s="5">
        <v>0</v>
      </c>
      <c r="D22" s="5">
        <v>69851</v>
      </c>
      <c r="E22" s="5">
        <v>55477</v>
      </c>
      <c r="F22" s="5">
        <v>1797</v>
      </c>
      <c r="G22" s="5">
        <v>9</v>
      </c>
      <c r="H22" s="5">
        <v>489</v>
      </c>
      <c r="I22" s="5">
        <v>118</v>
      </c>
      <c r="J22" s="5">
        <v>489</v>
      </c>
      <c r="K22" s="5">
        <v>404</v>
      </c>
      <c r="L22" s="5">
        <v>50</v>
      </c>
      <c r="M22" s="5">
        <v>3506043</v>
      </c>
      <c r="N22" s="5">
        <v>1025</v>
      </c>
      <c r="O22" s="5">
        <v>3449541</v>
      </c>
      <c r="P22" s="5">
        <v>81999</v>
      </c>
      <c r="Q22" s="5">
        <v>843453</v>
      </c>
      <c r="R22" s="5">
        <v>4412418</v>
      </c>
    </row>
    <row r="23" spans="1:18" x14ac:dyDescent="0.25">
      <c r="A23" s="5" t="s">
        <v>45</v>
      </c>
      <c r="B23" s="5" t="s">
        <v>14</v>
      </c>
      <c r="C23" s="5">
        <v>1</v>
      </c>
      <c r="D23" s="5">
        <v>69851</v>
      </c>
      <c r="E23" s="5">
        <v>55233</v>
      </c>
      <c r="F23" s="5">
        <v>2136</v>
      </c>
      <c r="G23" s="5">
        <v>9</v>
      </c>
      <c r="H23" s="5">
        <v>498</v>
      </c>
      <c r="I23" s="5">
        <v>150</v>
      </c>
      <c r="J23" s="5">
        <v>498</v>
      </c>
      <c r="K23" s="5">
        <v>405</v>
      </c>
      <c r="L23" s="5">
        <v>51</v>
      </c>
      <c r="M23" s="5">
        <v>3587144</v>
      </c>
      <c r="N23" s="5">
        <v>1082</v>
      </c>
      <c r="O23" s="5">
        <v>3530829</v>
      </c>
      <c r="P23" s="5">
        <v>101506</v>
      </c>
      <c r="Q23" s="5">
        <v>843453</v>
      </c>
      <c r="R23" s="5">
        <v>4496743</v>
      </c>
    </row>
    <row r="24" spans="1:18" x14ac:dyDescent="0.25">
      <c r="A24" s="5" t="s">
        <v>45</v>
      </c>
      <c r="B24" s="5" t="s">
        <v>14</v>
      </c>
      <c r="C24" s="5">
        <v>2</v>
      </c>
      <c r="D24" s="5">
        <v>69851</v>
      </c>
      <c r="E24" s="5">
        <v>55136</v>
      </c>
      <c r="F24" s="5">
        <v>1944</v>
      </c>
      <c r="G24" s="5">
        <v>10</v>
      </c>
      <c r="H24" s="5">
        <v>498</v>
      </c>
      <c r="I24" s="5">
        <v>139</v>
      </c>
      <c r="J24" s="5">
        <v>500</v>
      </c>
      <c r="K24" s="5">
        <v>407</v>
      </c>
      <c r="L24" s="5">
        <v>51</v>
      </c>
      <c r="M24" s="5">
        <v>3614685</v>
      </c>
      <c r="N24" s="5">
        <v>30102</v>
      </c>
      <c r="O24" s="5">
        <v>3529447</v>
      </c>
      <c r="P24" s="5">
        <v>90471</v>
      </c>
      <c r="Q24" s="5">
        <v>843453</v>
      </c>
      <c r="R24" s="5">
        <v>4493819</v>
      </c>
    </row>
    <row r="25" spans="1:18" x14ac:dyDescent="0.25">
      <c r="A25" s="5" t="s">
        <v>45</v>
      </c>
      <c r="B25" s="5" t="s">
        <v>14</v>
      </c>
      <c r="C25" s="5">
        <v>3</v>
      </c>
      <c r="D25" s="5">
        <v>69851</v>
      </c>
      <c r="E25" s="5">
        <v>55306</v>
      </c>
      <c r="F25" s="5">
        <v>1970</v>
      </c>
      <c r="G25" s="5">
        <v>13</v>
      </c>
      <c r="H25" s="5">
        <v>483</v>
      </c>
      <c r="I25" s="5">
        <v>150</v>
      </c>
      <c r="J25" s="5">
        <v>483</v>
      </c>
      <c r="K25" s="5">
        <v>406</v>
      </c>
      <c r="L25" s="5">
        <v>50</v>
      </c>
      <c r="M25" s="5">
        <v>3555502</v>
      </c>
      <c r="N25" s="5">
        <v>1095</v>
      </c>
      <c r="O25" s="5">
        <v>3499101</v>
      </c>
      <c r="P25" s="5">
        <v>94245</v>
      </c>
      <c r="Q25" s="5">
        <v>843453</v>
      </c>
      <c r="R25" s="5">
        <v>4464519</v>
      </c>
    </row>
    <row r="26" spans="1:18" x14ac:dyDescent="0.25">
      <c r="A26" s="5" t="s">
        <v>47</v>
      </c>
      <c r="B26" s="5" t="s">
        <v>14</v>
      </c>
      <c r="C26" s="5">
        <v>0</v>
      </c>
      <c r="D26" s="5">
        <v>73381</v>
      </c>
      <c r="E26" s="5">
        <v>59864</v>
      </c>
      <c r="F26" s="5">
        <v>1487</v>
      </c>
      <c r="G26" s="5">
        <v>6</v>
      </c>
      <c r="H26" s="5">
        <v>443</v>
      </c>
      <c r="I26" s="5">
        <v>100</v>
      </c>
      <c r="J26" s="5">
        <v>443</v>
      </c>
      <c r="K26" s="5">
        <v>405</v>
      </c>
      <c r="L26" s="5">
        <v>42</v>
      </c>
      <c r="M26" s="5">
        <v>3136982</v>
      </c>
      <c r="N26" s="5">
        <v>997</v>
      </c>
      <c r="O26" s="5">
        <v>3076121</v>
      </c>
      <c r="P26" s="5">
        <v>68048</v>
      </c>
      <c r="Q26" s="5">
        <v>1151558</v>
      </c>
      <c r="R26" s="5">
        <v>4348200</v>
      </c>
    </row>
    <row r="27" spans="1:18" x14ac:dyDescent="0.25">
      <c r="A27" s="5" t="s">
        <v>47</v>
      </c>
      <c r="B27" s="5" t="s">
        <v>14</v>
      </c>
      <c r="C27" s="5">
        <v>1</v>
      </c>
      <c r="D27" s="5">
        <v>73381</v>
      </c>
      <c r="E27" s="5">
        <v>57410</v>
      </c>
      <c r="F27" s="5">
        <v>1575</v>
      </c>
      <c r="G27" s="5">
        <v>5</v>
      </c>
      <c r="H27" s="5">
        <v>448</v>
      </c>
      <c r="I27" s="5">
        <v>100</v>
      </c>
      <c r="J27" s="5">
        <v>448</v>
      </c>
      <c r="K27" s="5">
        <v>405</v>
      </c>
      <c r="L27" s="5">
        <v>47</v>
      </c>
      <c r="M27" s="5">
        <v>3485947</v>
      </c>
      <c r="N27" s="5">
        <v>1012</v>
      </c>
      <c r="O27" s="5">
        <v>3427525</v>
      </c>
      <c r="P27" s="5">
        <v>70930</v>
      </c>
      <c r="Q27" s="5">
        <v>1151558</v>
      </c>
      <c r="R27" s="5">
        <v>4706518</v>
      </c>
    </row>
    <row r="28" spans="1:18" x14ac:dyDescent="0.25">
      <c r="A28" s="5" t="s">
        <v>47</v>
      </c>
      <c r="B28" s="5" t="s">
        <v>14</v>
      </c>
      <c r="C28" s="5">
        <v>2</v>
      </c>
      <c r="D28" s="5">
        <v>73381</v>
      </c>
      <c r="E28" s="5">
        <v>57572</v>
      </c>
      <c r="F28" s="5">
        <v>1760</v>
      </c>
      <c r="G28" s="5">
        <v>9</v>
      </c>
      <c r="H28" s="5">
        <v>447</v>
      </c>
      <c r="I28" s="5">
        <v>100</v>
      </c>
      <c r="J28" s="5">
        <v>449</v>
      </c>
      <c r="K28" s="5">
        <v>407</v>
      </c>
      <c r="L28" s="5">
        <v>47</v>
      </c>
      <c r="M28" s="5">
        <v>3515139</v>
      </c>
      <c r="N28" s="5">
        <v>32305</v>
      </c>
      <c r="O28" s="5">
        <v>3425262</v>
      </c>
      <c r="P28" s="5">
        <v>82736</v>
      </c>
      <c r="Q28" s="5">
        <v>1151558</v>
      </c>
      <c r="R28" s="5">
        <v>4705645</v>
      </c>
    </row>
    <row r="29" spans="1:18" x14ac:dyDescent="0.25">
      <c r="A29" s="5" t="s">
        <v>47</v>
      </c>
      <c r="B29" s="5" t="s">
        <v>14</v>
      </c>
      <c r="C29" s="5">
        <v>3</v>
      </c>
      <c r="D29" s="5">
        <v>73381</v>
      </c>
      <c r="E29" s="5">
        <v>60059</v>
      </c>
      <c r="F29" s="5">
        <v>1465</v>
      </c>
      <c r="G29" s="5">
        <v>13</v>
      </c>
      <c r="H29" s="5">
        <v>449</v>
      </c>
      <c r="I29" s="5">
        <v>100</v>
      </c>
      <c r="J29" s="5">
        <v>449</v>
      </c>
      <c r="K29" s="5">
        <v>406</v>
      </c>
      <c r="L29" s="5">
        <v>42</v>
      </c>
      <c r="M29" s="5">
        <v>3098771</v>
      </c>
      <c r="N29" s="5">
        <v>963</v>
      </c>
      <c r="O29" s="5">
        <v>3037749</v>
      </c>
      <c r="P29" s="5">
        <v>67596</v>
      </c>
      <c r="Q29" s="5">
        <v>1151558</v>
      </c>
      <c r="R29" s="5">
        <v>4309943</v>
      </c>
    </row>
    <row r="30" spans="1:18" x14ac:dyDescent="0.25">
      <c r="A30" s="5" t="s">
        <v>48</v>
      </c>
      <c r="B30" s="5" t="s">
        <v>14</v>
      </c>
      <c r="C30" s="5">
        <v>0</v>
      </c>
      <c r="D30" s="5">
        <v>71027</v>
      </c>
      <c r="E30" s="5">
        <v>57691</v>
      </c>
      <c r="F30" s="5">
        <v>722</v>
      </c>
      <c r="G30" s="5">
        <v>8</v>
      </c>
      <c r="H30" s="5">
        <v>489</v>
      </c>
      <c r="I30" s="5">
        <v>134</v>
      </c>
      <c r="J30" s="5">
        <v>489</v>
      </c>
      <c r="K30" s="5">
        <v>404</v>
      </c>
      <c r="L30" s="5">
        <v>42</v>
      </c>
      <c r="M30" s="5">
        <v>2984408</v>
      </c>
      <c r="N30" s="5">
        <v>875</v>
      </c>
      <c r="O30" s="5">
        <v>2925842</v>
      </c>
      <c r="P30" s="5">
        <v>32978</v>
      </c>
      <c r="Q30" s="5">
        <v>1613242</v>
      </c>
      <c r="R30" s="5">
        <v>4654879</v>
      </c>
    </row>
    <row r="31" spans="1:18" x14ac:dyDescent="0.25">
      <c r="A31" s="5" t="s">
        <v>48</v>
      </c>
      <c r="B31" s="5" t="s">
        <v>14</v>
      </c>
      <c r="C31" s="5">
        <v>1</v>
      </c>
      <c r="D31" s="5">
        <v>71027</v>
      </c>
      <c r="E31" s="5">
        <v>55635</v>
      </c>
      <c r="F31" s="5">
        <v>910</v>
      </c>
      <c r="G31" s="5">
        <v>9</v>
      </c>
      <c r="H31" s="5">
        <v>443</v>
      </c>
      <c r="I31" s="5">
        <v>134</v>
      </c>
      <c r="J31" s="5">
        <v>443</v>
      </c>
      <c r="K31" s="5">
        <v>401</v>
      </c>
      <c r="L31" s="5">
        <v>46</v>
      </c>
      <c r="M31" s="5">
        <v>3297978</v>
      </c>
      <c r="N31" s="5">
        <v>957</v>
      </c>
      <c r="O31" s="5">
        <v>3241386</v>
      </c>
      <c r="P31" s="5">
        <v>44220</v>
      </c>
      <c r="Q31" s="5">
        <v>1613242</v>
      </c>
      <c r="R31" s="5">
        <v>4978107</v>
      </c>
    </row>
    <row r="32" spans="1:18" x14ac:dyDescent="0.25">
      <c r="A32" s="5" t="s">
        <v>48</v>
      </c>
      <c r="B32" s="5" t="s">
        <v>14</v>
      </c>
      <c r="C32" s="5">
        <v>2</v>
      </c>
      <c r="D32" s="5">
        <v>71027</v>
      </c>
      <c r="E32" s="5">
        <v>57469</v>
      </c>
      <c r="F32" s="5">
        <v>819</v>
      </c>
      <c r="G32" s="5">
        <v>9</v>
      </c>
      <c r="H32" s="5">
        <v>448</v>
      </c>
      <c r="I32" s="5">
        <v>149</v>
      </c>
      <c r="J32" s="5">
        <v>450</v>
      </c>
      <c r="K32" s="5">
        <v>407</v>
      </c>
      <c r="L32" s="5">
        <v>43</v>
      </c>
      <c r="M32" s="5">
        <v>3072382</v>
      </c>
      <c r="N32" s="5">
        <v>27740</v>
      </c>
      <c r="O32" s="5">
        <v>2987173</v>
      </c>
      <c r="P32" s="5">
        <v>38154</v>
      </c>
      <c r="Q32" s="5">
        <v>1613242</v>
      </c>
      <c r="R32" s="5">
        <v>4717543</v>
      </c>
    </row>
    <row r="33" spans="1:18" x14ac:dyDescent="0.25">
      <c r="A33" s="5" t="s">
        <v>48</v>
      </c>
      <c r="B33" s="5" t="s">
        <v>14</v>
      </c>
      <c r="C33" s="5">
        <v>3</v>
      </c>
      <c r="D33" s="5">
        <v>71027</v>
      </c>
      <c r="E33" s="5">
        <v>55612</v>
      </c>
      <c r="F33" s="5">
        <v>900</v>
      </c>
      <c r="G33" s="5">
        <v>13</v>
      </c>
      <c r="H33" s="5">
        <v>401</v>
      </c>
      <c r="I33" s="5">
        <v>150</v>
      </c>
      <c r="J33" s="5">
        <v>401</v>
      </c>
      <c r="K33" s="5">
        <v>401</v>
      </c>
      <c r="L33" s="5">
        <v>46</v>
      </c>
      <c r="M33" s="5">
        <v>3297771</v>
      </c>
      <c r="N33" s="5">
        <v>1003</v>
      </c>
      <c r="O33" s="5">
        <v>3241156</v>
      </c>
      <c r="P33" s="5">
        <v>42780</v>
      </c>
      <c r="Q33" s="5">
        <v>1613242</v>
      </c>
      <c r="R33" s="5">
        <v>4977562</v>
      </c>
    </row>
    <row r="34" spans="1:18" x14ac:dyDescent="0.25">
      <c r="A34" s="5" t="s">
        <v>49</v>
      </c>
      <c r="B34" s="5" t="s">
        <v>14</v>
      </c>
      <c r="C34" s="5">
        <v>0</v>
      </c>
      <c r="D34" s="5">
        <v>76612</v>
      </c>
      <c r="E34" s="5">
        <v>62961</v>
      </c>
      <c r="F34" s="5">
        <v>1121</v>
      </c>
      <c r="G34" s="5">
        <v>9</v>
      </c>
      <c r="H34" s="5">
        <v>448</v>
      </c>
      <c r="I34" s="5">
        <v>131</v>
      </c>
      <c r="J34" s="5">
        <v>448</v>
      </c>
      <c r="K34" s="5">
        <v>405</v>
      </c>
      <c r="L34" s="5">
        <v>36</v>
      </c>
      <c r="M34" s="5">
        <v>2798476</v>
      </c>
      <c r="N34" s="5">
        <v>818</v>
      </c>
      <c r="O34" s="5">
        <v>2734697</v>
      </c>
      <c r="P34" s="5">
        <v>53519</v>
      </c>
      <c r="Q34" s="5">
        <v>2412978</v>
      </c>
      <c r="R34" s="5">
        <v>5271914</v>
      </c>
    </row>
    <row r="35" spans="1:18" x14ac:dyDescent="0.25">
      <c r="A35" s="5" t="s">
        <v>49</v>
      </c>
      <c r="B35" s="5" t="s">
        <v>14</v>
      </c>
      <c r="C35" s="5">
        <v>1</v>
      </c>
      <c r="D35" s="5">
        <v>76612</v>
      </c>
      <c r="E35" s="5">
        <v>58888</v>
      </c>
      <c r="F35" s="5">
        <v>1420</v>
      </c>
      <c r="G35" s="5">
        <v>8</v>
      </c>
      <c r="H35" s="5">
        <v>447</v>
      </c>
      <c r="I35" s="5">
        <v>135</v>
      </c>
      <c r="J35" s="5">
        <v>447</v>
      </c>
      <c r="K35" s="5">
        <v>404</v>
      </c>
      <c r="L35" s="5">
        <v>44</v>
      </c>
      <c r="M35" s="5">
        <v>3407567</v>
      </c>
      <c r="N35" s="5">
        <v>1087</v>
      </c>
      <c r="O35" s="5">
        <v>3347592</v>
      </c>
      <c r="P35" s="5">
        <v>67925</v>
      </c>
      <c r="Q35" s="5">
        <v>2412978</v>
      </c>
      <c r="R35" s="5">
        <v>5898208</v>
      </c>
    </row>
    <row r="36" spans="1:18" x14ac:dyDescent="0.25">
      <c r="A36" s="5" t="s">
        <v>49</v>
      </c>
      <c r="B36" s="5" t="s">
        <v>14</v>
      </c>
      <c r="C36" s="5">
        <v>2</v>
      </c>
      <c r="D36" s="5">
        <v>76612</v>
      </c>
      <c r="E36" s="5">
        <v>58828</v>
      </c>
      <c r="F36" s="5">
        <v>1239</v>
      </c>
      <c r="G36" s="5">
        <v>10</v>
      </c>
      <c r="H36" s="5">
        <v>443</v>
      </c>
      <c r="I36" s="5">
        <v>150</v>
      </c>
      <c r="J36" s="5">
        <v>445</v>
      </c>
      <c r="K36" s="5">
        <v>406</v>
      </c>
      <c r="L36" s="5">
        <v>44</v>
      </c>
      <c r="M36" s="5">
        <v>3442602</v>
      </c>
      <c r="N36" s="5">
        <v>36183</v>
      </c>
      <c r="O36" s="5">
        <v>3347591</v>
      </c>
      <c r="P36" s="5">
        <v>52233</v>
      </c>
      <c r="Q36" s="5">
        <v>2412978</v>
      </c>
      <c r="R36" s="5">
        <v>5895970</v>
      </c>
    </row>
    <row r="37" spans="1:18" x14ac:dyDescent="0.25">
      <c r="A37" s="5" t="s">
        <v>49</v>
      </c>
      <c r="B37" s="5" t="s">
        <v>14</v>
      </c>
      <c r="C37" s="5">
        <v>3</v>
      </c>
      <c r="D37" s="5">
        <v>76612</v>
      </c>
      <c r="E37" s="5">
        <v>61604</v>
      </c>
      <c r="F37" s="5">
        <v>1254</v>
      </c>
      <c r="G37" s="5">
        <v>13</v>
      </c>
      <c r="H37" s="5">
        <v>481</v>
      </c>
      <c r="I37" s="5">
        <v>139</v>
      </c>
      <c r="J37" s="5">
        <v>486</v>
      </c>
      <c r="K37" s="5">
        <v>404</v>
      </c>
      <c r="L37" s="5">
        <v>39</v>
      </c>
      <c r="M37" s="5">
        <v>3014519</v>
      </c>
      <c r="N37" s="5">
        <v>903</v>
      </c>
      <c r="O37" s="5">
        <v>2952012</v>
      </c>
      <c r="P37" s="5">
        <v>59970</v>
      </c>
      <c r="Q37" s="5">
        <v>2412978</v>
      </c>
      <c r="R37" s="5">
        <v>5493662</v>
      </c>
    </row>
    <row r="38" spans="1:18" x14ac:dyDescent="0.25">
      <c r="A38" s="5" t="s">
        <v>41</v>
      </c>
      <c r="B38" s="7" t="s">
        <v>19</v>
      </c>
      <c r="C38" s="5">
        <v>0</v>
      </c>
      <c r="D38" s="7">
        <v>68826</v>
      </c>
      <c r="J38" s="7">
        <v>1197</v>
      </c>
      <c r="K38" s="7">
        <v>1197</v>
      </c>
      <c r="L38" s="7">
        <v>143</v>
      </c>
      <c r="R38" s="5">
        <v>12388315</v>
      </c>
    </row>
    <row r="39" spans="1:18" x14ac:dyDescent="0.25">
      <c r="A39" s="5" t="s">
        <v>41</v>
      </c>
      <c r="B39" s="6" t="s">
        <v>19</v>
      </c>
      <c r="C39" s="5">
        <v>1</v>
      </c>
      <c r="D39" s="6">
        <v>68826</v>
      </c>
      <c r="J39" s="6">
        <v>1397</v>
      </c>
      <c r="K39" s="6">
        <v>1397</v>
      </c>
      <c r="L39" s="6">
        <v>141</v>
      </c>
      <c r="R39" s="5">
        <v>12388315</v>
      </c>
    </row>
    <row r="40" spans="1:18" x14ac:dyDescent="0.25">
      <c r="A40" s="5" t="s">
        <v>41</v>
      </c>
      <c r="B40" s="7" t="s">
        <v>19</v>
      </c>
      <c r="C40" s="5">
        <v>2</v>
      </c>
      <c r="D40" s="7">
        <v>68826</v>
      </c>
      <c r="J40" s="7">
        <v>1197</v>
      </c>
      <c r="K40" s="7">
        <v>1197</v>
      </c>
      <c r="L40" s="7">
        <v>167</v>
      </c>
      <c r="R40" s="5">
        <v>12388315</v>
      </c>
    </row>
    <row r="41" spans="1:18" x14ac:dyDescent="0.25">
      <c r="A41" s="5" t="s">
        <v>41</v>
      </c>
      <c r="B41" s="6" t="s">
        <v>19</v>
      </c>
      <c r="C41" s="5">
        <v>3</v>
      </c>
      <c r="D41" s="6">
        <v>68826</v>
      </c>
      <c r="J41" s="6">
        <v>1361</v>
      </c>
      <c r="K41" s="6">
        <v>1361</v>
      </c>
      <c r="L41" s="6">
        <v>167</v>
      </c>
      <c r="R41" s="5">
        <v>12388315</v>
      </c>
    </row>
    <row r="42" spans="1:18" x14ac:dyDescent="0.25">
      <c r="A42" s="5" t="s">
        <v>42</v>
      </c>
      <c r="B42" s="7" t="s">
        <v>19</v>
      </c>
      <c r="C42" s="5">
        <v>0</v>
      </c>
      <c r="D42" s="7">
        <v>71833</v>
      </c>
      <c r="J42" s="7">
        <v>1397</v>
      </c>
      <c r="K42" s="7">
        <v>1397</v>
      </c>
      <c r="L42" s="7">
        <v>149</v>
      </c>
      <c r="R42" s="5">
        <v>12379727</v>
      </c>
    </row>
    <row r="43" spans="1:18" x14ac:dyDescent="0.25">
      <c r="A43" s="5" t="s">
        <v>42</v>
      </c>
      <c r="B43" s="6" t="s">
        <v>19</v>
      </c>
      <c r="C43" s="5">
        <v>1</v>
      </c>
      <c r="D43" s="6">
        <v>71833</v>
      </c>
      <c r="J43" s="6">
        <v>1397</v>
      </c>
      <c r="K43" s="6">
        <v>1397</v>
      </c>
      <c r="L43" s="6">
        <v>144</v>
      </c>
      <c r="R43" s="5">
        <v>12379727</v>
      </c>
    </row>
    <row r="44" spans="1:18" x14ac:dyDescent="0.25">
      <c r="A44" s="5" t="s">
        <v>42</v>
      </c>
      <c r="B44" s="7" t="s">
        <v>19</v>
      </c>
      <c r="C44" s="5">
        <v>2</v>
      </c>
      <c r="D44" s="7">
        <v>71833</v>
      </c>
      <c r="J44" s="7">
        <v>1397</v>
      </c>
      <c r="K44" s="7">
        <v>1397</v>
      </c>
      <c r="L44" s="7">
        <v>160</v>
      </c>
      <c r="R44" s="5">
        <v>12379727</v>
      </c>
    </row>
    <row r="45" spans="1:18" x14ac:dyDescent="0.25">
      <c r="A45" s="5" t="s">
        <v>42</v>
      </c>
      <c r="B45" s="6" t="s">
        <v>19</v>
      </c>
      <c r="C45" s="5">
        <v>3</v>
      </c>
      <c r="D45" s="6">
        <v>71833</v>
      </c>
      <c r="J45" s="6">
        <v>1397</v>
      </c>
      <c r="K45" s="6">
        <v>1397</v>
      </c>
      <c r="L45" s="6">
        <v>159</v>
      </c>
      <c r="R45" s="5">
        <v>12379727</v>
      </c>
    </row>
    <row r="46" spans="1:18" x14ac:dyDescent="0.25">
      <c r="A46" s="5" t="s">
        <v>43</v>
      </c>
      <c r="B46" s="7" t="s">
        <v>19</v>
      </c>
      <c r="C46" s="5">
        <v>0</v>
      </c>
      <c r="D46" s="7">
        <v>72432</v>
      </c>
      <c r="J46" s="7">
        <v>1393</v>
      </c>
      <c r="K46" s="7">
        <v>1393</v>
      </c>
      <c r="L46" s="7">
        <v>162</v>
      </c>
      <c r="R46" s="5">
        <v>13655396</v>
      </c>
    </row>
    <row r="47" spans="1:18" x14ac:dyDescent="0.25">
      <c r="A47" s="5" t="s">
        <v>43</v>
      </c>
      <c r="B47" s="6" t="s">
        <v>19</v>
      </c>
      <c r="C47" s="5">
        <v>1</v>
      </c>
      <c r="D47" s="6">
        <v>72432</v>
      </c>
      <c r="J47" s="6">
        <v>1197</v>
      </c>
      <c r="K47" s="6">
        <v>1197</v>
      </c>
      <c r="L47" s="6">
        <v>161</v>
      </c>
      <c r="R47" s="5">
        <v>13655396</v>
      </c>
    </row>
    <row r="48" spans="1:18" x14ac:dyDescent="0.25">
      <c r="A48" s="5" t="s">
        <v>43</v>
      </c>
      <c r="B48" s="7" t="s">
        <v>19</v>
      </c>
      <c r="C48" s="5">
        <v>2</v>
      </c>
      <c r="D48" s="7">
        <v>72432</v>
      </c>
      <c r="J48" s="7">
        <v>1197</v>
      </c>
      <c r="K48" s="7">
        <v>1197</v>
      </c>
      <c r="L48" s="7">
        <v>176</v>
      </c>
      <c r="R48" s="5">
        <v>13655396</v>
      </c>
    </row>
    <row r="49" spans="1:18" x14ac:dyDescent="0.25">
      <c r="A49" s="5" t="s">
        <v>43</v>
      </c>
      <c r="B49" s="6" t="s">
        <v>19</v>
      </c>
      <c r="C49" s="5">
        <v>3</v>
      </c>
      <c r="D49" s="6">
        <v>72432</v>
      </c>
      <c r="J49" s="6">
        <v>1197</v>
      </c>
      <c r="K49" s="6">
        <v>1197</v>
      </c>
      <c r="L49" s="6">
        <v>176</v>
      </c>
      <c r="R49" s="5">
        <v>13655396</v>
      </c>
    </row>
    <row r="50" spans="1:18" x14ac:dyDescent="0.25">
      <c r="A50" s="5" t="s">
        <v>46</v>
      </c>
      <c r="B50" s="7" t="s">
        <v>19</v>
      </c>
      <c r="C50" s="5">
        <v>0</v>
      </c>
      <c r="D50" s="7">
        <v>85710</v>
      </c>
      <c r="J50" s="7">
        <v>1397</v>
      </c>
      <c r="K50" s="7">
        <v>1397</v>
      </c>
      <c r="L50" s="7">
        <v>152</v>
      </c>
      <c r="R50" s="5">
        <v>17810781</v>
      </c>
    </row>
    <row r="51" spans="1:18" x14ac:dyDescent="0.25">
      <c r="A51" s="5" t="s">
        <v>46</v>
      </c>
      <c r="B51" s="6" t="s">
        <v>19</v>
      </c>
      <c r="C51" s="5">
        <v>1</v>
      </c>
      <c r="D51" s="6">
        <v>85710</v>
      </c>
      <c r="J51" s="6">
        <v>1393</v>
      </c>
      <c r="K51" s="6">
        <v>1393</v>
      </c>
      <c r="L51" s="6">
        <v>151</v>
      </c>
      <c r="R51" s="5">
        <v>17810781</v>
      </c>
    </row>
    <row r="52" spans="1:18" x14ac:dyDescent="0.25">
      <c r="A52" s="5" t="s">
        <v>46</v>
      </c>
      <c r="B52" s="7" t="s">
        <v>19</v>
      </c>
      <c r="C52" s="5">
        <v>2</v>
      </c>
      <c r="D52" s="7">
        <v>85710</v>
      </c>
      <c r="J52" s="7">
        <v>1197</v>
      </c>
      <c r="K52" s="7">
        <v>1197</v>
      </c>
      <c r="L52" s="7">
        <v>193</v>
      </c>
      <c r="R52" s="5">
        <v>17810781</v>
      </c>
    </row>
    <row r="53" spans="1:18" x14ac:dyDescent="0.25">
      <c r="A53" s="5" t="s">
        <v>46</v>
      </c>
      <c r="B53" s="6" t="s">
        <v>19</v>
      </c>
      <c r="C53" s="5">
        <v>3</v>
      </c>
      <c r="D53" s="6">
        <v>85710</v>
      </c>
      <c r="J53" s="6">
        <v>1397</v>
      </c>
      <c r="K53" s="6">
        <v>1397</v>
      </c>
      <c r="L53" s="6">
        <v>193</v>
      </c>
      <c r="R53" s="5">
        <v>17810781</v>
      </c>
    </row>
    <row r="54" spans="1:18" x14ac:dyDescent="0.25">
      <c r="A54" s="5" t="s">
        <v>44</v>
      </c>
      <c r="B54" s="7" t="s">
        <v>19</v>
      </c>
      <c r="C54" s="5">
        <v>0</v>
      </c>
      <c r="D54" s="7">
        <v>52856</v>
      </c>
      <c r="J54" s="7">
        <v>1797</v>
      </c>
      <c r="K54" s="7">
        <v>1797</v>
      </c>
      <c r="L54" s="7">
        <v>155</v>
      </c>
      <c r="R54" s="5">
        <v>9598540</v>
      </c>
    </row>
    <row r="55" spans="1:18" x14ac:dyDescent="0.25">
      <c r="A55" s="5" t="s">
        <v>44</v>
      </c>
      <c r="B55" s="6" t="s">
        <v>19</v>
      </c>
      <c r="C55" s="5">
        <v>1</v>
      </c>
      <c r="D55" s="6">
        <v>52856</v>
      </c>
      <c r="J55" s="6">
        <v>1397</v>
      </c>
      <c r="K55" s="6">
        <v>1397</v>
      </c>
      <c r="L55" s="6">
        <v>151</v>
      </c>
      <c r="R55" s="5">
        <v>9598540</v>
      </c>
    </row>
    <row r="56" spans="1:18" x14ac:dyDescent="0.25">
      <c r="A56" s="5" t="s">
        <v>44</v>
      </c>
      <c r="B56" s="7" t="s">
        <v>19</v>
      </c>
      <c r="C56" s="5">
        <v>2</v>
      </c>
      <c r="D56" s="7">
        <v>52856</v>
      </c>
      <c r="J56" s="7">
        <v>1397</v>
      </c>
      <c r="K56" s="7">
        <v>1397</v>
      </c>
      <c r="L56" s="7">
        <v>170</v>
      </c>
      <c r="R56" s="5">
        <v>9598540</v>
      </c>
    </row>
    <row r="57" spans="1:18" x14ac:dyDescent="0.25">
      <c r="A57" s="5" t="s">
        <v>44</v>
      </c>
      <c r="B57" s="6" t="s">
        <v>19</v>
      </c>
      <c r="C57" s="5">
        <v>3</v>
      </c>
      <c r="D57" s="6">
        <v>52856</v>
      </c>
      <c r="J57" s="6">
        <v>1397</v>
      </c>
      <c r="K57" s="6">
        <v>1397</v>
      </c>
      <c r="L57" s="6">
        <v>170</v>
      </c>
      <c r="R57" s="5">
        <v>9598540</v>
      </c>
    </row>
    <row r="58" spans="1:18" x14ac:dyDescent="0.25">
      <c r="A58" s="5" t="s">
        <v>45</v>
      </c>
      <c r="B58" s="7" t="s">
        <v>19</v>
      </c>
      <c r="C58" s="5">
        <v>0</v>
      </c>
      <c r="D58" s="7">
        <v>69851</v>
      </c>
      <c r="J58" s="7">
        <v>1197</v>
      </c>
      <c r="K58" s="7">
        <v>1197</v>
      </c>
      <c r="L58" s="7">
        <v>152</v>
      </c>
      <c r="R58" s="5">
        <v>12569184</v>
      </c>
    </row>
    <row r="59" spans="1:18" x14ac:dyDescent="0.25">
      <c r="A59" s="5" t="s">
        <v>45</v>
      </c>
      <c r="B59" s="6" t="s">
        <v>19</v>
      </c>
      <c r="C59" s="5">
        <v>1</v>
      </c>
      <c r="D59" s="6">
        <v>69851</v>
      </c>
      <c r="J59" s="6">
        <v>1197</v>
      </c>
      <c r="K59" s="6">
        <v>1197</v>
      </c>
      <c r="L59" s="6">
        <v>150</v>
      </c>
      <c r="R59" s="5">
        <v>12569184</v>
      </c>
    </row>
    <row r="60" spans="1:18" x14ac:dyDescent="0.25">
      <c r="A60" s="5" t="s">
        <v>45</v>
      </c>
      <c r="B60" s="7" t="s">
        <v>19</v>
      </c>
      <c r="C60" s="5">
        <v>2</v>
      </c>
      <c r="D60" s="7">
        <v>69851</v>
      </c>
      <c r="J60" s="7">
        <v>1397</v>
      </c>
      <c r="K60" s="7">
        <v>1397</v>
      </c>
      <c r="L60" s="7">
        <v>167</v>
      </c>
      <c r="R60" s="5">
        <v>12569184</v>
      </c>
    </row>
    <row r="61" spans="1:18" x14ac:dyDescent="0.25">
      <c r="A61" s="5" t="s">
        <v>45</v>
      </c>
      <c r="B61" s="6" t="s">
        <v>19</v>
      </c>
      <c r="C61" s="5">
        <v>3</v>
      </c>
      <c r="D61" s="6">
        <v>69851</v>
      </c>
      <c r="J61" s="6">
        <v>1197</v>
      </c>
      <c r="K61" s="6">
        <v>1197</v>
      </c>
      <c r="L61" s="6">
        <v>167</v>
      </c>
      <c r="R61" s="5">
        <v>12569184</v>
      </c>
    </row>
    <row r="62" spans="1:18" x14ac:dyDescent="0.25">
      <c r="A62" s="5" t="s">
        <v>47</v>
      </c>
      <c r="B62" s="7" t="s">
        <v>19</v>
      </c>
      <c r="C62" s="5">
        <v>0</v>
      </c>
      <c r="D62" s="7">
        <v>73381</v>
      </c>
      <c r="J62" s="7">
        <v>1397</v>
      </c>
      <c r="K62" s="7">
        <v>1397</v>
      </c>
      <c r="L62" s="7">
        <v>154</v>
      </c>
      <c r="R62" s="5">
        <v>13245371</v>
      </c>
    </row>
    <row r="63" spans="1:18" x14ac:dyDescent="0.25">
      <c r="A63" s="5" t="s">
        <v>47</v>
      </c>
      <c r="B63" s="6" t="s">
        <v>19</v>
      </c>
      <c r="C63" s="5">
        <v>1</v>
      </c>
      <c r="D63" s="6">
        <v>73381</v>
      </c>
      <c r="J63" s="6">
        <v>1397</v>
      </c>
      <c r="K63" s="6">
        <v>1397</v>
      </c>
      <c r="L63" s="6">
        <v>153</v>
      </c>
      <c r="R63" s="5">
        <v>13245371</v>
      </c>
    </row>
    <row r="64" spans="1:18" x14ac:dyDescent="0.25">
      <c r="A64" s="5" t="s">
        <v>47</v>
      </c>
      <c r="B64" s="7" t="s">
        <v>19</v>
      </c>
      <c r="C64" s="5">
        <v>2</v>
      </c>
      <c r="D64" s="7">
        <v>73381</v>
      </c>
      <c r="J64" s="7">
        <v>1393</v>
      </c>
      <c r="K64" s="7">
        <v>1393</v>
      </c>
      <c r="L64" s="7">
        <v>164</v>
      </c>
      <c r="R64" s="5">
        <v>13245371</v>
      </c>
    </row>
    <row r="65" spans="1:18" x14ac:dyDescent="0.25">
      <c r="A65" s="5" t="s">
        <v>47</v>
      </c>
      <c r="B65" s="6" t="s">
        <v>19</v>
      </c>
      <c r="C65" s="5">
        <v>3</v>
      </c>
      <c r="D65" s="6">
        <v>73381</v>
      </c>
      <c r="J65" s="6">
        <v>1397</v>
      </c>
      <c r="K65" s="6">
        <v>1397</v>
      </c>
      <c r="L65" s="6">
        <v>164</v>
      </c>
      <c r="R65" s="5">
        <v>13245371</v>
      </c>
    </row>
    <row r="66" spans="1:18" x14ac:dyDescent="0.25">
      <c r="A66" s="5" t="s">
        <v>48</v>
      </c>
      <c r="B66" s="7" t="s">
        <v>19</v>
      </c>
      <c r="C66" s="5">
        <v>0</v>
      </c>
      <c r="D66" s="7">
        <v>71027</v>
      </c>
      <c r="J66" s="7">
        <v>1385</v>
      </c>
      <c r="K66" s="7">
        <v>1385</v>
      </c>
      <c r="L66" s="7">
        <v>153</v>
      </c>
      <c r="R66" s="5">
        <v>13287069</v>
      </c>
    </row>
    <row r="67" spans="1:18" x14ac:dyDescent="0.25">
      <c r="A67" s="5" t="s">
        <v>48</v>
      </c>
      <c r="B67" s="6" t="s">
        <v>19</v>
      </c>
      <c r="C67" s="5">
        <v>1</v>
      </c>
      <c r="D67" s="6">
        <v>71027</v>
      </c>
      <c r="J67" s="6">
        <v>1397</v>
      </c>
      <c r="K67" s="6">
        <v>1397</v>
      </c>
      <c r="L67" s="6">
        <v>155</v>
      </c>
      <c r="R67" s="5">
        <v>13287069</v>
      </c>
    </row>
    <row r="68" spans="1:18" x14ac:dyDescent="0.25">
      <c r="A68" s="5" t="s">
        <v>48</v>
      </c>
      <c r="B68" s="7" t="s">
        <v>19</v>
      </c>
      <c r="C68" s="5">
        <v>2</v>
      </c>
      <c r="D68" s="7">
        <v>71027</v>
      </c>
      <c r="J68" s="7">
        <v>1397</v>
      </c>
      <c r="K68" s="7">
        <v>1397</v>
      </c>
      <c r="L68" s="7">
        <v>164</v>
      </c>
      <c r="R68" s="5">
        <v>13287069</v>
      </c>
    </row>
    <row r="69" spans="1:18" x14ac:dyDescent="0.25">
      <c r="A69" s="5" t="s">
        <v>48</v>
      </c>
      <c r="B69" s="6" t="s">
        <v>19</v>
      </c>
      <c r="C69" s="5">
        <v>3</v>
      </c>
      <c r="D69" s="6">
        <v>71027</v>
      </c>
      <c r="J69" s="6">
        <v>1397</v>
      </c>
      <c r="K69" s="6">
        <v>1397</v>
      </c>
      <c r="L69" s="6">
        <v>164</v>
      </c>
      <c r="R69" s="5">
        <v>13287069</v>
      </c>
    </row>
    <row r="70" spans="1:18" x14ac:dyDescent="0.25">
      <c r="A70" s="5" t="s">
        <v>49</v>
      </c>
      <c r="B70" s="7" t="s">
        <v>19</v>
      </c>
      <c r="C70" s="5">
        <v>0</v>
      </c>
      <c r="D70" s="7">
        <v>76612</v>
      </c>
      <c r="J70" s="7">
        <v>1397</v>
      </c>
      <c r="K70" s="7">
        <v>1397</v>
      </c>
      <c r="L70" s="7">
        <v>148</v>
      </c>
      <c r="R70" s="5">
        <v>16342046</v>
      </c>
    </row>
    <row r="71" spans="1:18" x14ac:dyDescent="0.25">
      <c r="A71" s="5" t="s">
        <v>49</v>
      </c>
      <c r="B71" s="6" t="s">
        <v>19</v>
      </c>
      <c r="C71" s="5">
        <v>1</v>
      </c>
      <c r="D71" s="6">
        <v>76612</v>
      </c>
      <c r="J71" s="6">
        <v>1581</v>
      </c>
      <c r="K71" s="6">
        <v>1581</v>
      </c>
      <c r="L71" s="6">
        <v>152</v>
      </c>
      <c r="R71" s="5">
        <v>16342046</v>
      </c>
    </row>
    <row r="72" spans="1:18" x14ac:dyDescent="0.25">
      <c r="A72" s="5" t="s">
        <v>49</v>
      </c>
      <c r="B72" s="7" t="s">
        <v>19</v>
      </c>
      <c r="C72" s="5">
        <v>2</v>
      </c>
      <c r="D72" s="7">
        <v>76612</v>
      </c>
      <c r="J72" s="7">
        <v>1397</v>
      </c>
      <c r="K72" s="7">
        <v>1397</v>
      </c>
      <c r="L72" s="7">
        <v>181</v>
      </c>
      <c r="R72" s="5">
        <v>16342046</v>
      </c>
    </row>
    <row r="73" spans="1:18" x14ac:dyDescent="0.25">
      <c r="A73" s="5" t="s">
        <v>49</v>
      </c>
      <c r="B73" s="6" t="s">
        <v>19</v>
      </c>
      <c r="C73" s="5">
        <v>3</v>
      </c>
      <c r="D73" s="6">
        <v>76612</v>
      </c>
      <c r="J73" s="6">
        <v>1597</v>
      </c>
      <c r="K73" s="6">
        <v>1597</v>
      </c>
      <c r="L73" s="6">
        <v>181</v>
      </c>
      <c r="R73" s="5">
        <v>16342046</v>
      </c>
    </row>
    <row r="74" spans="1:18" x14ac:dyDescent="0.25">
      <c r="A74" s="5" t="s">
        <v>41</v>
      </c>
      <c r="B74" s="7" t="s">
        <v>37</v>
      </c>
      <c r="C74" s="5">
        <v>0</v>
      </c>
      <c r="J74" s="7">
        <v>250</v>
      </c>
      <c r="K74" s="7">
        <v>250</v>
      </c>
      <c r="L74" s="7">
        <v>188</v>
      </c>
      <c r="R74" s="5">
        <v>13769019</v>
      </c>
    </row>
    <row r="75" spans="1:18" x14ac:dyDescent="0.25">
      <c r="A75" s="5" t="s">
        <v>41</v>
      </c>
      <c r="B75" s="6" t="s">
        <v>37</v>
      </c>
      <c r="C75" s="5">
        <v>1</v>
      </c>
      <c r="J75" s="6">
        <v>250</v>
      </c>
      <c r="K75" s="6">
        <v>250</v>
      </c>
      <c r="L75" s="6">
        <v>188</v>
      </c>
      <c r="R75" s="5">
        <v>13769019</v>
      </c>
    </row>
    <row r="76" spans="1:18" x14ac:dyDescent="0.25">
      <c r="A76" s="5" t="s">
        <v>41</v>
      </c>
      <c r="B76" s="7" t="s">
        <v>37</v>
      </c>
      <c r="C76" s="5">
        <v>2</v>
      </c>
      <c r="J76" s="7">
        <v>250</v>
      </c>
      <c r="K76" s="7">
        <v>250</v>
      </c>
      <c r="L76" s="7">
        <v>188</v>
      </c>
      <c r="R76" s="5">
        <v>13769019</v>
      </c>
    </row>
    <row r="77" spans="1:18" x14ac:dyDescent="0.25">
      <c r="A77" s="5" t="s">
        <v>41</v>
      </c>
      <c r="B77" s="6" t="s">
        <v>37</v>
      </c>
      <c r="C77" s="5">
        <v>3</v>
      </c>
      <c r="J77" s="6">
        <v>250</v>
      </c>
      <c r="K77" s="6">
        <v>250</v>
      </c>
      <c r="L77" s="6">
        <v>188</v>
      </c>
      <c r="R77" s="5">
        <v>13769019</v>
      </c>
    </row>
    <row r="78" spans="1:18" x14ac:dyDescent="0.25">
      <c r="A78" s="5" t="s">
        <v>42</v>
      </c>
      <c r="B78" s="7" t="s">
        <v>37</v>
      </c>
      <c r="C78" s="5">
        <v>0</v>
      </c>
      <c r="J78" s="7">
        <v>250</v>
      </c>
      <c r="K78" s="7">
        <v>250</v>
      </c>
      <c r="L78" s="7">
        <v>188</v>
      </c>
      <c r="R78" s="5">
        <v>14376162</v>
      </c>
    </row>
    <row r="79" spans="1:18" x14ac:dyDescent="0.25">
      <c r="A79" s="5" t="s">
        <v>42</v>
      </c>
      <c r="B79" s="6" t="s">
        <v>37</v>
      </c>
      <c r="C79" s="5">
        <v>1</v>
      </c>
      <c r="J79" s="6">
        <v>250</v>
      </c>
      <c r="K79" s="6">
        <v>250</v>
      </c>
      <c r="L79" s="6">
        <v>188</v>
      </c>
      <c r="R79" s="5">
        <v>14376162</v>
      </c>
    </row>
    <row r="80" spans="1:18" x14ac:dyDescent="0.25">
      <c r="A80" s="5" t="s">
        <v>42</v>
      </c>
      <c r="B80" s="7" t="s">
        <v>37</v>
      </c>
      <c r="C80" s="5">
        <v>2</v>
      </c>
      <c r="J80" s="7">
        <v>250</v>
      </c>
      <c r="K80" s="7">
        <v>250</v>
      </c>
      <c r="L80" s="7">
        <v>188</v>
      </c>
      <c r="R80" s="5">
        <v>14376162</v>
      </c>
    </row>
    <row r="81" spans="1:18" x14ac:dyDescent="0.25">
      <c r="A81" s="5" t="s">
        <v>42</v>
      </c>
      <c r="B81" s="6" t="s">
        <v>37</v>
      </c>
      <c r="C81" s="5">
        <v>3</v>
      </c>
      <c r="J81" s="6">
        <v>250</v>
      </c>
      <c r="K81" s="6">
        <v>250</v>
      </c>
      <c r="L81" s="6">
        <v>188</v>
      </c>
      <c r="R81" s="5">
        <v>14376162</v>
      </c>
    </row>
    <row r="82" spans="1:18" x14ac:dyDescent="0.25">
      <c r="A82" s="5" t="s">
        <v>43</v>
      </c>
      <c r="B82" s="7" t="s">
        <v>37</v>
      </c>
      <c r="C82" s="5">
        <v>0</v>
      </c>
      <c r="J82" s="7">
        <v>250</v>
      </c>
      <c r="K82" s="7">
        <v>250</v>
      </c>
      <c r="L82" s="7">
        <v>188</v>
      </c>
      <c r="R82" s="5">
        <v>14491082</v>
      </c>
    </row>
    <row r="83" spans="1:18" x14ac:dyDescent="0.25">
      <c r="A83" s="5" t="s">
        <v>43</v>
      </c>
      <c r="B83" s="6" t="s">
        <v>37</v>
      </c>
      <c r="C83" s="5">
        <v>1</v>
      </c>
      <c r="J83" s="6">
        <v>250</v>
      </c>
      <c r="K83" s="6">
        <v>250</v>
      </c>
      <c r="L83" s="6">
        <v>188</v>
      </c>
      <c r="R83" s="5">
        <v>14491082</v>
      </c>
    </row>
    <row r="84" spans="1:18" x14ac:dyDescent="0.25">
      <c r="A84" s="5" t="s">
        <v>43</v>
      </c>
      <c r="B84" s="7" t="s">
        <v>37</v>
      </c>
      <c r="C84" s="5">
        <v>2</v>
      </c>
      <c r="J84" s="7">
        <v>250</v>
      </c>
      <c r="K84" s="7">
        <v>250</v>
      </c>
      <c r="L84" s="7">
        <v>188</v>
      </c>
      <c r="R84" s="5">
        <v>14491082</v>
      </c>
    </row>
    <row r="85" spans="1:18" x14ac:dyDescent="0.25">
      <c r="A85" s="5" t="s">
        <v>43</v>
      </c>
      <c r="B85" s="6" t="s">
        <v>37</v>
      </c>
      <c r="C85" s="5">
        <v>3</v>
      </c>
      <c r="J85" s="6">
        <v>250</v>
      </c>
      <c r="K85" s="6">
        <v>250</v>
      </c>
      <c r="L85" s="6">
        <v>188</v>
      </c>
      <c r="R85" s="5">
        <v>14491082</v>
      </c>
    </row>
    <row r="86" spans="1:18" x14ac:dyDescent="0.25">
      <c r="A86" s="5" t="s">
        <v>46</v>
      </c>
      <c r="B86" s="7" t="s">
        <v>37</v>
      </c>
      <c r="C86" s="5">
        <v>0</v>
      </c>
      <c r="J86" s="7">
        <v>250</v>
      </c>
      <c r="K86" s="7">
        <v>250</v>
      </c>
      <c r="L86" s="7">
        <v>188</v>
      </c>
      <c r="R86" s="5">
        <v>17364266</v>
      </c>
    </row>
    <row r="87" spans="1:18" x14ac:dyDescent="0.25">
      <c r="A87" s="5" t="s">
        <v>46</v>
      </c>
      <c r="B87" s="6" t="s">
        <v>37</v>
      </c>
      <c r="C87" s="5">
        <v>1</v>
      </c>
      <c r="J87" s="6">
        <v>250</v>
      </c>
      <c r="K87" s="6">
        <v>250</v>
      </c>
      <c r="L87" s="6">
        <v>188</v>
      </c>
      <c r="R87" s="5">
        <v>17364266</v>
      </c>
    </row>
    <row r="88" spans="1:18" x14ac:dyDescent="0.25">
      <c r="A88" s="5" t="s">
        <v>46</v>
      </c>
      <c r="B88" s="7" t="s">
        <v>37</v>
      </c>
      <c r="C88" s="5">
        <v>2</v>
      </c>
      <c r="J88" s="7">
        <v>250</v>
      </c>
      <c r="K88" s="7">
        <v>250</v>
      </c>
      <c r="L88" s="7">
        <v>188</v>
      </c>
      <c r="R88" s="5">
        <v>17364266</v>
      </c>
    </row>
    <row r="89" spans="1:18" x14ac:dyDescent="0.25">
      <c r="A89" s="5" t="s">
        <v>46</v>
      </c>
      <c r="B89" s="6" t="s">
        <v>37</v>
      </c>
      <c r="C89" s="5">
        <v>3</v>
      </c>
      <c r="J89" s="6">
        <v>250</v>
      </c>
      <c r="K89" s="6">
        <v>250</v>
      </c>
      <c r="L89" s="6">
        <v>188</v>
      </c>
      <c r="R89" s="5">
        <v>17364266</v>
      </c>
    </row>
    <row r="90" spans="1:18" x14ac:dyDescent="0.25">
      <c r="A90" s="5" t="s">
        <v>44</v>
      </c>
      <c r="B90" s="7" t="s">
        <v>37</v>
      </c>
      <c r="C90" s="5">
        <v>0</v>
      </c>
      <c r="J90" s="7">
        <v>250</v>
      </c>
      <c r="K90" s="7">
        <v>250</v>
      </c>
      <c r="L90" s="7">
        <v>189</v>
      </c>
      <c r="R90" s="5">
        <v>10572183</v>
      </c>
    </row>
    <row r="91" spans="1:18" x14ac:dyDescent="0.25">
      <c r="A91" s="5" t="s">
        <v>44</v>
      </c>
      <c r="B91" s="6" t="s">
        <v>37</v>
      </c>
      <c r="C91" s="5">
        <v>1</v>
      </c>
      <c r="J91" s="6">
        <v>250</v>
      </c>
      <c r="K91" s="6">
        <v>250</v>
      </c>
      <c r="L91" s="6">
        <v>189</v>
      </c>
      <c r="R91" s="5">
        <v>10572183</v>
      </c>
    </row>
    <row r="92" spans="1:18" x14ac:dyDescent="0.25">
      <c r="A92" s="5" t="s">
        <v>44</v>
      </c>
      <c r="B92" s="7" t="s">
        <v>37</v>
      </c>
      <c r="C92" s="5">
        <v>2</v>
      </c>
      <c r="J92" s="7">
        <v>250</v>
      </c>
      <c r="K92" s="7">
        <v>250</v>
      </c>
      <c r="L92" s="7">
        <v>189</v>
      </c>
      <c r="R92" s="5">
        <v>10572183</v>
      </c>
    </row>
    <row r="93" spans="1:18" x14ac:dyDescent="0.25">
      <c r="A93" s="5" t="s">
        <v>44</v>
      </c>
      <c r="B93" s="6" t="s">
        <v>37</v>
      </c>
      <c r="C93" s="5">
        <v>3</v>
      </c>
      <c r="J93" s="6">
        <v>250</v>
      </c>
      <c r="K93" s="6">
        <v>250</v>
      </c>
      <c r="L93" s="6">
        <v>189</v>
      </c>
      <c r="R93" s="5">
        <v>10572183</v>
      </c>
    </row>
    <row r="94" spans="1:18" x14ac:dyDescent="0.25">
      <c r="A94" s="5" t="s">
        <v>45</v>
      </c>
      <c r="B94" s="7" t="s">
        <v>37</v>
      </c>
      <c r="C94" s="5">
        <v>0</v>
      </c>
      <c r="J94" s="7">
        <v>250</v>
      </c>
      <c r="K94" s="7">
        <v>250</v>
      </c>
      <c r="L94" s="7">
        <v>187</v>
      </c>
      <c r="R94" s="5">
        <v>13974171</v>
      </c>
    </row>
    <row r="95" spans="1:18" x14ac:dyDescent="0.25">
      <c r="A95" s="5" t="s">
        <v>45</v>
      </c>
      <c r="B95" s="6" t="s">
        <v>37</v>
      </c>
      <c r="C95" s="5">
        <v>1</v>
      </c>
      <c r="J95" s="6">
        <v>250</v>
      </c>
      <c r="K95" s="6">
        <v>250</v>
      </c>
      <c r="L95" s="6">
        <v>187</v>
      </c>
      <c r="R95" s="5">
        <v>13974171</v>
      </c>
    </row>
    <row r="96" spans="1:18" x14ac:dyDescent="0.25">
      <c r="A96" s="5" t="s">
        <v>45</v>
      </c>
      <c r="B96" s="7" t="s">
        <v>37</v>
      </c>
      <c r="C96" s="5">
        <v>2</v>
      </c>
      <c r="J96" s="7">
        <v>250</v>
      </c>
      <c r="K96" s="7">
        <v>250</v>
      </c>
      <c r="L96" s="7">
        <v>187</v>
      </c>
      <c r="R96" s="5">
        <v>13974171</v>
      </c>
    </row>
    <row r="97" spans="1:18" x14ac:dyDescent="0.25">
      <c r="A97" s="5" t="s">
        <v>45</v>
      </c>
      <c r="B97" s="6" t="s">
        <v>37</v>
      </c>
      <c r="C97" s="5">
        <v>3</v>
      </c>
      <c r="J97" s="6">
        <v>250</v>
      </c>
      <c r="K97" s="6">
        <v>250</v>
      </c>
      <c r="L97" s="6">
        <v>187</v>
      </c>
      <c r="R97" s="5">
        <v>13974171</v>
      </c>
    </row>
    <row r="98" spans="1:18" x14ac:dyDescent="0.25">
      <c r="A98" s="5" t="s">
        <v>47</v>
      </c>
      <c r="B98" s="7" t="s">
        <v>37</v>
      </c>
      <c r="C98" s="5">
        <v>0</v>
      </c>
      <c r="J98" s="7">
        <v>250</v>
      </c>
      <c r="K98" s="7">
        <v>250</v>
      </c>
      <c r="L98" s="7">
        <v>187</v>
      </c>
      <c r="R98" s="5">
        <v>14935168</v>
      </c>
    </row>
    <row r="99" spans="1:18" x14ac:dyDescent="0.25">
      <c r="A99" s="5" t="s">
        <v>47</v>
      </c>
      <c r="B99" s="6" t="s">
        <v>37</v>
      </c>
      <c r="C99" s="5">
        <v>1</v>
      </c>
      <c r="J99" s="6">
        <v>250</v>
      </c>
      <c r="K99" s="6">
        <v>250</v>
      </c>
      <c r="L99" s="6">
        <v>187</v>
      </c>
      <c r="R99" s="5">
        <v>14935168</v>
      </c>
    </row>
    <row r="100" spans="1:18" x14ac:dyDescent="0.25">
      <c r="A100" s="5" t="s">
        <v>47</v>
      </c>
      <c r="B100" s="7" t="s">
        <v>37</v>
      </c>
      <c r="C100" s="5">
        <v>2</v>
      </c>
      <c r="J100" s="7">
        <v>250</v>
      </c>
      <c r="K100" s="7">
        <v>250</v>
      </c>
      <c r="L100" s="7">
        <v>187</v>
      </c>
      <c r="R100" s="5">
        <v>14935168</v>
      </c>
    </row>
    <row r="101" spans="1:18" x14ac:dyDescent="0.25">
      <c r="A101" s="5" t="s">
        <v>47</v>
      </c>
      <c r="B101" s="6" t="s">
        <v>37</v>
      </c>
      <c r="C101" s="5">
        <v>3</v>
      </c>
      <c r="J101" s="6">
        <v>250</v>
      </c>
      <c r="K101" s="6">
        <v>250</v>
      </c>
      <c r="L101" s="6">
        <v>187</v>
      </c>
      <c r="R101" s="5">
        <v>14935168</v>
      </c>
    </row>
    <row r="102" spans="1:18" x14ac:dyDescent="0.25">
      <c r="A102" s="5" t="s">
        <v>48</v>
      </c>
      <c r="B102" s="7" t="s">
        <v>37</v>
      </c>
      <c r="C102" s="5">
        <v>0</v>
      </c>
      <c r="J102" s="7">
        <v>250</v>
      </c>
      <c r="K102" s="7">
        <v>250</v>
      </c>
      <c r="L102" s="7">
        <v>187</v>
      </c>
      <c r="R102" s="5">
        <v>14931406</v>
      </c>
    </row>
    <row r="103" spans="1:18" x14ac:dyDescent="0.25">
      <c r="A103" s="5" t="s">
        <v>48</v>
      </c>
      <c r="B103" s="6" t="s">
        <v>37</v>
      </c>
      <c r="C103" s="5">
        <v>1</v>
      </c>
      <c r="J103" s="6">
        <v>250</v>
      </c>
      <c r="K103" s="6">
        <v>250</v>
      </c>
      <c r="L103" s="6">
        <v>187</v>
      </c>
      <c r="R103" s="5">
        <v>14931406</v>
      </c>
    </row>
    <row r="104" spans="1:18" x14ac:dyDescent="0.25">
      <c r="A104" s="5" t="s">
        <v>48</v>
      </c>
      <c r="B104" s="7" t="s">
        <v>37</v>
      </c>
      <c r="C104" s="5">
        <v>2</v>
      </c>
      <c r="J104" s="7">
        <v>250</v>
      </c>
      <c r="K104" s="7">
        <v>250</v>
      </c>
      <c r="L104" s="7">
        <v>187</v>
      </c>
      <c r="R104" s="5">
        <v>14931406</v>
      </c>
    </row>
    <row r="105" spans="1:18" x14ac:dyDescent="0.25">
      <c r="A105" s="5" t="s">
        <v>48</v>
      </c>
      <c r="B105" s="6" t="s">
        <v>37</v>
      </c>
      <c r="C105" s="5">
        <v>3</v>
      </c>
      <c r="J105" s="6">
        <v>250</v>
      </c>
      <c r="K105" s="6">
        <v>250</v>
      </c>
      <c r="L105" s="6">
        <v>187</v>
      </c>
      <c r="R105" s="5">
        <v>14931406</v>
      </c>
    </row>
    <row r="106" spans="1:18" x14ac:dyDescent="0.25">
      <c r="A106" s="5" t="s">
        <v>49</v>
      </c>
      <c r="B106" s="7" t="s">
        <v>37</v>
      </c>
      <c r="C106" s="5">
        <v>0</v>
      </c>
      <c r="J106" s="7">
        <v>250</v>
      </c>
      <c r="K106" s="7">
        <v>250</v>
      </c>
      <c r="L106" s="7">
        <v>187</v>
      </c>
      <c r="R106" s="5">
        <v>16772741</v>
      </c>
    </row>
    <row r="107" spans="1:18" x14ac:dyDescent="0.25">
      <c r="A107" s="5" t="s">
        <v>49</v>
      </c>
      <c r="B107" s="6" t="s">
        <v>37</v>
      </c>
      <c r="C107" s="5">
        <v>1</v>
      </c>
      <c r="J107" s="6">
        <v>250</v>
      </c>
      <c r="K107" s="6">
        <v>250</v>
      </c>
      <c r="L107" s="6">
        <v>187</v>
      </c>
      <c r="R107" s="5">
        <v>16772741</v>
      </c>
    </row>
    <row r="108" spans="1:18" x14ac:dyDescent="0.25">
      <c r="A108" s="5" t="s">
        <v>49</v>
      </c>
      <c r="B108" s="7" t="s">
        <v>37</v>
      </c>
      <c r="C108" s="5">
        <v>2</v>
      </c>
      <c r="J108" s="7">
        <v>250</v>
      </c>
      <c r="K108" s="7">
        <v>250</v>
      </c>
      <c r="L108" s="7">
        <v>187</v>
      </c>
      <c r="R108" s="5">
        <v>16772741</v>
      </c>
    </row>
    <row r="109" spans="1:18" x14ac:dyDescent="0.25">
      <c r="A109" s="5" t="s">
        <v>49</v>
      </c>
      <c r="B109" s="6" t="s">
        <v>37</v>
      </c>
      <c r="C109" s="5">
        <v>3</v>
      </c>
      <c r="J109" s="6">
        <v>250</v>
      </c>
      <c r="K109" s="6">
        <v>250</v>
      </c>
      <c r="L109" s="6">
        <v>187</v>
      </c>
      <c r="R109" s="5">
        <v>16772741</v>
      </c>
    </row>
    <row r="110" spans="1:18" x14ac:dyDescent="0.25">
      <c r="A110" s="5" t="s">
        <v>41</v>
      </c>
      <c r="B110" s="6" t="s">
        <v>58</v>
      </c>
      <c r="C110" s="5">
        <v>0</v>
      </c>
      <c r="D110" s="5">
        <v>68826</v>
      </c>
      <c r="E110" s="5">
        <v>54055</v>
      </c>
      <c r="F110" s="5">
        <v>870</v>
      </c>
      <c r="G110" s="5">
        <v>8</v>
      </c>
      <c r="H110" s="5">
        <v>289</v>
      </c>
      <c r="I110" s="5">
        <v>132</v>
      </c>
      <c r="J110" s="6">
        <v>290</v>
      </c>
      <c r="K110" s="5">
        <v>203</v>
      </c>
      <c r="L110" s="6">
        <v>31</v>
      </c>
      <c r="M110" s="5">
        <v>2174787</v>
      </c>
      <c r="N110" s="5">
        <v>1638</v>
      </c>
      <c r="O110" s="5">
        <v>2119094</v>
      </c>
      <c r="P110" s="5">
        <v>39165</v>
      </c>
      <c r="Q110" s="5">
        <v>826360</v>
      </c>
      <c r="R110" s="5">
        <v>3064292</v>
      </c>
    </row>
    <row r="111" spans="1:18" x14ac:dyDescent="0.25">
      <c r="A111" s="5" t="s">
        <v>41</v>
      </c>
      <c r="B111" s="6" t="s">
        <v>58</v>
      </c>
      <c r="C111" s="5">
        <v>1</v>
      </c>
      <c r="D111" s="5">
        <v>68826</v>
      </c>
      <c r="E111" s="5">
        <v>54886</v>
      </c>
      <c r="F111" s="5">
        <v>772</v>
      </c>
      <c r="G111" s="5">
        <v>8</v>
      </c>
      <c r="H111" s="5">
        <v>335</v>
      </c>
      <c r="I111" s="5">
        <v>135</v>
      </c>
      <c r="J111" s="6">
        <v>335</v>
      </c>
      <c r="K111" s="5">
        <v>205</v>
      </c>
      <c r="L111" s="6">
        <v>30</v>
      </c>
      <c r="M111" s="5">
        <v>2100799</v>
      </c>
      <c r="N111" s="5">
        <v>1622</v>
      </c>
      <c r="O111" s="5">
        <v>2044291</v>
      </c>
      <c r="P111" s="5">
        <v>34254</v>
      </c>
      <c r="Q111" s="5">
        <v>826360</v>
      </c>
      <c r="R111" s="5">
        <v>2986704</v>
      </c>
    </row>
    <row r="112" spans="1:18" x14ac:dyDescent="0.25">
      <c r="A112" s="5" t="s">
        <v>41</v>
      </c>
      <c r="B112" s="6" t="s">
        <v>58</v>
      </c>
      <c r="C112" s="5">
        <v>2</v>
      </c>
      <c r="D112" s="5">
        <v>68826</v>
      </c>
      <c r="E112" s="5">
        <v>55042</v>
      </c>
      <c r="F112" s="5">
        <v>809</v>
      </c>
      <c r="G112" s="5">
        <v>9</v>
      </c>
      <c r="H112" s="5">
        <v>291</v>
      </c>
      <c r="I112" s="5">
        <v>120</v>
      </c>
      <c r="J112" s="6">
        <v>297</v>
      </c>
      <c r="K112" s="5">
        <v>207</v>
      </c>
      <c r="L112" s="6">
        <v>30</v>
      </c>
      <c r="M112" s="5">
        <v>2107087</v>
      </c>
      <c r="N112" s="5">
        <v>28625</v>
      </c>
      <c r="O112" s="5">
        <v>2023420</v>
      </c>
      <c r="P112" s="5">
        <v>36925</v>
      </c>
      <c r="Q112" s="5">
        <v>826360</v>
      </c>
      <c r="R112" s="5">
        <v>2965863</v>
      </c>
    </row>
    <row r="113" spans="1:18" x14ac:dyDescent="0.25">
      <c r="A113" s="5" t="s">
        <v>41</v>
      </c>
      <c r="B113" s="6" t="s">
        <v>58</v>
      </c>
      <c r="C113" s="5">
        <v>3</v>
      </c>
      <c r="D113" s="5">
        <v>68826</v>
      </c>
      <c r="E113" s="5">
        <v>53895</v>
      </c>
      <c r="F113" s="5">
        <v>882</v>
      </c>
      <c r="G113" s="5">
        <v>13</v>
      </c>
      <c r="H113" s="5">
        <v>328</v>
      </c>
      <c r="I113" s="5">
        <v>128</v>
      </c>
      <c r="J113" s="6">
        <v>333</v>
      </c>
      <c r="K113" s="5">
        <v>209</v>
      </c>
      <c r="L113" s="6">
        <v>31</v>
      </c>
      <c r="M113" s="5">
        <v>2188483</v>
      </c>
      <c r="N113" s="5">
        <v>1645</v>
      </c>
      <c r="O113" s="5">
        <v>2132943</v>
      </c>
      <c r="P113" s="5">
        <v>41682</v>
      </c>
      <c r="Q113" s="5">
        <v>826360</v>
      </c>
      <c r="R113" s="5">
        <v>3079264</v>
      </c>
    </row>
    <row r="114" spans="1:18" x14ac:dyDescent="0.25">
      <c r="A114" s="5" t="s">
        <v>42</v>
      </c>
      <c r="B114" s="6" t="s">
        <v>58</v>
      </c>
      <c r="C114" s="5">
        <v>0</v>
      </c>
      <c r="D114" s="5">
        <v>71833</v>
      </c>
      <c r="E114" s="5">
        <v>55767</v>
      </c>
      <c r="F114" s="5">
        <v>1180</v>
      </c>
      <c r="G114" s="5">
        <v>9</v>
      </c>
      <c r="H114" s="5">
        <v>294</v>
      </c>
      <c r="I114" s="5">
        <v>100</v>
      </c>
      <c r="J114" s="6">
        <v>294</v>
      </c>
      <c r="K114" s="5">
        <v>207</v>
      </c>
      <c r="L114" s="6">
        <v>30</v>
      </c>
      <c r="M114" s="5">
        <v>2193105</v>
      </c>
      <c r="N114" s="5">
        <v>1799</v>
      </c>
      <c r="O114" s="5">
        <v>2135539</v>
      </c>
      <c r="P114" s="5">
        <v>55825</v>
      </c>
      <c r="Q114" s="5">
        <v>866139</v>
      </c>
      <c r="R114" s="5">
        <v>3128975</v>
      </c>
    </row>
    <row r="115" spans="1:18" x14ac:dyDescent="0.25">
      <c r="A115" s="5" t="s">
        <v>42</v>
      </c>
      <c r="B115" s="6" t="s">
        <v>58</v>
      </c>
      <c r="C115" s="5">
        <v>1</v>
      </c>
      <c r="D115" s="5">
        <v>71833</v>
      </c>
      <c r="E115" s="5">
        <v>55750</v>
      </c>
      <c r="F115" s="5">
        <v>1072</v>
      </c>
      <c r="G115" s="5">
        <v>9</v>
      </c>
      <c r="H115" s="5">
        <v>295</v>
      </c>
      <c r="I115" s="5">
        <v>127</v>
      </c>
      <c r="J115" s="6">
        <v>295</v>
      </c>
      <c r="K115" s="5">
        <v>207</v>
      </c>
      <c r="L115" s="6">
        <v>30</v>
      </c>
      <c r="M115" s="5">
        <v>2194325</v>
      </c>
      <c r="N115" s="5">
        <v>1507</v>
      </c>
      <c r="O115" s="5">
        <v>2137068</v>
      </c>
      <c r="P115" s="5">
        <v>46549</v>
      </c>
      <c r="Q115" s="5">
        <v>866139</v>
      </c>
      <c r="R115" s="5">
        <v>3128801</v>
      </c>
    </row>
    <row r="116" spans="1:18" x14ac:dyDescent="0.25">
      <c r="A116" s="5" t="s">
        <v>42</v>
      </c>
      <c r="B116" s="6" t="s">
        <v>58</v>
      </c>
      <c r="C116" s="5">
        <v>2</v>
      </c>
      <c r="D116" s="5">
        <v>71833</v>
      </c>
      <c r="E116" s="5">
        <v>58910</v>
      </c>
      <c r="F116" s="5">
        <v>1077</v>
      </c>
      <c r="G116" s="5">
        <v>10</v>
      </c>
      <c r="H116" s="5">
        <v>293</v>
      </c>
      <c r="I116" s="5">
        <v>107</v>
      </c>
      <c r="J116" s="6">
        <v>295</v>
      </c>
      <c r="K116" s="5">
        <v>208</v>
      </c>
      <c r="L116" s="6">
        <v>27</v>
      </c>
      <c r="M116" s="5">
        <v>1942935</v>
      </c>
      <c r="N116" s="5">
        <v>27037</v>
      </c>
      <c r="O116" s="5">
        <v>1856988</v>
      </c>
      <c r="P116" s="5">
        <v>50960</v>
      </c>
      <c r="Q116" s="5">
        <v>866139</v>
      </c>
      <c r="R116" s="5">
        <v>2840934</v>
      </c>
    </row>
    <row r="117" spans="1:18" x14ac:dyDescent="0.25">
      <c r="A117" s="5" t="s">
        <v>42</v>
      </c>
      <c r="B117" s="6" t="s">
        <v>58</v>
      </c>
      <c r="C117" s="5">
        <v>3</v>
      </c>
      <c r="D117" s="5">
        <v>71833</v>
      </c>
      <c r="E117" s="5">
        <v>59000</v>
      </c>
      <c r="F117" s="5">
        <v>926</v>
      </c>
      <c r="G117" s="5">
        <v>13</v>
      </c>
      <c r="H117" s="5">
        <v>323</v>
      </c>
      <c r="I117" s="5">
        <v>123</v>
      </c>
      <c r="J117" s="6">
        <v>323</v>
      </c>
      <c r="K117" s="5">
        <v>207</v>
      </c>
      <c r="L117" s="6">
        <v>26</v>
      </c>
      <c r="M117" s="5">
        <v>1896131</v>
      </c>
      <c r="N117" s="5">
        <v>1391</v>
      </c>
      <c r="O117" s="5">
        <v>1835740</v>
      </c>
      <c r="P117" s="5">
        <v>39609</v>
      </c>
      <c r="Q117" s="5">
        <v>866139</v>
      </c>
      <c r="R117" s="5">
        <v>2817566</v>
      </c>
    </row>
    <row r="118" spans="1:18" x14ac:dyDescent="0.25">
      <c r="A118" s="5" t="s">
        <v>43</v>
      </c>
      <c r="B118" s="6" t="s">
        <v>58</v>
      </c>
      <c r="C118" s="5">
        <v>0</v>
      </c>
      <c r="D118" s="5">
        <v>72432</v>
      </c>
      <c r="E118" s="5">
        <v>57466</v>
      </c>
      <c r="F118" s="5">
        <v>2516</v>
      </c>
      <c r="G118" s="5">
        <v>8</v>
      </c>
      <c r="H118" s="5">
        <v>339</v>
      </c>
      <c r="I118" s="5">
        <v>150</v>
      </c>
      <c r="J118" s="6">
        <v>339</v>
      </c>
      <c r="K118" s="5">
        <v>207</v>
      </c>
      <c r="L118" s="6">
        <v>30</v>
      </c>
      <c r="M118" s="5">
        <v>2174395</v>
      </c>
      <c r="N118" s="5">
        <v>1526</v>
      </c>
      <c r="O118" s="5">
        <v>2115403</v>
      </c>
      <c r="P118" s="5">
        <v>118015</v>
      </c>
      <c r="Q118" s="5">
        <v>865629</v>
      </c>
      <c r="R118" s="5">
        <v>3107481</v>
      </c>
    </row>
    <row r="119" spans="1:18" x14ac:dyDescent="0.25">
      <c r="A119" s="5" t="s">
        <v>43</v>
      </c>
      <c r="B119" s="6" t="s">
        <v>58</v>
      </c>
      <c r="C119" s="5">
        <v>1</v>
      </c>
      <c r="D119" s="5">
        <v>72432</v>
      </c>
      <c r="E119" s="5">
        <v>59773</v>
      </c>
      <c r="F119" s="5">
        <v>2496</v>
      </c>
      <c r="G119" s="5">
        <v>9</v>
      </c>
      <c r="H119" s="5">
        <v>335</v>
      </c>
      <c r="I119" s="5">
        <v>150</v>
      </c>
      <c r="J119" s="6">
        <v>335</v>
      </c>
      <c r="K119" s="5">
        <v>206</v>
      </c>
      <c r="L119" s="6">
        <v>26</v>
      </c>
      <c r="M119" s="5">
        <v>1953539</v>
      </c>
      <c r="N119" s="5">
        <v>1535</v>
      </c>
      <c r="O119" s="5">
        <v>1892231</v>
      </c>
      <c r="P119" s="5">
        <v>117735</v>
      </c>
      <c r="Q119" s="5">
        <v>865629</v>
      </c>
      <c r="R119" s="5">
        <v>2878653</v>
      </c>
    </row>
    <row r="120" spans="1:18" x14ac:dyDescent="0.25">
      <c r="A120" s="5" t="s">
        <v>43</v>
      </c>
      <c r="B120" s="6" t="s">
        <v>58</v>
      </c>
      <c r="C120" s="5">
        <v>2</v>
      </c>
      <c r="D120" s="5">
        <v>72432</v>
      </c>
      <c r="E120" s="5">
        <v>59828</v>
      </c>
      <c r="F120" s="5">
        <v>2250</v>
      </c>
      <c r="G120" s="5">
        <v>10</v>
      </c>
      <c r="H120" s="5">
        <v>338</v>
      </c>
      <c r="I120" s="5">
        <v>138</v>
      </c>
      <c r="J120" s="6">
        <v>340</v>
      </c>
      <c r="K120" s="5">
        <v>208</v>
      </c>
      <c r="L120" s="6">
        <v>27</v>
      </c>
      <c r="M120" s="5">
        <v>1970016</v>
      </c>
      <c r="N120" s="5">
        <v>26256</v>
      </c>
      <c r="O120" s="5">
        <v>1883932</v>
      </c>
      <c r="P120" s="5">
        <v>99629</v>
      </c>
      <c r="Q120" s="5">
        <v>865629</v>
      </c>
      <c r="R120" s="5">
        <v>2867860</v>
      </c>
    </row>
    <row r="121" spans="1:18" x14ac:dyDescent="0.25">
      <c r="A121" s="5" t="s">
        <v>43</v>
      </c>
      <c r="B121" s="6" t="s">
        <v>58</v>
      </c>
      <c r="C121" s="5">
        <v>3</v>
      </c>
      <c r="D121" s="5">
        <v>72432</v>
      </c>
      <c r="E121" s="5">
        <v>57374</v>
      </c>
      <c r="F121" s="5">
        <v>2614</v>
      </c>
      <c r="G121" s="5">
        <v>13</v>
      </c>
      <c r="H121" s="5">
        <v>335</v>
      </c>
      <c r="I121" s="5">
        <v>150</v>
      </c>
      <c r="J121" s="6">
        <v>338</v>
      </c>
      <c r="K121" s="5">
        <v>207</v>
      </c>
      <c r="L121" s="6">
        <v>30</v>
      </c>
      <c r="M121" s="5">
        <v>2189386</v>
      </c>
      <c r="N121" s="5">
        <v>1420</v>
      </c>
      <c r="O121" s="5">
        <v>2130592</v>
      </c>
      <c r="P121" s="5">
        <v>121626</v>
      </c>
      <c r="Q121" s="5">
        <v>865629</v>
      </c>
      <c r="R121" s="5">
        <v>3122974</v>
      </c>
    </row>
    <row r="122" spans="1:18" x14ac:dyDescent="0.25">
      <c r="A122" s="5" t="s">
        <v>46</v>
      </c>
      <c r="B122" s="6" t="s">
        <v>58</v>
      </c>
      <c r="C122" s="5">
        <v>0</v>
      </c>
      <c r="D122" s="5">
        <v>85710</v>
      </c>
      <c r="E122" s="5">
        <v>58630</v>
      </c>
      <c r="F122" s="5">
        <v>18570</v>
      </c>
      <c r="G122" s="5">
        <v>8</v>
      </c>
      <c r="H122" s="5">
        <v>385</v>
      </c>
      <c r="I122" s="5">
        <v>185</v>
      </c>
      <c r="J122" s="6">
        <v>385</v>
      </c>
      <c r="K122" s="5">
        <v>206</v>
      </c>
      <c r="L122" s="6">
        <v>86</v>
      </c>
      <c r="M122" s="5">
        <v>7429122</v>
      </c>
      <c r="N122" s="5">
        <v>1555</v>
      </c>
      <c r="O122" s="5">
        <v>7368937</v>
      </c>
      <c r="P122" s="5">
        <v>2629462</v>
      </c>
      <c r="Q122" s="5">
        <v>1203731</v>
      </c>
      <c r="R122" s="5">
        <v>8810137</v>
      </c>
    </row>
    <row r="123" spans="1:18" x14ac:dyDescent="0.25">
      <c r="A123" s="5" t="s">
        <v>46</v>
      </c>
      <c r="B123" s="6" t="s">
        <v>58</v>
      </c>
      <c r="C123" s="5">
        <v>1</v>
      </c>
      <c r="D123" s="5">
        <v>85710</v>
      </c>
      <c r="E123" s="5">
        <v>52703</v>
      </c>
      <c r="F123" s="5">
        <v>20261</v>
      </c>
      <c r="G123" s="5">
        <v>9</v>
      </c>
      <c r="H123" s="5">
        <v>385</v>
      </c>
      <c r="I123" s="5">
        <v>185</v>
      </c>
      <c r="J123" s="6">
        <v>385</v>
      </c>
      <c r="K123" s="5">
        <v>205</v>
      </c>
      <c r="L123" s="6">
        <v>94</v>
      </c>
      <c r="M123" s="5">
        <v>8065997</v>
      </c>
      <c r="N123" s="5">
        <v>1762</v>
      </c>
      <c r="O123" s="5">
        <v>8011532</v>
      </c>
      <c r="P123" s="5">
        <v>2724856</v>
      </c>
      <c r="Q123" s="5">
        <v>1203731</v>
      </c>
      <c r="R123" s="5">
        <v>9465978</v>
      </c>
    </row>
    <row r="124" spans="1:18" x14ac:dyDescent="0.25">
      <c r="A124" s="5" t="s">
        <v>46</v>
      </c>
      <c r="B124" s="6" t="s">
        <v>58</v>
      </c>
      <c r="C124" s="5">
        <v>2</v>
      </c>
      <c r="D124" s="5">
        <v>85710</v>
      </c>
      <c r="E124" s="5">
        <v>52703</v>
      </c>
      <c r="F124" s="5">
        <v>20303</v>
      </c>
      <c r="G124" s="5">
        <v>9</v>
      </c>
      <c r="H124" s="5">
        <v>389</v>
      </c>
      <c r="I124" s="5">
        <v>189</v>
      </c>
      <c r="J124" s="6">
        <v>391</v>
      </c>
      <c r="K124" s="5">
        <v>206</v>
      </c>
      <c r="L124" s="6">
        <v>94</v>
      </c>
      <c r="M124" s="5">
        <v>8135294</v>
      </c>
      <c r="N124" s="5">
        <v>67083</v>
      </c>
      <c r="O124" s="5">
        <v>8015508</v>
      </c>
      <c r="P124" s="5">
        <v>2748618</v>
      </c>
      <c r="Q124" s="5">
        <v>1203731</v>
      </c>
      <c r="R124" s="5">
        <v>9469535</v>
      </c>
    </row>
    <row r="125" spans="1:18" x14ac:dyDescent="0.25">
      <c r="A125" s="5" t="s">
        <v>46</v>
      </c>
      <c r="B125" s="6" t="s">
        <v>58</v>
      </c>
      <c r="C125" s="5">
        <v>3</v>
      </c>
      <c r="D125" s="5">
        <v>85710</v>
      </c>
      <c r="E125" s="5">
        <v>59027</v>
      </c>
      <c r="F125" s="5">
        <v>18297</v>
      </c>
      <c r="G125" s="5">
        <v>13</v>
      </c>
      <c r="H125" s="5">
        <v>389</v>
      </c>
      <c r="I125" s="5">
        <v>189</v>
      </c>
      <c r="J125" s="6">
        <v>389</v>
      </c>
      <c r="K125" s="5">
        <v>206</v>
      </c>
      <c r="L125" s="6">
        <v>85</v>
      </c>
      <c r="M125" s="5">
        <v>7345307</v>
      </c>
      <c r="N125" s="5">
        <v>1514</v>
      </c>
      <c r="O125" s="5">
        <v>7284766</v>
      </c>
      <c r="P125" s="5">
        <v>2623827</v>
      </c>
      <c r="Q125" s="5">
        <v>1203731</v>
      </c>
      <c r="R125" s="5">
        <v>8723587</v>
      </c>
    </row>
    <row r="126" spans="1:18" x14ac:dyDescent="0.25">
      <c r="A126" s="5" t="s">
        <v>44</v>
      </c>
      <c r="B126" s="6" t="s">
        <v>58</v>
      </c>
      <c r="C126" s="5">
        <v>0</v>
      </c>
      <c r="D126" s="5">
        <v>52856</v>
      </c>
      <c r="E126" s="5">
        <v>42913</v>
      </c>
      <c r="F126" s="5">
        <v>780</v>
      </c>
      <c r="G126" s="5">
        <v>7</v>
      </c>
      <c r="H126" s="5">
        <v>289</v>
      </c>
      <c r="I126" s="5">
        <v>100</v>
      </c>
      <c r="J126" s="6">
        <v>289</v>
      </c>
      <c r="K126" s="5">
        <v>205</v>
      </c>
      <c r="L126" s="6">
        <v>29</v>
      </c>
      <c r="M126" s="5">
        <v>1581754</v>
      </c>
      <c r="N126" s="5">
        <v>1192</v>
      </c>
      <c r="O126" s="5">
        <v>1537649</v>
      </c>
      <c r="P126" s="5">
        <v>34276</v>
      </c>
      <c r="Q126" s="5">
        <v>564923</v>
      </c>
      <c r="R126" s="5">
        <v>2189046</v>
      </c>
    </row>
    <row r="127" spans="1:18" x14ac:dyDescent="0.25">
      <c r="A127" s="5" t="s">
        <v>44</v>
      </c>
      <c r="B127" s="6" t="s">
        <v>58</v>
      </c>
      <c r="C127" s="5">
        <v>1</v>
      </c>
      <c r="D127" s="5">
        <v>52856</v>
      </c>
      <c r="E127" s="5">
        <v>37801</v>
      </c>
      <c r="F127" s="5">
        <v>1001</v>
      </c>
      <c r="G127" s="5">
        <v>8</v>
      </c>
      <c r="H127" s="5">
        <v>290</v>
      </c>
      <c r="I127" s="5">
        <v>100</v>
      </c>
      <c r="J127" s="6">
        <v>290</v>
      </c>
      <c r="K127" s="5">
        <v>204</v>
      </c>
      <c r="L127" s="6">
        <v>38</v>
      </c>
      <c r="M127" s="5">
        <v>2046723</v>
      </c>
      <c r="N127" s="5">
        <v>1425</v>
      </c>
      <c r="O127" s="5">
        <v>2007497</v>
      </c>
      <c r="P127" s="5">
        <v>44292</v>
      </c>
      <c r="Q127" s="5">
        <v>564923</v>
      </c>
      <c r="R127" s="5">
        <v>2674061</v>
      </c>
    </row>
    <row r="128" spans="1:18" x14ac:dyDescent="0.25">
      <c r="A128" s="5" t="s">
        <v>44</v>
      </c>
      <c r="B128" s="6" t="s">
        <v>58</v>
      </c>
      <c r="C128" s="5">
        <v>2</v>
      </c>
      <c r="D128" s="5">
        <v>52856</v>
      </c>
      <c r="E128" s="5">
        <v>42851</v>
      </c>
      <c r="F128" s="5">
        <v>906</v>
      </c>
      <c r="G128" s="5">
        <v>10</v>
      </c>
      <c r="H128" s="5">
        <v>293</v>
      </c>
      <c r="I128" s="5">
        <v>100</v>
      </c>
      <c r="J128" s="6">
        <v>295</v>
      </c>
      <c r="K128" s="5">
        <v>209</v>
      </c>
      <c r="L128" s="6">
        <v>30</v>
      </c>
      <c r="M128" s="5">
        <v>1617621</v>
      </c>
      <c r="N128" s="5">
        <v>20872</v>
      </c>
      <c r="O128" s="5">
        <v>1553898</v>
      </c>
      <c r="P128" s="5">
        <v>41640</v>
      </c>
      <c r="Q128" s="5">
        <v>564923</v>
      </c>
      <c r="R128" s="5">
        <v>2206812</v>
      </c>
    </row>
    <row r="129" spans="1:18" x14ac:dyDescent="0.25">
      <c r="A129" s="5" t="s">
        <v>44</v>
      </c>
      <c r="B129" s="6" t="s">
        <v>58</v>
      </c>
      <c r="C129" s="5">
        <v>3</v>
      </c>
      <c r="D129" s="5">
        <v>52856</v>
      </c>
      <c r="E129" s="5">
        <v>37855</v>
      </c>
      <c r="F129" s="5">
        <v>1112</v>
      </c>
      <c r="G129" s="5">
        <v>13</v>
      </c>
      <c r="H129" s="5">
        <v>293</v>
      </c>
      <c r="I129" s="5">
        <v>100</v>
      </c>
      <c r="J129" s="6">
        <v>293</v>
      </c>
      <c r="K129" s="5">
        <v>206</v>
      </c>
      <c r="L129" s="6">
        <v>38</v>
      </c>
      <c r="M129" s="5">
        <v>2047767</v>
      </c>
      <c r="N129" s="5">
        <v>1580</v>
      </c>
      <c r="O129" s="5">
        <v>2008332</v>
      </c>
      <c r="P129" s="5">
        <v>51911</v>
      </c>
      <c r="Q129" s="5">
        <v>564923</v>
      </c>
      <c r="R129" s="5">
        <v>2676365</v>
      </c>
    </row>
    <row r="130" spans="1:18" x14ac:dyDescent="0.25">
      <c r="A130" s="5" t="s">
        <v>45</v>
      </c>
      <c r="B130" s="6" t="s">
        <v>58</v>
      </c>
      <c r="C130" s="5">
        <v>0</v>
      </c>
      <c r="D130" s="5">
        <v>69851</v>
      </c>
      <c r="E130" s="5">
        <v>55362</v>
      </c>
      <c r="F130" s="5">
        <v>2097</v>
      </c>
      <c r="G130" s="5">
        <v>8</v>
      </c>
      <c r="H130" s="5">
        <v>335</v>
      </c>
      <c r="I130" s="5">
        <v>150</v>
      </c>
      <c r="J130" s="6">
        <v>335</v>
      </c>
      <c r="K130" s="5">
        <v>205</v>
      </c>
      <c r="L130" s="6">
        <v>29</v>
      </c>
      <c r="M130" s="5">
        <v>2082153</v>
      </c>
      <c r="N130" s="5">
        <v>1664</v>
      </c>
      <c r="O130" s="5">
        <v>2025127</v>
      </c>
      <c r="P130" s="5">
        <v>98639</v>
      </c>
      <c r="Q130" s="5">
        <v>843453</v>
      </c>
      <c r="R130" s="5">
        <v>2991019</v>
      </c>
    </row>
    <row r="131" spans="1:18" x14ac:dyDescent="0.25">
      <c r="A131" s="5" t="s">
        <v>45</v>
      </c>
      <c r="B131" s="6" t="s">
        <v>58</v>
      </c>
      <c r="C131" s="5">
        <v>1</v>
      </c>
      <c r="D131" s="5">
        <v>69851</v>
      </c>
      <c r="E131" s="5">
        <v>57382</v>
      </c>
      <c r="F131" s="5">
        <v>1843</v>
      </c>
      <c r="G131" s="5">
        <v>9</v>
      </c>
      <c r="H131" s="5">
        <v>319</v>
      </c>
      <c r="I131" s="5">
        <v>150</v>
      </c>
      <c r="J131" s="6">
        <v>319</v>
      </c>
      <c r="K131" s="5">
        <v>205</v>
      </c>
      <c r="L131" s="6">
        <v>26</v>
      </c>
      <c r="M131" s="5">
        <v>1883658</v>
      </c>
      <c r="N131" s="5">
        <v>1457</v>
      </c>
      <c r="O131" s="5">
        <v>1824819</v>
      </c>
      <c r="P131" s="5">
        <v>85599</v>
      </c>
      <c r="Q131" s="5">
        <v>843453</v>
      </c>
      <c r="R131" s="5">
        <v>2784411</v>
      </c>
    </row>
    <row r="132" spans="1:18" x14ac:dyDescent="0.25">
      <c r="A132" s="5" t="s">
        <v>45</v>
      </c>
      <c r="B132" s="6" t="s">
        <v>58</v>
      </c>
      <c r="C132" s="5">
        <v>2</v>
      </c>
      <c r="D132" s="5">
        <v>69851</v>
      </c>
      <c r="E132" s="5">
        <v>57496</v>
      </c>
      <c r="F132" s="5">
        <v>1616</v>
      </c>
      <c r="G132" s="5">
        <v>10</v>
      </c>
      <c r="H132" s="5">
        <v>303</v>
      </c>
      <c r="I132" s="5">
        <v>103</v>
      </c>
      <c r="J132" s="6">
        <v>305</v>
      </c>
      <c r="K132" s="5">
        <v>206</v>
      </c>
      <c r="L132" s="6">
        <v>27</v>
      </c>
      <c r="M132" s="5">
        <v>1891720</v>
      </c>
      <c r="N132" s="5">
        <v>25725</v>
      </c>
      <c r="O132" s="5">
        <v>1808499</v>
      </c>
      <c r="P132" s="5">
        <v>70953</v>
      </c>
      <c r="Q132" s="5">
        <v>843453</v>
      </c>
      <c r="R132" s="5">
        <v>2765879</v>
      </c>
    </row>
    <row r="133" spans="1:18" x14ac:dyDescent="0.25">
      <c r="A133" s="5" t="s">
        <v>45</v>
      </c>
      <c r="B133" s="6" t="s">
        <v>58</v>
      </c>
      <c r="C133" s="5">
        <v>3</v>
      </c>
      <c r="D133" s="5">
        <v>69851</v>
      </c>
      <c r="E133" s="5">
        <v>55445</v>
      </c>
      <c r="F133" s="5">
        <v>1908</v>
      </c>
      <c r="G133" s="5">
        <v>13</v>
      </c>
      <c r="H133" s="5">
        <v>319</v>
      </c>
      <c r="I133" s="5">
        <v>119</v>
      </c>
      <c r="J133" s="6">
        <v>319</v>
      </c>
      <c r="K133" s="5">
        <v>207</v>
      </c>
      <c r="L133" s="6">
        <v>29</v>
      </c>
      <c r="M133" s="5">
        <v>2068692</v>
      </c>
      <c r="N133" s="5">
        <v>1687</v>
      </c>
      <c r="O133" s="5">
        <v>2011560</v>
      </c>
      <c r="P133" s="5">
        <v>86543</v>
      </c>
      <c r="Q133" s="5">
        <v>843453</v>
      </c>
      <c r="R133" s="5">
        <v>2975571</v>
      </c>
    </row>
    <row r="134" spans="1:18" x14ac:dyDescent="0.25">
      <c r="A134" s="5" t="s">
        <v>47</v>
      </c>
      <c r="B134" s="6" t="s">
        <v>58</v>
      </c>
      <c r="C134" s="5">
        <v>0</v>
      </c>
      <c r="D134" s="5">
        <v>73381</v>
      </c>
      <c r="E134" s="5">
        <v>57729</v>
      </c>
      <c r="F134" s="5">
        <v>1554</v>
      </c>
      <c r="G134" s="5">
        <v>9</v>
      </c>
      <c r="H134" s="5">
        <v>331</v>
      </c>
      <c r="I134" s="5">
        <v>131</v>
      </c>
      <c r="J134" s="6">
        <v>331</v>
      </c>
      <c r="K134" s="5">
        <v>205</v>
      </c>
      <c r="L134" s="6">
        <v>31</v>
      </c>
      <c r="M134" s="5">
        <v>2334175</v>
      </c>
      <c r="N134" s="5">
        <v>1511</v>
      </c>
      <c r="O134" s="5">
        <v>2274935</v>
      </c>
      <c r="P134" s="5">
        <v>73524</v>
      </c>
      <c r="Q134" s="5">
        <v>1151558</v>
      </c>
      <c r="R134" s="5">
        <v>3555080</v>
      </c>
    </row>
    <row r="135" spans="1:18" x14ac:dyDescent="0.25">
      <c r="A135" s="5" t="s">
        <v>47</v>
      </c>
      <c r="B135" s="6" t="s">
        <v>58</v>
      </c>
      <c r="C135" s="5">
        <v>1</v>
      </c>
      <c r="D135" s="5">
        <v>73381</v>
      </c>
      <c r="E135" s="5">
        <v>58071</v>
      </c>
      <c r="F135" s="5">
        <v>1355</v>
      </c>
      <c r="G135" s="5">
        <v>9</v>
      </c>
      <c r="H135" s="5">
        <v>319</v>
      </c>
      <c r="I135" s="5">
        <v>119</v>
      </c>
      <c r="J135" s="6">
        <v>319</v>
      </c>
      <c r="K135" s="5">
        <v>205</v>
      </c>
      <c r="L135" s="6">
        <v>31</v>
      </c>
      <c r="M135" s="5">
        <v>2288862</v>
      </c>
      <c r="N135" s="5">
        <v>1756</v>
      </c>
      <c r="O135" s="5">
        <v>2229035</v>
      </c>
      <c r="P135" s="5">
        <v>61312</v>
      </c>
      <c r="Q135" s="5">
        <v>1151558</v>
      </c>
      <c r="R135" s="5">
        <v>3506897</v>
      </c>
    </row>
    <row r="136" spans="1:18" x14ac:dyDescent="0.25">
      <c r="A136" s="5" t="s">
        <v>47</v>
      </c>
      <c r="B136" s="6" t="s">
        <v>58</v>
      </c>
      <c r="C136" s="5">
        <v>2</v>
      </c>
      <c r="D136" s="5">
        <v>73381</v>
      </c>
      <c r="E136" s="5">
        <v>58183</v>
      </c>
      <c r="F136" s="5">
        <v>1365</v>
      </c>
      <c r="G136" s="5">
        <v>10</v>
      </c>
      <c r="H136" s="5">
        <v>327</v>
      </c>
      <c r="I136" s="5">
        <v>150</v>
      </c>
      <c r="J136" s="6">
        <v>329</v>
      </c>
      <c r="K136" s="5">
        <v>208</v>
      </c>
      <c r="L136" s="6">
        <v>31</v>
      </c>
      <c r="M136" s="5">
        <v>2304526</v>
      </c>
      <c r="N136" s="5">
        <v>31607</v>
      </c>
      <c r="O136" s="5">
        <v>2214736</v>
      </c>
      <c r="P136" s="5">
        <v>62301</v>
      </c>
      <c r="Q136" s="5">
        <v>1151558</v>
      </c>
      <c r="R136" s="5">
        <v>3492621</v>
      </c>
    </row>
    <row r="137" spans="1:18" x14ac:dyDescent="0.25">
      <c r="A137" s="5" t="s">
        <v>47</v>
      </c>
      <c r="B137" s="6" t="s">
        <v>58</v>
      </c>
      <c r="C137" s="5">
        <v>3</v>
      </c>
      <c r="D137" s="5">
        <v>73381</v>
      </c>
      <c r="E137" s="5">
        <v>57501</v>
      </c>
      <c r="F137" s="5">
        <v>1422</v>
      </c>
      <c r="G137" s="5">
        <v>13</v>
      </c>
      <c r="H137" s="5">
        <v>290</v>
      </c>
      <c r="I137" s="5">
        <v>125</v>
      </c>
      <c r="J137" s="6">
        <v>290</v>
      </c>
      <c r="K137" s="5">
        <v>206</v>
      </c>
      <c r="L137" s="6">
        <v>32</v>
      </c>
      <c r="M137" s="5">
        <v>2351556</v>
      </c>
      <c r="N137" s="5">
        <v>1589</v>
      </c>
      <c r="O137" s="5">
        <v>2292466</v>
      </c>
      <c r="P137" s="5">
        <v>63842</v>
      </c>
      <c r="Q137" s="5">
        <v>1151558</v>
      </c>
      <c r="R137" s="5">
        <v>3571660</v>
      </c>
    </row>
    <row r="138" spans="1:18" x14ac:dyDescent="0.25">
      <c r="A138" s="5" t="s">
        <v>48</v>
      </c>
      <c r="B138" s="6" t="s">
        <v>58</v>
      </c>
      <c r="C138" s="5">
        <v>0</v>
      </c>
      <c r="D138" s="5">
        <v>71027</v>
      </c>
      <c r="E138" s="5">
        <v>56753</v>
      </c>
      <c r="F138" s="5">
        <v>889</v>
      </c>
      <c r="G138" s="5">
        <v>9</v>
      </c>
      <c r="H138" s="5">
        <v>289</v>
      </c>
      <c r="I138" s="5">
        <v>100</v>
      </c>
      <c r="J138" s="6">
        <v>289</v>
      </c>
      <c r="K138" s="5">
        <v>204</v>
      </c>
      <c r="L138" s="6">
        <v>26</v>
      </c>
      <c r="M138" s="5">
        <v>1854488</v>
      </c>
      <c r="N138" s="5">
        <v>1353</v>
      </c>
      <c r="O138" s="5">
        <v>1796382</v>
      </c>
      <c r="P138" s="5">
        <v>41978</v>
      </c>
      <c r="Q138" s="5">
        <v>1613242</v>
      </c>
      <c r="R138" s="5">
        <v>3530132</v>
      </c>
    </row>
    <row r="139" spans="1:18" x14ac:dyDescent="0.25">
      <c r="A139" s="5" t="s">
        <v>48</v>
      </c>
      <c r="B139" s="6" t="s">
        <v>58</v>
      </c>
      <c r="C139" s="5">
        <v>1</v>
      </c>
      <c r="D139" s="5">
        <v>71027</v>
      </c>
      <c r="E139" s="5">
        <v>58049</v>
      </c>
      <c r="F139" s="5">
        <v>818</v>
      </c>
      <c r="G139" s="5">
        <v>9</v>
      </c>
      <c r="H139" s="5">
        <v>289</v>
      </c>
      <c r="I139" s="5">
        <v>100</v>
      </c>
      <c r="J139" s="6">
        <v>289</v>
      </c>
      <c r="K139" s="5">
        <v>203</v>
      </c>
      <c r="L139" s="6">
        <v>24</v>
      </c>
      <c r="M139" s="5">
        <v>1736397</v>
      </c>
      <c r="N139" s="5">
        <v>1341</v>
      </c>
      <c r="O139" s="5">
        <v>1677007</v>
      </c>
      <c r="P139" s="5">
        <v>38368</v>
      </c>
      <c r="Q139" s="5">
        <v>1613242</v>
      </c>
      <c r="R139" s="5">
        <v>3406612</v>
      </c>
    </row>
    <row r="140" spans="1:18" x14ac:dyDescent="0.25">
      <c r="A140" s="5" t="s">
        <v>48</v>
      </c>
      <c r="B140" s="6" t="s">
        <v>58</v>
      </c>
      <c r="C140" s="5">
        <v>2</v>
      </c>
      <c r="D140" s="5">
        <v>71027</v>
      </c>
      <c r="E140" s="5">
        <v>59097</v>
      </c>
      <c r="F140" s="5">
        <v>715</v>
      </c>
      <c r="G140" s="5">
        <v>9</v>
      </c>
      <c r="H140" s="5">
        <v>319</v>
      </c>
      <c r="I140" s="5">
        <v>119</v>
      </c>
      <c r="J140" s="6">
        <v>321</v>
      </c>
      <c r="K140" s="5">
        <v>205</v>
      </c>
      <c r="L140" s="6">
        <v>23</v>
      </c>
      <c r="M140" s="5">
        <v>1651265</v>
      </c>
      <c r="N140" s="5">
        <v>24721</v>
      </c>
      <c r="O140" s="5">
        <v>1567447</v>
      </c>
      <c r="P140" s="5">
        <v>31426</v>
      </c>
      <c r="Q140" s="5">
        <v>1613242</v>
      </c>
      <c r="R140" s="5">
        <v>3292795</v>
      </c>
    </row>
    <row r="141" spans="1:18" x14ac:dyDescent="0.25">
      <c r="A141" s="5" t="s">
        <v>48</v>
      </c>
      <c r="B141" s="6" t="s">
        <v>58</v>
      </c>
      <c r="C141" s="5">
        <v>3</v>
      </c>
      <c r="D141" s="5">
        <v>71027</v>
      </c>
      <c r="E141" s="5">
        <v>56598</v>
      </c>
      <c r="F141" s="5">
        <v>828</v>
      </c>
      <c r="G141" s="5">
        <v>13</v>
      </c>
      <c r="H141" s="5">
        <v>294</v>
      </c>
      <c r="I141" s="5">
        <v>100</v>
      </c>
      <c r="J141" s="6">
        <v>294</v>
      </c>
      <c r="K141" s="5">
        <v>206</v>
      </c>
      <c r="L141" s="6">
        <v>26</v>
      </c>
      <c r="M141" s="5">
        <v>1863342</v>
      </c>
      <c r="N141" s="5">
        <v>1302</v>
      </c>
      <c r="O141" s="5">
        <v>1805442</v>
      </c>
      <c r="P141" s="5">
        <v>35287</v>
      </c>
      <c r="Q141" s="5">
        <v>1613242</v>
      </c>
      <c r="R141" s="5">
        <v>3538276</v>
      </c>
    </row>
    <row r="142" spans="1:18" x14ac:dyDescent="0.25">
      <c r="A142" s="5" t="s">
        <v>49</v>
      </c>
      <c r="B142" s="6" t="s">
        <v>58</v>
      </c>
      <c r="C142" s="5">
        <v>0</v>
      </c>
      <c r="D142" s="5">
        <v>76612</v>
      </c>
      <c r="E142" s="5">
        <v>61837</v>
      </c>
      <c r="F142" s="5">
        <v>1344</v>
      </c>
      <c r="G142" s="5">
        <v>13</v>
      </c>
      <c r="H142" s="5">
        <v>313</v>
      </c>
      <c r="I142" s="5">
        <v>113</v>
      </c>
      <c r="J142" s="6">
        <v>313</v>
      </c>
      <c r="K142" s="5">
        <v>213</v>
      </c>
      <c r="L142" s="6">
        <v>24</v>
      </c>
      <c r="M142" s="5">
        <v>1894416</v>
      </c>
      <c r="N142" s="5">
        <v>1320</v>
      </c>
      <c r="O142" s="5">
        <v>1831259</v>
      </c>
      <c r="P142" s="5">
        <v>63109</v>
      </c>
      <c r="Q142" s="5">
        <v>2412978</v>
      </c>
      <c r="R142" s="5">
        <v>4372976</v>
      </c>
    </row>
    <row r="143" spans="1:18" x14ac:dyDescent="0.25">
      <c r="A143" s="5" t="s">
        <v>49</v>
      </c>
      <c r="B143" s="6" t="s">
        <v>58</v>
      </c>
      <c r="C143" s="5">
        <v>1</v>
      </c>
      <c r="D143" s="5">
        <v>76612</v>
      </c>
      <c r="E143" s="5">
        <v>58777</v>
      </c>
      <c r="F143" s="5">
        <v>1505</v>
      </c>
      <c r="G143" s="5">
        <v>9</v>
      </c>
      <c r="H143" s="5">
        <v>343</v>
      </c>
      <c r="I143" s="5">
        <v>143</v>
      </c>
      <c r="J143" s="6">
        <v>343</v>
      </c>
      <c r="K143" s="5">
        <v>204</v>
      </c>
      <c r="L143" s="6">
        <v>28</v>
      </c>
      <c r="M143" s="5">
        <v>2158101</v>
      </c>
      <c r="N143" s="5">
        <v>1688</v>
      </c>
      <c r="O143" s="5">
        <v>2097636</v>
      </c>
      <c r="P143" s="5">
        <v>69826</v>
      </c>
      <c r="Q143" s="5">
        <v>2412978</v>
      </c>
      <c r="R143" s="5">
        <v>4648981</v>
      </c>
    </row>
    <row r="144" spans="1:18" x14ac:dyDescent="0.25">
      <c r="A144" s="5" t="s">
        <v>49</v>
      </c>
      <c r="B144" s="6" t="s">
        <v>58</v>
      </c>
      <c r="C144" s="5">
        <v>2</v>
      </c>
      <c r="D144" s="5">
        <v>76612</v>
      </c>
      <c r="E144" s="5">
        <v>58773</v>
      </c>
      <c r="F144" s="5">
        <v>1294</v>
      </c>
      <c r="G144" s="5">
        <v>9</v>
      </c>
      <c r="H144" s="5">
        <v>321</v>
      </c>
      <c r="I144" s="5">
        <v>150</v>
      </c>
      <c r="J144" s="6">
        <v>323</v>
      </c>
      <c r="K144" s="5">
        <v>205</v>
      </c>
      <c r="L144" s="6">
        <v>28</v>
      </c>
      <c r="M144" s="5">
        <v>2187343</v>
      </c>
      <c r="N144" s="5">
        <v>36861</v>
      </c>
      <c r="O144" s="5">
        <v>2091709</v>
      </c>
      <c r="P144" s="5">
        <v>54927</v>
      </c>
      <c r="Q144" s="5">
        <v>2412978</v>
      </c>
      <c r="R144" s="5">
        <v>4640837</v>
      </c>
    </row>
    <row r="145" spans="1:18" x14ac:dyDescent="0.25">
      <c r="A145" s="5" t="s">
        <v>49</v>
      </c>
      <c r="B145" s="6" t="s">
        <v>58</v>
      </c>
      <c r="C145" s="9">
        <v>3</v>
      </c>
      <c r="D145" s="9">
        <v>76612</v>
      </c>
      <c r="E145" s="9">
        <v>62569</v>
      </c>
      <c r="F145" s="9">
        <v>1152</v>
      </c>
      <c r="G145" s="9">
        <v>13</v>
      </c>
      <c r="H145" s="9">
        <v>303</v>
      </c>
      <c r="I145" s="9">
        <v>103</v>
      </c>
      <c r="J145" s="17">
        <v>303</v>
      </c>
      <c r="K145" s="9">
        <v>206</v>
      </c>
      <c r="L145" s="17">
        <v>23</v>
      </c>
      <c r="M145" s="9">
        <v>1809932</v>
      </c>
      <c r="N145" s="9">
        <v>1435</v>
      </c>
      <c r="O145" s="9">
        <v>1745928</v>
      </c>
      <c r="P145" s="9">
        <v>51677</v>
      </c>
      <c r="Q145" s="9">
        <v>2412978</v>
      </c>
      <c r="R145" s="9">
        <v>4284532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BF89-A08D-409B-AAD5-5D745B54EB6F}">
  <dimension ref="A1:U145"/>
  <sheetViews>
    <sheetView workbookViewId="0">
      <selection activeCell="L110" sqref="L110"/>
    </sheetView>
  </sheetViews>
  <sheetFormatPr defaultColWidth="11.140625" defaultRowHeight="15" x14ac:dyDescent="0.25"/>
  <cols>
    <col min="1" max="1" width="15.28515625" style="5" customWidth="1"/>
    <col min="2" max="2" width="14.5703125" style="5" customWidth="1"/>
    <col min="3" max="7" width="11.140625" style="5"/>
    <col min="8" max="8" width="11.42578125" style="5" customWidth="1"/>
    <col min="9" max="10" width="11.140625" style="5"/>
    <col min="11" max="11" width="13.42578125" style="5" customWidth="1"/>
    <col min="12" max="12" width="11.140625" style="5"/>
    <col min="13" max="13" width="12.140625" style="5" customWidth="1"/>
    <col min="14" max="14" width="11.42578125" style="5" customWidth="1"/>
    <col min="15" max="15" width="12.28515625" style="5" customWidth="1"/>
    <col min="16" max="16" width="12.85546875" style="5" customWidth="1"/>
    <col min="17" max="18" width="11.140625" style="5"/>
    <col min="19" max="19" width="11" style="5" customWidth="1"/>
    <col min="20" max="20" width="11.140625" style="5"/>
    <col min="21" max="21" width="21" style="23" customWidth="1"/>
    <col min="22" max="16384" width="11.140625" style="5"/>
  </cols>
  <sheetData>
    <row r="1" spans="1:21" x14ac:dyDescent="0.25">
      <c r="A1" s="5" t="s">
        <v>12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17</v>
      </c>
      <c r="J1" s="5" t="s">
        <v>16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67</v>
      </c>
      <c r="Q1" s="5" t="s">
        <v>35</v>
      </c>
      <c r="R1" s="5" t="s">
        <v>36</v>
      </c>
      <c r="S1" s="5" t="s">
        <v>66</v>
      </c>
      <c r="T1" s="5" t="s">
        <v>72</v>
      </c>
      <c r="U1" s="23" t="s">
        <v>73</v>
      </c>
    </row>
    <row r="2" spans="1:21" x14ac:dyDescent="0.25">
      <c r="A2" s="5" t="s">
        <v>41</v>
      </c>
      <c r="B2" s="5" t="s">
        <v>14</v>
      </c>
      <c r="C2" s="5">
        <v>0</v>
      </c>
      <c r="D2" s="5">
        <v>68826</v>
      </c>
      <c r="E2" s="5">
        <v>48234</v>
      </c>
      <c r="F2" s="5">
        <v>4451</v>
      </c>
      <c r="G2" s="5">
        <v>9</v>
      </c>
      <c r="H2" s="5">
        <v>539</v>
      </c>
      <c r="I2" s="5">
        <v>150</v>
      </c>
      <c r="J2" s="5">
        <v>539</v>
      </c>
      <c r="K2" s="5">
        <v>406</v>
      </c>
      <c r="L2" s="5">
        <v>82</v>
      </c>
      <c r="M2" s="5">
        <v>5665951</v>
      </c>
      <c r="N2" s="5">
        <v>1261</v>
      </c>
      <c r="O2" s="5">
        <v>5616456</v>
      </c>
      <c r="P2" s="5">
        <f t="shared" ref="P2:P33" si="0">O2-Q2</f>
        <v>5392186</v>
      </c>
      <c r="Q2" s="5">
        <v>224270</v>
      </c>
      <c r="R2" s="5">
        <v>826360</v>
      </c>
      <c r="S2" s="5">
        <v>5665951</v>
      </c>
      <c r="T2" s="5">
        <v>3083975</v>
      </c>
      <c r="U2" s="23">
        <f>S2/T2</f>
        <v>1.8372233886461466</v>
      </c>
    </row>
    <row r="3" spans="1:21" x14ac:dyDescent="0.25">
      <c r="A3" s="5" t="s">
        <v>41</v>
      </c>
      <c r="B3" s="5" t="s">
        <v>14</v>
      </c>
      <c r="C3" s="5">
        <v>1</v>
      </c>
      <c r="D3" s="5">
        <v>68826</v>
      </c>
      <c r="E3" s="5">
        <v>47590</v>
      </c>
      <c r="F3" s="5">
        <v>4416</v>
      </c>
      <c r="G3" s="5">
        <v>9</v>
      </c>
      <c r="H3" s="5">
        <v>518</v>
      </c>
      <c r="I3" s="5">
        <v>165</v>
      </c>
      <c r="J3" s="5">
        <v>518</v>
      </c>
      <c r="K3" s="5">
        <v>406</v>
      </c>
      <c r="L3" s="5">
        <v>83</v>
      </c>
      <c r="M3" s="5">
        <v>5757201</v>
      </c>
      <c r="N3" s="5">
        <v>1215</v>
      </c>
      <c r="O3" s="5">
        <v>5708396</v>
      </c>
      <c r="P3" s="5">
        <f t="shared" si="0"/>
        <v>5495155</v>
      </c>
      <c r="Q3" s="5">
        <v>213241</v>
      </c>
      <c r="R3" s="5">
        <v>826360</v>
      </c>
      <c r="S3" s="5">
        <v>5757201</v>
      </c>
      <c r="T3" s="5">
        <v>3298600</v>
      </c>
      <c r="U3" s="23">
        <f>S3/T3</f>
        <v>1.7453468137997938</v>
      </c>
    </row>
    <row r="4" spans="1:21" x14ac:dyDescent="0.25">
      <c r="A4" s="5" t="s">
        <v>41</v>
      </c>
      <c r="B4" s="5" t="s">
        <v>14</v>
      </c>
      <c r="C4" s="5">
        <v>2</v>
      </c>
      <c r="D4" s="5">
        <v>68826</v>
      </c>
      <c r="E4" s="5">
        <v>50028</v>
      </c>
      <c r="F4" s="5">
        <v>4153</v>
      </c>
      <c r="G4" s="5">
        <v>10</v>
      </c>
      <c r="H4" s="5">
        <v>547</v>
      </c>
      <c r="I4" s="5">
        <v>181</v>
      </c>
      <c r="J4" s="5">
        <v>549</v>
      </c>
      <c r="K4" s="5">
        <v>407</v>
      </c>
      <c r="L4" s="5">
        <v>77</v>
      </c>
      <c r="M4" s="5">
        <v>5301151</v>
      </c>
      <c r="N4" s="5">
        <v>38337</v>
      </c>
      <c r="O4" s="5">
        <v>5212786</v>
      </c>
      <c r="P4" s="5">
        <f t="shared" si="0"/>
        <v>5004945</v>
      </c>
      <c r="Q4" s="5">
        <v>207841</v>
      </c>
      <c r="R4" s="5">
        <v>826360</v>
      </c>
      <c r="S4" s="5">
        <v>5301151</v>
      </c>
      <c r="T4" s="5">
        <v>3320804</v>
      </c>
      <c r="U4" s="23">
        <f t="shared" ref="U4:U33" si="1">S4/T4</f>
        <v>1.5963456440066923</v>
      </c>
    </row>
    <row r="5" spans="1:21" x14ac:dyDescent="0.25">
      <c r="A5" s="5" t="s">
        <v>41</v>
      </c>
      <c r="B5" s="5" t="s">
        <v>14</v>
      </c>
      <c r="C5" s="5">
        <v>3</v>
      </c>
      <c r="D5" s="5">
        <v>68826</v>
      </c>
      <c r="E5" s="5">
        <v>47724</v>
      </c>
      <c r="F5" s="5">
        <v>4846</v>
      </c>
      <c r="G5" s="5">
        <v>13</v>
      </c>
      <c r="H5" s="5">
        <v>497</v>
      </c>
      <c r="I5" s="5">
        <v>150</v>
      </c>
      <c r="J5" s="5">
        <v>497</v>
      </c>
      <c r="K5" s="5">
        <v>407</v>
      </c>
      <c r="L5" s="5">
        <v>83</v>
      </c>
      <c r="M5" s="5">
        <v>5753278</v>
      </c>
      <c r="N5" s="5">
        <v>1110</v>
      </c>
      <c r="O5" s="5">
        <v>5704444</v>
      </c>
      <c r="P5" s="5">
        <f t="shared" si="0"/>
        <v>5451789</v>
      </c>
      <c r="Q5" s="5">
        <v>252655</v>
      </c>
      <c r="R5" s="5">
        <v>826360</v>
      </c>
      <c r="S5" s="5">
        <v>5753278</v>
      </c>
      <c r="T5" s="5">
        <v>2896076</v>
      </c>
      <c r="U5" s="23">
        <f>S5/T5</f>
        <v>1.9865770097193582</v>
      </c>
    </row>
    <row r="6" spans="1:21" x14ac:dyDescent="0.25">
      <c r="A6" s="5" t="s">
        <v>42</v>
      </c>
      <c r="B6" s="5" t="s">
        <v>14</v>
      </c>
      <c r="C6" s="5">
        <v>0</v>
      </c>
      <c r="D6" s="5">
        <v>71833</v>
      </c>
      <c r="E6" s="5">
        <v>52623</v>
      </c>
      <c r="F6" s="5">
        <v>5109</v>
      </c>
      <c r="G6" s="5">
        <v>9</v>
      </c>
      <c r="H6" s="5">
        <v>523</v>
      </c>
      <c r="I6" s="5">
        <v>177</v>
      </c>
      <c r="J6" s="5">
        <v>523</v>
      </c>
      <c r="K6" s="5">
        <v>406</v>
      </c>
      <c r="L6" s="5">
        <v>72</v>
      </c>
      <c r="M6" s="5">
        <v>5239025</v>
      </c>
      <c r="N6" s="5">
        <v>1190</v>
      </c>
      <c r="O6" s="5">
        <v>5185212</v>
      </c>
      <c r="P6" s="5">
        <f t="shared" si="0"/>
        <v>4919736</v>
      </c>
      <c r="Q6" s="5">
        <v>265476</v>
      </c>
      <c r="R6" s="5">
        <v>866139</v>
      </c>
      <c r="S6" s="5">
        <v>5239025</v>
      </c>
      <c r="T6" s="5">
        <v>3584039</v>
      </c>
      <c r="U6" s="23">
        <f>S6/T6</f>
        <v>1.461765622528103</v>
      </c>
    </row>
    <row r="7" spans="1:21" x14ac:dyDescent="0.25">
      <c r="A7" s="5" t="s">
        <v>42</v>
      </c>
      <c r="B7" s="5" t="s">
        <v>14</v>
      </c>
      <c r="C7" s="5">
        <v>1</v>
      </c>
      <c r="D7" s="5">
        <v>71833</v>
      </c>
      <c r="E7" s="5">
        <v>50702</v>
      </c>
      <c r="F7" s="5">
        <v>5681</v>
      </c>
      <c r="G7" s="5">
        <v>9</v>
      </c>
      <c r="H7" s="5">
        <v>497</v>
      </c>
      <c r="I7" s="5">
        <v>150</v>
      </c>
      <c r="J7" s="5">
        <v>497</v>
      </c>
      <c r="K7" s="5">
        <v>406</v>
      </c>
      <c r="L7" s="5">
        <v>77</v>
      </c>
      <c r="M7" s="5">
        <v>5533747</v>
      </c>
      <c r="N7" s="5">
        <v>1432</v>
      </c>
      <c r="O7" s="5">
        <v>5481613</v>
      </c>
      <c r="P7" s="5">
        <f t="shared" si="0"/>
        <v>5183618</v>
      </c>
      <c r="Q7" s="5">
        <v>297995</v>
      </c>
      <c r="R7" s="5">
        <v>866139</v>
      </c>
      <c r="S7" s="5">
        <v>5533747</v>
      </c>
      <c r="T7" s="5">
        <v>3598923</v>
      </c>
      <c r="U7" s="23">
        <f t="shared" si="1"/>
        <v>1.537611946685161</v>
      </c>
    </row>
    <row r="8" spans="1:21" x14ac:dyDescent="0.25">
      <c r="A8" s="5" t="s">
        <v>42</v>
      </c>
      <c r="B8" s="5" t="s">
        <v>14</v>
      </c>
      <c r="C8" s="5">
        <v>2</v>
      </c>
      <c r="D8" s="5">
        <v>71833</v>
      </c>
      <c r="E8" s="5">
        <v>54669</v>
      </c>
      <c r="F8" s="5">
        <v>4458</v>
      </c>
      <c r="G8" s="5">
        <v>10</v>
      </c>
      <c r="H8" s="5">
        <v>526</v>
      </c>
      <c r="I8" s="5">
        <v>173</v>
      </c>
      <c r="J8" s="5">
        <v>532</v>
      </c>
      <c r="K8" s="5">
        <v>410</v>
      </c>
      <c r="L8" s="5">
        <v>67</v>
      </c>
      <c r="M8" s="5">
        <v>4841304</v>
      </c>
      <c r="N8" s="5">
        <v>35194</v>
      </c>
      <c r="O8" s="5">
        <v>4751441</v>
      </c>
      <c r="P8" s="5">
        <f t="shared" si="0"/>
        <v>4518467</v>
      </c>
      <c r="Q8" s="5">
        <v>232974</v>
      </c>
      <c r="R8" s="5">
        <v>866139</v>
      </c>
      <c r="S8" s="5">
        <v>4841304</v>
      </c>
      <c r="T8" s="5">
        <v>3518054</v>
      </c>
      <c r="U8" s="23">
        <f t="shared" si="1"/>
        <v>1.3761312361890978</v>
      </c>
    </row>
    <row r="9" spans="1:21" x14ac:dyDescent="0.25">
      <c r="A9" s="5" t="s">
        <v>42</v>
      </c>
      <c r="B9" s="5" t="s">
        <v>14</v>
      </c>
      <c r="C9" s="5">
        <v>3</v>
      </c>
      <c r="D9" s="5">
        <v>71833</v>
      </c>
      <c r="E9" s="5">
        <v>50535</v>
      </c>
      <c r="F9" s="5">
        <v>5258</v>
      </c>
      <c r="G9" s="5">
        <v>13</v>
      </c>
      <c r="H9" s="5">
        <v>541</v>
      </c>
      <c r="I9" s="5">
        <v>154</v>
      </c>
      <c r="J9" s="5">
        <v>541</v>
      </c>
      <c r="K9" s="5">
        <v>406</v>
      </c>
      <c r="L9" s="5">
        <v>76</v>
      </c>
      <c r="M9" s="5">
        <v>5529990</v>
      </c>
      <c r="N9" s="5">
        <v>1180</v>
      </c>
      <c r="O9" s="5">
        <v>5478275</v>
      </c>
      <c r="P9" s="5">
        <f t="shared" si="0"/>
        <v>5222827</v>
      </c>
      <c r="Q9" s="5">
        <v>255448</v>
      </c>
      <c r="R9" s="5">
        <v>866139</v>
      </c>
      <c r="S9" s="5">
        <v>5529990</v>
      </c>
      <c r="T9" s="5">
        <v>3248510</v>
      </c>
      <c r="U9" s="23">
        <f t="shared" si="1"/>
        <v>1.7023158309501896</v>
      </c>
    </row>
    <row r="10" spans="1:21" x14ac:dyDescent="0.25">
      <c r="A10" s="5" t="s">
        <v>43</v>
      </c>
      <c r="B10" s="5" t="s">
        <v>14</v>
      </c>
      <c r="C10" s="5">
        <v>0</v>
      </c>
      <c r="D10" s="5">
        <v>72432</v>
      </c>
      <c r="E10" s="5">
        <v>52215</v>
      </c>
      <c r="F10" s="5">
        <v>6862</v>
      </c>
      <c r="G10" s="5">
        <v>9</v>
      </c>
      <c r="H10" s="5">
        <v>542</v>
      </c>
      <c r="I10" s="5">
        <v>189</v>
      </c>
      <c r="J10" s="5">
        <v>542</v>
      </c>
      <c r="K10" s="5">
        <v>408</v>
      </c>
      <c r="L10" s="5">
        <v>76</v>
      </c>
      <c r="M10" s="5">
        <v>5562943</v>
      </c>
      <c r="N10" s="5">
        <v>1355</v>
      </c>
      <c r="O10" s="5">
        <v>5509373</v>
      </c>
      <c r="P10" s="5">
        <f t="shared" si="0"/>
        <v>5141070</v>
      </c>
      <c r="Q10" s="5">
        <v>368303</v>
      </c>
      <c r="R10" s="5">
        <v>865629</v>
      </c>
      <c r="S10" s="5">
        <v>5562943</v>
      </c>
      <c r="T10" s="5">
        <v>3685460</v>
      </c>
      <c r="U10" s="23">
        <f t="shared" si="1"/>
        <v>1.5094297591074113</v>
      </c>
    </row>
    <row r="11" spans="1:21" x14ac:dyDescent="0.25">
      <c r="A11" s="5" t="s">
        <v>43</v>
      </c>
      <c r="B11" s="5" t="s">
        <v>14</v>
      </c>
      <c r="C11" s="5">
        <v>1</v>
      </c>
      <c r="D11" s="5">
        <v>72432</v>
      </c>
      <c r="E11" s="5">
        <v>50103</v>
      </c>
      <c r="F11" s="5">
        <v>6972</v>
      </c>
      <c r="G11" s="5">
        <v>7</v>
      </c>
      <c r="H11" s="5">
        <v>532</v>
      </c>
      <c r="I11" s="5">
        <v>177</v>
      </c>
      <c r="J11" s="5">
        <v>532</v>
      </c>
      <c r="K11" s="5">
        <v>408</v>
      </c>
      <c r="L11" s="5">
        <v>81</v>
      </c>
      <c r="M11" s="5">
        <v>5872631</v>
      </c>
      <c r="N11" s="5">
        <v>1302</v>
      </c>
      <c r="O11" s="5">
        <v>5821226</v>
      </c>
      <c r="P11" s="5">
        <f t="shared" si="0"/>
        <v>5464818</v>
      </c>
      <c r="Q11" s="5">
        <v>356408</v>
      </c>
      <c r="R11" s="5">
        <v>865629</v>
      </c>
      <c r="S11" s="5">
        <v>5872631</v>
      </c>
      <c r="T11" s="5">
        <v>3609211</v>
      </c>
      <c r="U11" s="23">
        <f t="shared" si="1"/>
        <v>1.6271232133560494</v>
      </c>
    </row>
    <row r="12" spans="1:21" x14ac:dyDescent="0.25">
      <c r="A12" s="5" t="s">
        <v>43</v>
      </c>
      <c r="B12" s="5" t="s">
        <v>14</v>
      </c>
      <c r="C12" s="5">
        <v>2</v>
      </c>
      <c r="D12" s="5">
        <v>72432</v>
      </c>
      <c r="E12" s="5">
        <v>53549</v>
      </c>
      <c r="F12" s="5">
        <v>6460</v>
      </c>
      <c r="G12" s="5">
        <v>10</v>
      </c>
      <c r="H12" s="5">
        <v>531</v>
      </c>
      <c r="I12" s="5">
        <v>161</v>
      </c>
      <c r="J12" s="5">
        <v>533</v>
      </c>
      <c r="K12" s="5">
        <v>408</v>
      </c>
      <c r="L12" s="5">
        <v>73</v>
      </c>
      <c r="M12" s="5">
        <v>5289545</v>
      </c>
      <c r="N12" s="5">
        <v>38766</v>
      </c>
      <c r="O12" s="5">
        <v>5197230</v>
      </c>
      <c r="P12" s="5">
        <f t="shared" si="0"/>
        <v>4848516</v>
      </c>
      <c r="Q12" s="5">
        <v>348714</v>
      </c>
      <c r="R12" s="5">
        <v>865629</v>
      </c>
      <c r="S12" s="5">
        <v>5289545</v>
      </c>
      <c r="T12" s="5">
        <v>3745248</v>
      </c>
      <c r="U12" s="23">
        <f t="shared" si="1"/>
        <v>1.4123350443014722</v>
      </c>
    </row>
    <row r="13" spans="1:21" x14ac:dyDescent="0.25">
      <c r="A13" s="5" t="s">
        <v>43</v>
      </c>
      <c r="B13" s="5" t="s">
        <v>14</v>
      </c>
      <c r="C13" s="5">
        <v>3</v>
      </c>
      <c r="D13" s="5">
        <v>72432</v>
      </c>
      <c r="E13" s="5">
        <v>50291</v>
      </c>
      <c r="F13" s="5">
        <v>7420</v>
      </c>
      <c r="G13" s="5">
        <v>13</v>
      </c>
      <c r="H13" s="5">
        <v>543</v>
      </c>
      <c r="I13" s="5">
        <v>187</v>
      </c>
      <c r="J13" s="5">
        <v>543</v>
      </c>
      <c r="K13" s="5">
        <v>406</v>
      </c>
      <c r="L13" s="5">
        <v>81</v>
      </c>
      <c r="M13" s="5">
        <v>5870485</v>
      </c>
      <c r="N13" s="5">
        <v>1392</v>
      </c>
      <c r="O13" s="5">
        <v>5818802</v>
      </c>
      <c r="P13" s="5">
        <f t="shared" si="0"/>
        <v>5411683</v>
      </c>
      <c r="Q13" s="5">
        <v>407119</v>
      </c>
      <c r="R13" s="5">
        <v>865629</v>
      </c>
      <c r="S13" s="5">
        <v>5870485</v>
      </c>
      <c r="T13" s="5">
        <v>3391886</v>
      </c>
      <c r="U13" s="23">
        <f t="shared" si="1"/>
        <v>1.7307436040008419</v>
      </c>
    </row>
    <row r="14" spans="1:21" x14ac:dyDescent="0.25">
      <c r="A14" s="5" t="s">
        <v>46</v>
      </c>
      <c r="B14" s="5" t="s">
        <v>14</v>
      </c>
      <c r="C14" s="5">
        <v>0</v>
      </c>
      <c r="D14" s="5">
        <v>85710</v>
      </c>
      <c r="E14" s="5">
        <v>50755</v>
      </c>
      <c r="F14" s="5">
        <v>20133</v>
      </c>
      <c r="G14" s="5">
        <v>9</v>
      </c>
      <c r="H14" s="5">
        <v>526</v>
      </c>
      <c r="I14" s="5">
        <v>185</v>
      </c>
      <c r="J14" s="5">
        <v>526</v>
      </c>
      <c r="K14" s="5">
        <v>410</v>
      </c>
      <c r="L14" s="5">
        <v>114</v>
      </c>
      <c r="M14" s="5">
        <v>9828983</v>
      </c>
      <c r="N14" s="5">
        <v>1393</v>
      </c>
      <c r="O14" s="5">
        <v>9776835</v>
      </c>
      <c r="P14" s="5">
        <f t="shared" si="0"/>
        <v>8089165</v>
      </c>
      <c r="Q14" s="5">
        <v>1687670</v>
      </c>
      <c r="R14" s="5">
        <v>1203731</v>
      </c>
      <c r="S14" s="5">
        <v>9828983</v>
      </c>
      <c r="T14" s="5">
        <v>8012459</v>
      </c>
      <c r="U14" s="23">
        <f t="shared" si="1"/>
        <v>1.2267124237390794</v>
      </c>
    </row>
    <row r="15" spans="1:21" x14ac:dyDescent="0.25">
      <c r="A15" s="5" t="s">
        <v>46</v>
      </c>
      <c r="B15" s="5" t="s">
        <v>14</v>
      </c>
      <c r="C15" s="5">
        <v>1</v>
      </c>
      <c r="D15" s="5">
        <v>85710</v>
      </c>
      <c r="E15" s="5">
        <v>47793</v>
      </c>
      <c r="F15" s="5">
        <v>20871</v>
      </c>
      <c r="G15" s="5">
        <v>9</v>
      </c>
      <c r="H15" s="5">
        <v>493</v>
      </c>
      <c r="I15" s="5">
        <v>185</v>
      </c>
      <c r="J15" s="5">
        <v>494</v>
      </c>
      <c r="K15" s="5">
        <v>406</v>
      </c>
      <c r="L15" s="5">
        <v>119</v>
      </c>
      <c r="M15" s="5">
        <v>10247222</v>
      </c>
      <c r="N15" s="5">
        <v>1449</v>
      </c>
      <c r="O15" s="5">
        <v>10197980</v>
      </c>
      <c r="P15" s="5">
        <f t="shared" si="0"/>
        <v>8485082</v>
      </c>
      <c r="Q15" s="5">
        <v>1712898</v>
      </c>
      <c r="R15" s="5">
        <v>1203731</v>
      </c>
      <c r="S15" s="5">
        <v>10247222</v>
      </c>
      <c r="T15" s="5">
        <v>8008021</v>
      </c>
      <c r="U15" s="23">
        <f t="shared" si="1"/>
        <v>1.2796197712268738</v>
      </c>
    </row>
    <row r="16" spans="1:21" x14ac:dyDescent="0.25">
      <c r="A16" s="5" t="s">
        <v>46</v>
      </c>
      <c r="B16" s="5" t="s">
        <v>14</v>
      </c>
      <c r="C16" s="5">
        <v>2</v>
      </c>
      <c r="D16" s="5">
        <v>85710</v>
      </c>
      <c r="E16" s="5">
        <v>51443</v>
      </c>
      <c r="F16" s="5">
        <v>19419</v>
      </c>
      <c r="G16" s="5">
        <v>9</v>
      </c>
      <c r="H16" s="5">
        <v>543</v>
      </c>
      <c r="I16" s="5">
        <v>185</v>
      </c>
      <c r="J16" s="5">
        <v>545</v>
      </c>
      <c r="K16" s="5">
        <v>410</v>
      </c>
      <c r="L16" s="5">
        <v>113</v>
      </c>
      <c r="M16" s="5">
        <v>9752404</v>
      </c>
      <c r="N16" s="5">
        <v>69460</v>
      </c>
      <c r="O16" s="5">
        <v>9631501</v>
      </c>
      <c r="P16" s="5">
        <f t="shared" si="0"/>
        <v>7992434</v>
      </c>
      <c r="Q16" s="5">
        <v>1639067</v>
      </c>
      <c r="R16" s="5">
        <v>1203731</v>
      </c>
      <c r="S16" s="5">
        <v>9752404</v>
      </c>
      <c r="T16" s="5">
        <v>7615397</v>
      </c>
      <c r="U16" s="23">
        <f t="shared" si="1"/>
        <v>1.2806166244517521</v>
      </c>
    </row>
    <row r="17" spans="1:21" x14ac:dyDescent="0.25">
      <c r="A17" s="5" t="s">
        <v>46</v>
      </c>
      <c r="B17" s="5" t="s">
        <v>14</v>
      </c>
      <c r="C17" s="5">
        <v>3</v>
      </c>
      <c r="D17" s="5">
        <v>85710</v>
      </c>
      <c r="E17" s="5">
        <v>47793</v>
      </c>
      <c r="F17" s="5">
        <v>21034</v>
      </c>
      <c r="G17" s="5">
        <v>13</v>
      </c>
      <c r="H17" s="5">
        <v>503</v>
      </c>
      <c r="I17" s="5">
        <v>188</v>
      </c>
      <c r="J17" s="5">
        <v>503</v>
      </c>
      <c r="K17" s="5">
        <v>406</v>
      </c>
      <c r="L17" s="5">
        <v>119</v>
      </c>
      <c r="M17" s="5">
        <v>10259900</v>
      </c>
      <c r="N17" s="5">
        <v>1341</v>
      </c>
      <c r="O17" s="5">
        <v>10210766</v>
      </c>
      <c r="P17" s="5">
        <f t="shared" si="0"/>
        <v>8485946</v>
      </c>
      <c r="Q17" s="5">
        <v>1724820</v>
      </c>
      <c r="R17" s="5">
        <v>1203731</v>
      </c>
      <c r="S17" s="5">
        <v>10259900</v>
      </c>
      <c r="T17" s="5">
        <v>6971201</v>
      </c>
      <c r="U17" s="23">
        <f t="shared" si="1"/>
        <v>1.4717550103633505</v>
      </c>
    </row>
    <row r="18" spans="1:21" x14ac:dyDescent="0.25">
      <c r="A18" s="5" t="s">
        <v>44</v>
      </c>
      <c r="B18" s="5" t="s">
        <v>14</v>
      </c>
      <c r="C18" s="5">
        <v>0</v>
      </c>
      <c r="D18" s="5">
        <v>52856</v>
      </c>
      <c r="E18" s="5">
        <v>37732</v>
      </c>
      <c r="F18" s="5">
        <v>3015</v>
      </c>
      <c r="G18" s="5">
        <v>9</v>
      </c>
      <c r="H18" s="5">
        <v>539</v>
      </c>
      <c r="I18" s="5">
        <v>150</v>
      </c>
      <c r="J18" s="5">
        <v>539</v>
      </c>
      <c r="K18" s="5">
        <v>406</v>
      </c>
      <c r="L18" s="5">
        <v>82</v>
      </c>
      <c r="M18" s="5">
        <v>4382847</v>
      </c>
      <c r="N18" s="5">
        <v>792</v>
      </c>
      <c r="O18" s="5">
        <v>4344323</v>
      </c>
      <c r="P18" s="5">
        <f t="shared" si="0"/>
        <v>4194660</v>
      </c>
      <c r="Q18" s="5">
        <v>149663</v>
      </c>
      <c r="R18" s="5">
        <v>564923</v>
      </c>
      <c r="S18" s="5">
        <v>4382847</v>
      </c>
      <c r="T18" s="5">
        <v>2789061</v>
      </c>
      <c r="U18" s="23">
        <f t="shared" si="1"/>
        <v>1.571441786321633</v>
      </c>
    </row>
    <row r="19" spans="1:21" x14ac:dyDescent="0.25">
      <c r="A19" s="5" t="s">
        <v>44</v>
      </c>
      <c r="B19" s="5" t="s">
        <v>14</v>
      </c>
      <c r="C19" s="5">
        <v>1</v>
      </c>
      <c r="D19" s="5">
        <v>52856</v>
      </c>
      <c r="E19" s="5">
        <v>34881</v>
      </c>
      <c r="F19" s="5">
        <v>3441</v>
      </c>
      <c r="G19" s="5">
        <v>8</v>
      </c>
      <c r="H19" s="5">
        <v>493</v>
      </c>
      <c r="I19" s="5">
        <v>150</v>
      </c>
      <c r="J19" s="5">
        <v>493</v>
      </c>
      <c r="K19" s="5">
        <v>409</v>
      </c>
      <c r="L19" s="5">
        <v>92</v>
      </c>
      <c r="M19" s="5">
        <v>4877261</v>
      </c>
      <c r="N19" s="5">
        <v>814</v>
      </c>
      <c r="O19" s="5">
        <v>4841566</v>
      </c>
      <c r="P19" s="5">
        <f t="shared" si="0"/>
        <v>4668299</v>
      </c>
      <c r="Q19" s="5">
        <v>173267</v>
      </c>
      <c r="R19" s="5">
        <v>564923</v>
      </c>
      <c r="S19" s="5">
        <v>4877261</v>
      </c>
      <c r="T19" s="5">
        <v>2668852</v>
      </c>
      <c r="U19" s="23">
        <f t="shared" si="1"/>
        <v>1.8274752590252288</v>
      </c>
    </row>
    <row r="20" spans="1:21" x14ac:dyDescent="0.25">
      <c r="A20" s="5" t="s">
        <v>44</v>
      </c>
      <c r="B20" s="5" t="s">
        <v>14</v>
      </c>
      <c r="C20" s="5">
        <v>2</v>
      </c>
      <c r="D20" s="5">
        <v>52856</v>
      </c>
      <c r="E20" s="5">
        <v>37035</v>
      </c>
      <c r="F20" s="5">
        <v>3247</v>
      </c>
      <c r="G20" s="5">
        <v>10</v>
      </c>
      <c r="H20" s="5">
        <v>531</v>
      </c>
      <c r="I20" s="5">
        <v>150</v>
      </c>
      <c r="J20" s="5">
        <v>533</v>
      </c>
      <c r="K20" s="5">
        <v>408</v>
      </c>
      <c r="L20" s="5">
        <v>86</v>
      </c>
      <c r="M20" s="5">
        <v>4579225</v>
      </c>
      <c r="N20" s="5">
        <v>32242</v>
      </c>
      <c r="O20" s="5">
        <v>4509948</v>
      </c>
      <c r="P20" s="5">
        <f t="shared" si="0"/>
        <v>4345219</v>
      </c>
      <c r="Q20" s="5">
        <v>164729</v>
      </c>
      <c r="R20" s="5">
        <v>564923</v>
      </c>
      <c r="S20" s="5">
        <v>4579225</v>
      </c>
      <c r="T20" s="5">
        <v>2807843</v>
      </c>
      <c r="U20" s="23">
        <f t="shared" si="1"/>
        <v>1.6308693185480811</v>
      </c>
    </row>
    <row r="21" spans="1:21" x14ac:dyDescent="0.25">
      <c r="A21" s="5" t="s">
        <v>44</v>
      </c>
      <c r="B21" s="5" t="s">
        <v>14</v>
      </c>
      <c r="C21" s="5">
        <v>3</v>
      </c>
      <c r="D21" s="5">
        <v>52856</v>
      </c>
      <c r="E21" s="5">
        <v>34686</v>
      </c>
      <c r="F21" s="5">
        <v>3371</v>
      </c>
      <c r="G21" s="5">
        <v>13</v>
      </c>
      <c r="H21" s="5">
        <v>577</v>
      </c>
      <c r="I21" s="5">
        <v>173</v>
      </c>
      <c r="J21" s="5">
        <v>577</v>
      </c>
      <c r="K21" s="5">
        <v>405</v>
      </c>
      <c r="L21" s="5">
        <v>92</v>
      </c>
      <c r="M21" s="5">
        <v>4901578</v>
      </c>
      <c r="N21" s="5">
        <v>758</v>
      </c>
      <c r="O21" s="5">
        <v>4866134</v>
      </c>
      <c r="P21" s="5">
        <f t="shared" si="0"/>
        <v>4700885</v>
      </c>
      <c r="Q21" s="5">
        <v>165249</v>
      </c>
      <c r="R21" s="5">
        <v>564923</v>
      </c>
      <c r="S21" s="5">
        <v>4901578</v>
      </c>
      <c r="T21" s="5">
        <v>2336700</v>
      </c>
      <c r="U21" s="23">
        <f t="shared" si="1"/>
        <v>2.0976496768947661</v>
      </c>
    </row>
    <row r="22" spans="1:21" x14ac:dyDescent="0.25">
      <c r="A22" s="5" t="s">
        <v>45</v>
      </c>
      <c r="B22" s="5" t="s">
        <v>14</v>
      </c>
      <c r="C22" s="5">
        <v>0</v>
      </c>
      <c r="D22" s="5">
        <v>69851</v>
      </c>
      <c r="E22" s="5">
        <v>49899</v>
      </c>
      <c r="F22" s="5">
        <v>6078</v>
      </c>
      <c r="G22" s="5">
        <v>9</v>
      </c>
      <c r="H22" s="5">
        <v>524</v>
      </c>
      <c r="I22" s="5">
        <v>174</v>
      </c>
      <c r="J22" s="5">
        <v>524</v>
      </c>
      <c r="K22" s="5">
        <v>409</v>
      </c>
      <c r="L22" s="5">
        <v>78</v>
      </c>
      <c r="M22" s="5">
        <v>5453246</v>
      </c>
      <c r="N22" s="5">
        <v>1235</v>
      </c>
      <c r="O22" s="5">
        <v>5402112</v>
      </c>
      <c r="P22" s="5">
        <f t="shared" si="0"/>
        <v>5090219</v>
      </c>
      <c r="Q22" s="5">
        <v>311893</v>
      </c>
      <c r="R22" s="5">
        <v>843453</v>
      </c>
      <c r="S22" s="5">
        <v>5453246</v>
      </c>
      <c r="T22" s="5">
        <v>3622115</v>
      </c>
      <c r="U22" s="23">
        <f t="shared" si="1"/>
        <v>1.5055419278515454</v>
      </c>
    </row>
    <row r="23" spans="1:21" x14ac:dyDescent="0.25">
      <c r="A23" s="5" t="s">
        <v>45</v>
      </c>
      <c r="B23" s="5" t="s">
        <v>14</v>
      </c>
      <c r="C23" s="5">
        <v>1</v>
      </c>
      <c r="D23" s="5">
        <v>69851</v>
      </c>
      <c r="E23" s="5">
        <v>48852</v>
      </c>
      <c r="F23" s="5">
        <v>6112</v>
      </c>
      <c r="G23" s="5">
        <v>9</v>
      </c>
      <c r="H23" s="5">
        <v>535</v>
      </c>
      <c r="I23" s="5">
        <v>189</v>
      </c>
      <c r="J23" s="5">
        <v>535</v>
      </c>
      <c r="K23" s="5">
        <v>406</v>
      </c>
      <c r="L23" s="5">
        <v>80</v>
      </c>
      <c r="M23" s="5">
        <v>5596996</v>
      </c>
      <c r="N23" s="5">
        <v>1255</v>
      </c>
      <c r="O23" s="5">
        <v>5546889</v>
      </c>
      <c r="P23" s="5">
        <f t="shared" si="0"/>
        <v>5242000</v>
      </c>
      <c r="Q23" s="5">
        <v>304889</v>
      </c>
      <c r="R23" s="5">
        <v>843453</v>
      </c>
      <c r="S23" s="5">
        <v>5596996</v>
      </c>
      <c r="T23" s="5">
        <v>3347930</v>
      </c>
      <c r="U23" s="23">
        <f t="shared" si="1"/>
        <v>1.671778083771166</v>
      </c>
    </row>
    <row r="24" spans="1:21" x14ac:dyDescent="0.25">
      <c r="A24" s="5" t="s">
        <v>45</v>
      </c>
      <c r="B24" s="5" t="s">
        <v>14</v>
      </c>
      <c r="C24" s="5">
        <v>2</v>
      </c>
      <c r="D24" s="5">
        <v>69851</v>
      </c>
      <c r="E24" s="5">
        <v>51630</v>
      </c>
      <c r="F24" s="5">
        <v>5638</v>
      </c>
      <c r="G24" s="5">
        <v>10</v>
      </c>
      <c r="H24" s="5">
        <v>523</v>
      </c>
      <c r="I24" s="5">
        <v>174</v>
      </c>
      <c r="J24" s="5">
        <v>525</v>
      </c>
      <c r="K24" s="5">
        <v>409</v>
      </c>
      <c r="L24" s="5">
        <v>73</v>
      </c>
      <c r="M24" s="5">
        <v>5105661</v>
      </c>
      <c r="N24" s="5">
        <v>37296</v>
      </c>
      <c r="O24" s="5">
        <v>5016735</v>
      </c>
      <c r="P24" s="5">
        <f t="shared" si="0"/>
        <v>4725306</v>
      </c>
      <c r="Q24" s="5">
        <v>291429</v>
      </c>
      <c r="R24" s="5">
        <v>843453</v>
      </c>
      <c r="S24" s="5">
        <v>5105661</v>
      </c>
      <c r="T24" s="5">
        <v>3640380</v>
      </c>
      <c r="U24" s="23">
        <f t="shared" si="1"/>
        <v>1.4025077052395629</v>
      </c>
    </row>
    <row r="25" spans="1:21" x14ac:dyDescent="0.25">
      <c r="A25" s="5" t="s">
        <v>45</v>
      </c>
      <c r="B25" s="5" t="s">
        <v>14</v>
      </c>
      <c r="C25" s="5">
        <v>3</v>
      </c>
      <c r="D25" s="5">
        <v>69851</v>
      </c>
      <c r="E25" s="5">
        <v>48933</v>
      </c>
      <c r="F25" s="5">
        <v>6531</v>
      </c>
      <c r="G25" s="5">
        <v>13</v>
      </c>
      <c r="H25" s="5">
        <v>570</v>
      </c>
      <c r="I25" s="5">
        <v>177</v>
      </c>
      <c r="J25" s="5">
        <v>570</v>
      </c>
      <c r="K25" s="5">
        <v>406</v>
      </c>
      <c r="L25" s="5">
        <v>80</v>
      </c>
      <c r="M25" s="5">
        <v>5600749</v>
      </c>
      <c r="N25" s="5">
        <v>1330</v>
      </c>
      <c r="O25" s="5">
        <v>5550486</v>
      </c>
      <c r="P25" s="5">
        <f t="shared" si="0"/>
        <v>5203200</v>
      </c>
      <c r="Q25" s="5">
        <v>347286</v>
      </c>
      <c r="R25" s="5">
        <v>843453</v>
      </c>
      <c r="S25" s="5">
        <v>5600749</v>
      </c>
      <c r="T25" s="5">
        <v>3057067</v>
      </c>
      <c r="U25" s="23">
        <f t="shared" si="1"/>
        <v>1.8320661601463102</v>
      </c>
    </row>
    <row r="26" spans="1:21" x14ac:dyDescent="0.25">
      <c r="A26" s="5" t="s">
        <v>47</v>
      </c>
      <c r="B26" s="5" t="s">
        <v>14</v>
      </c>
      <c r="C26" s="5">
        <v>0</v>
      </c>
      <c r="D26" s="5">
        <v>73381</v>
      </c>
      <c r="E26" s="5">
        <v>54690</v>
      </c>
      <c r="F26" s="5">
        <v>5883</v>
      </c>
      <c r="G26" s="5">
        <v>9</v>
      </c>
      <c r="H26" s="5">
        <v>539</v>
      </c>
      <c r="I26" s="5">
        <v>173</v>
      </c>
      <c r="J26" s="5">
        <v>539</v>
      </c>
      <c r="K26" s="5">
        <v>409</v>
      </c>
      <c r="L26" s="5">
        <v>69</v>
      </c>
      <c r="M26" s="5">
        <v>5116022</v>
      </c>
      <c r="N26" s="5">
        <v>1310</v>
      </c>
      <c r="O26" s="5">
        <v>5060022</v>
      </c>
      <c r="P26" s="5">
        <f t="shared" si="0"/>
        <v>4744554</v>
      </c>
      <c r="Q26" s="5">
        <v>315468</v>
      </c>
      <c r="R26" s="5">
        <v>1151558</v>
      </c>
      <c r="S26" s="5">
        <v>5116022</v>
      </c>
      <c r="T26" s="5">
        <v>3226795</v>
      </c>
      <c r="U26" s="23">
        <f t="shared" si="1"/>
        <v>1.5854809493630677</v>
      </c>
    </row>
    <row r="27" spans="1:21" x14ac:dyDescent="0.25">
      <c r="A27" s="5" t="s">
        <v>47</v>
      </c>
      <c r="B27" s="5" t="s">
        <v>14</v>
      </c>
      <c r="C27" s="5">
        <v>1</v>
      </c>
      <c r="D27" s="5">
        <v>73381</v>
      </c>
      <c r="E27" s="5">
        <v>51915</v>
      </c>
      <c r="F27" s="5">
        <v>6536</v>
      </c>
      <c r="G27" s="5">
        <v>13</v>
      </c>
      <c r="H27" s="5">
        <v>538</v>
      </c>
      <c r="I27" s="5">
        <v>181</v>
      </c>
      <c r="J27" s="5">
        <v>538</v>
      </c>
      <c r="K27" s="5">
        <v>406</v>
      </c>
      <c r="L27" s="5">
        <v>75</v>
      </c>
      <c r="M27" s="5">
        <v>5557886</v>
      </c>
      <c r="N27" s="5">
        <v>1315</v>
      </c>
      <c r="O27" s="5">
        <v>5504656</v>
      </c>
      <c r="P27" s="5">
        <f t="shared" si="0"/>
        <v>5164969</v>
      </c>
      <c r="Q27" s="5">
        <v>339687</v>
      </c>
      <c r="R27" s="5">
        <v>1151558</v>
      </c>
      <c r="S27" s="5">
        <v>5557886</v>
      </c>
      <c r="T27" s="5">
        <v>3623386</v>
      </c>
      <c r="U27" s="23">
        <f t="shared" si="1"/>
        <v>1.533892883617699</v>
      </c>
    </row>
    <row r="28" spans="1:21" x14ac:dyDescent="0.25">
      <c r="A28" s="5" t="s">
        <v>47</v>
      </c>
      <c r="B28" s="5" t="s">
        <v>14</v>
      </c>
      <c r="C28" s="5">
        <v>2</v>
      </c>
      <c r="D28" s="5">
        <v>73381</v>
      </c>
      <c r="E28" s="5">
        <v>55325</v>
      </c>
      <c r="F28" s="5">
        <v>5365</v>
      </c>
      <c r="G28" s="5">
        <v>10</v>
      </c>
      <c r="H28" s="5">
        <v>570</v>
      </c>
      <c r="I28" s="5">
        <v>177</v>
      </c>
      <c r="J28" s="5">
        <v>572</v>
      </c>
      <c r="K28" s="5">
        <v>411</v>
      </c>
      <c r="L28" s="5">
        <v>68</v>
      </c>
      <c r="M28" s="5">
        <v>5001514</v>
      </c>
      <c r="N28" s="5">
        <v>37001</v>
      </c>
      <c r="O28" s="5">
        <v>4909188</v>
      </c>
      <c r="P28" s="5">
        <f t="shared" si="0"/>
        <v>4626716</v>
      </c>
      <c r="Q28" s="5">
        <v>282472</v>
      </c>
      <c r="R28" s="5">
        <v>1151558</v>
      </c>
      <c r="S28" s="5">
        <v>5001514</v>
      </c>
      <c r="T28" s="5">
        <v>3690872</v>
      </c>
      <c r="U28" s="23">
        <f t="shared" si="1"/>
        <v>1.3551036177900506</v>
      </c>
    </row>
    <row r="29" spans="1:21" x14ac:dyDescent="0.25">
      <c r="A29" s="5" t="s">
        <v>47</v>
      </c>
      <c r="B29" s="5" t="s">
        <v>14</v>
      </c>
      <c r="C29" s="5">
        <v>3</v>
      </c>
      <c r="D29" s="5">
        <v>73381</v>
      </c>
      <c r="E29" s="5">
        <v>51878</v>
      </c>
      <c r="F29" s="5">
        <v>6209</v>
      </c>
      <c r="G29" s="5">
        <v>13</v>
      </c>
      <c r="H29" s="5">
        <v>500</v>
      </c>
      <c r="I29" s="5">
        <v>185</v>
      </c>
      <c r="J29" s="5">
        <v>500</v>
      </c>
      <c r="K29" s="5">
        <v>407</v>
      </c>
      <c r="L29" s="5">
        <v>75</v>
      </c>
      <c r="M29" s="5">
        <v>5527513</v>
      </c>
      <c r="N29" s="5">
        <v>1415</v>
      </c>
      <c r="O29" s="5">
        <v>5474220</v>
      </c>
      <c r="P29" s="5">
        <f t="shared" si="0"/>
        <v>5158270</v>
      </c>
      <c r="Q29" s="5">
        <v>315950</v>
      </c>
      <c r="R29" s="5">
        <v>1151558</v>
      </c>
      <c r="S29" s="5">
        <v>5527513</v>
      </c>
      <c r="T29" s="5">
        <v>3039231</v>
      </c>
      <c r="U29" s="23">
        <f t="shared" si="1"/>
        <v>1.8187209198642682</v>
      </c>
    </row>
    <row r="30" spans="1:21" x14ac:dyDescent="0.25">
      <c r="A30" s="5" t="s">
        <v>48</v>
      </c>
      <c r="B30" s="5" t="s">
        <v>14</v>
      </c>
      <c r="C30" s="5">
        <v>0</v>
      </c>
      <c r="D30" s="5">
        <v>71027</v>
      </c>
      <c r="E30" s="5">
        <v>51896</v>
      </c>
      <c r="F30" s="5">
        <v>4789</v>
      </c>
      <c r="G30" s="5">
        <v>9</v>
      </c>
      <c r="H30" s="5">
        <v>497</v>
      </c>
      <c r="I30" s="5">
        <v>150</v>
      </c>
      <c r="J30" s="5">
        <v>497</v>
      </c>
      <c r="K30" s="5">
        <v>407</v>
      </c>
      <c r="L30" s="5">
        <v>70</v>
      </c>
      <c r="M30" s="5">
        <v>4985212</v>
      </c>
      <c r="N30" s="5">
        <v>1242</v>
      </c>
      <c r="O30" s="5">
        <v>4932074</v>
      </c>
      <c r="P30" s="5">
        <f t="shared" si="0"/>
        <v>4689073</v>
      </c>
      <c r="Q30" s="5">
        <v>243001</v>
      </c>
      <c r="R30" s="5">
        <v>1613242</v>
      </c>
      <c r="S30" s="5">
        <v>4985212</v>
      </c>
      <c r="T30" s="5">
        <v>3360112</v>
      </c>
      <c r="U30" s="23">
        <f t="shared" si="1"/>
        <v>1.4836445927992876</v>
      </c>
    </row>
    <row r="31" spans="1:21" x14ac:dyDescent="0.25">
      <c r="A31" s="5" t="s">
        <v>48</v>
      </c>
      <c r="B31" s="5" t="s">
        <v>14</v>
      </c>
      <c r="C31" s="5">
        <v>1</v>
      </c>
      <c r="D31" s="5">
        <v>71027</v>
      </c>
      <c r="E31" s="5">
        <v>50224</v>
      </c>
      <c r="F31" s="5">
        <v>5387</v>
      </c>
      <c r="G31" s="5">
        <v>7</v>
      </c>
      <c r="H31" s="5">
        <v>539</v>
      </c>
      <c r="I31" s="5">
        <v>150</v>
      </c>
      <c r="J31" s="5">
        <v>539</v>
      </c>
      <c r="K31" s="5">
        <v>407</v>
      </c>
      <c r="L31" s="5">
        <v>73</v>
      </c>
      <c r="M31" s="5">
        <v>5250482</v>
      </c>
      <c r="N31" s="5">
        <v>1238</v>
      </c>
      <c r="O31" s="5">
        <v>5199020</v>
      </c>
      <c r="P31" s="5">
        <f t="shared" si="0"/>
        <v>4921481</v>
      </c>
      <c r="Q31" s="5">
        <v>277539</v>
      </c>
      <c r="R31" s="5">
        <v>1613242</v>
      </c>
      <c r="S31" s="5">
        <v>5250482</v>
      </c>
      <c r="T31" s="5">
        <v>3245686</v>
      </c>
      <c r="U31" s="23">
        <f t="shared" si="1"/>
        <v>1.6176802068961693</v>
      </c>
    </row>
    <row r="32" spans="1:21" x14ac:dyDescent="0.25">
      <c r="A32" s="5" t="s">
        <v>48</v>
      </c>
      <c r="B32" s="5" t="s">
        <v>14</v>
      </c>
      <c r="C32" s="5">
        <v>2</v>
      </c>
      <c r="D32" s="5">
        <v>71027</v>
      </c>
      <c r="E32" s="5">
        <v>53494</v>
      </c>
      <c r="F32" s="5">
        <v>4372</v>
      </c>
      <c r="G32" s="5">
        <v>9</v>
      </c>
      <c r="H32" s="5">
        <v>497</v>
      </c>
      <c r="I32" s="5">
        <v>165</v>
      </c>
      <c r="J32" s="5">
        <v>499</v>
      </c>
      <c r="K32" s="5">
        <v>407</v>
      </c>
      <c r="L32" s="5">
        <v>66</v>
      </c>
      <c r="M32" s="5">
        <v>4700404</v>
      </c>
      <c r="N32" s="5">
        <v>35901</v>
      </c>
      <c r="O32" s="5">
        <v>4611009</v>
      </c>
      <c r="P32" s="5">
        <f t="shared" si="0"/>
        <v>4389260</v>
      </c>
      <c r="Q32" s="5">
        <v>221749</v>
      </c>
      <c r="R32" s="5">
        <v>1613242</v>
      </c>
      <c r="S32" s="5">
        <v>4700404</v>
      </c>
      <c r="T32" s="5">
        <v>3381542</v>
      </c>
      <c r="U32" s="23">
        <f t="shared" si="1"/>
        <v>1.3900179267328336</v>
      </c>
    </row>
    <row r="33" spans="1:21" x14ac:dyDescent="0.25">
      <c r="A33" s="5" t="s">
        <v>48</v>
      </c>
      <c r="B33" s="5" t="s">
        <v>14</v>
      </c>
      <c r="C33" s="5">
        <v>3</v>
      </c>
      <c r="D33" s="5">
        <v>71027</v>
      </c>
      <c r="E33" s="5">
        <v>50033</v>
      </c>
      <c r="F33" s="5">
        <v>4852</v>
      </c>
      <c r="G33" s="5">
        <v>13</v>
      </c>
      <c r="H33" s="5">
        <v>497</v>
      </c>
      <c r="I33" s="5">
        <v>150</v>
      </c>
      <c r="J33" s="5">
        <v>497</v>
      </c>
      <c r="K33" s="5">
        <v>406</v>
      </c>
      <c r="L33" s="5">
        <v>73</v>
      </c>
      <c r="M33" s="5">
        <v>5247391</v>
      </c>
      <c r="N33" s="5">
        <v>1165</v>
      </c>
      <c r="O33" s="5">
        <v>5196193</v>
      </c>
      <c r="P33" s="5">
        <f t="shared" si="0"/>
        <v>4957763</v>
      </c>
      <c r="Q33" s="5">
        <v>238430</v>
      </c>
      <c r="R33" s="5">
        <v>1613242</v>
      </c>
      <c r="S33" s="5">
        <v>5247391</v>
      </c>
      <c r="T33" s="5">
        <v>3073675</v>
      </c>
      <c r="U33" s="23">
        <f t="shared" si="1"/>
        <v>1.7072042424784664</v>
      </c>
    </row>
    <row r="34" spans="1:21" x14ac:dyDescent="0.25">
      <c r="A34" s="5" t="s">
        <v>49</v>
      </c>
      <c r="B34" s="5" t="s">
        <v>14</v>
      </c>
      <c r="C34" s="5">
        <v>0</v>
      </c>
      <c r="D34" s="5">
        <v>76612</v>
      </c>
      <c r="E34" s="5">
        <v>54276</v>
      </c>
      <c r="F34" s="5">
        <v>5467</v>
      </c>
      <c r="G34" s="5">
        <v>9</v>
      </c>
      <c r="H34" s="5">
        <v>535</v>
      </c>
      <c r="I34" s="5">
        <v>150</v>
      </c>
      <c r="J34" s="5">
        <v>535</v>
      </c>
      <c r="K34" s="5">
        <v>406</v>
      </c>
      <c r="L34" s="5">
        <v>74</v>
      </c>
      <c r="M34" s="5">
        <v>5669295</v>
      </c>
      <c r="N34" s="5">
        <v>1319</v>
      </c>
      <c r="O34" s="5">
        <v>5613700</v>
      </c>
      <c r="P34" s="5">
        <f t="shared" ref="P34:P65" si="2">O34-Q34</f>
        <v>5338638</v>
      </c>
      <c r="Q34" s="5">
        <v>275062</v>
      </c>
      <c r="R34" s="5">
        <v>2412978</v>
      </c>
      <c r="S34" s="5">
        <v>5669295</v>
      </c>
      <c r="T34" s="5">
        <v>3827054</v>
      </c>
      <c r="U34" s="23">
        <f t="shared" ref="U34:U65" si="3">S34/T34</f>
        <v>1.4813731397571082</v>
      </c>
    </row>
    <row r="35" spans="1:21" x14ac:dyDescent="0.25">
      <c r="A35" s="5" t="s">
        <v>49</v>
      </c>
      <c r="B35" s="5" t="s">
        <v>14</v>
      </c>
      <c r="C35" s="5">
        <v>1</v>
      </c>
      <c r="D35" s="5">
        <v>76612</v>
      </c>
      <c r="E35" s="5">
        <v>52064</v>
      </c>
      <c r="F35" s="5">
        <v>5693</v>
      </c>
      <c r="G35" s="5">
        <v>9</v>
      </c>
      <c r="H35" s="5">
        <v>493</v>
      </c>
      <c r="I35" s="5">
        <v>169</v>
      </c>
      <c r="J35" s="5">
        <v>493</v>
      </c>
      <c r="K35" s="5">
        <v>406</v>
      </c>
      <c r="L35" s="5">
        <v>77</v>
      </c>
      <c r="M35" s="5">
        <v>5969709</v>
      </c>
      <c r="N35" s="5">
        <v>1252</v>
      </c>
      <c r="O35" s="5">
        <v>5916393</v>
      </c>
      <c r="P35" s="5">
        <f t="shared" si="2"/>
        <v>5633640</v>
      </c>
      <c r="Q35" s="5">
        <v>282753</v>
      </c>
      <c r="R35" s="5">
        <v>2412978</v>
      </c>
      <c r="S35" s="5">
        <v>5969709</v>
      </c>
      <c r="T35" s="5">
        <v>3820318</v>
      </c>
      <c r="U35" s="23">
        <f t="shared" si="3"/>
        <v>1.5626209650610237</v>
      </c>
    </row>
    <row r="36" spans="1:21" x14ac:dyDescent="0.25">
      <c r="A36" s="5" t="s">
        <v>49</v>
      </c>
      <c r="B36" s="5" t="s">
        <v>14</v>
      </c>
      <c r="C36" s="5">
        <v>2</v>
      </c>
      <c r="D36" s="5">
        <v>76612</v>
      </c>
      <c r="E36" s="5">
        <v>56525</v>
      </c>
      <c r="F36" s="5">
        <v>4960</v>
      </c>
      <c r="G36" s="5">
        <v>10</v>
      </c>
      <c r="H36" s="5">
        <v>547</v>
      </c>
      <c r="I36" s="5">
        <v>150</v>
      </c>
      <c r="J36" s="5">
        <v>549</v>
      </c>
      <c r="K36" s="5">
        <v>411</v>
      </c>
      <c r="L36" s="5">
        <v>68</v>
      </c>
      <c r="M36" s="5">
        <v>5274249</v>
      </c>
      <c r="N36" s="5">
        <v>41046</v>
      </c>
      <c r="O36" s="5">
        <v>5176678</v>
      </c>
      <c r="P36" s="5">
        <f t="shared" si="2"/>
        <v>4916835</v>
      </c>
      <c r="Q36" s="5">
        <v>259843</v>
      </c>
      <c r="R36" s="5">
        <v>2412978</v>
      </c>
      <c r="S36" s="5">
        <v>5274249</v>
      </c>
      <c r="T36" s="5">
        <v>3706383</v>
      </c>
      <c r="U36" s="23">
        <f t="shared" si="3"/>
        <v>1.4230178046899093</v>
      </c>
    </row>
    <row r="37" spans="1:21" x14ac:dyDescent="0.25">
      <c r="A37" s="5" t="s">
        <v>49</v>
      </c>
      <c r="B37" s="5" t="s">
        <v>14</v>
      </c>
      <c r="C37" s="5">
        <v>3</v>
      </c>
      <c r="D37" s="5">
        <v>76612</v>
      </c>
      <c r="E37" s="5">
        <v>52051</v>
      </c>
      <c r="F37" s="5">
        <v>6006</v>
      </c>
      <c r="G37" s="5">
        <v>13</v>
      </c>
      <c r="H37" s="5">
        <v>497</v>
      </c>
      <c r="I37" s="5">
        <v>150</v>
      </c>
      <c r="J37" s="5">
        <v>497</v>
      </c>
      <c r="K37" s="5">
        <v>406</v>
      </c>
      <c r="L37" s="5">
        <v>78</v>
      </c>
      <c r="M37" s="5">
        <v>5978907</v>
      </c>
      <c r="N37" s="5">
        <v>1199</v>
      </c>
      <c r="O37" s="5">
        <v>5925657</v>
      </c>
      <c r="P37" s="5">
        <f t="shared" si="2"/>
        <v>5618439</v>
      </c>
      <c r="Q37" s="5">
        <v>307218</v>
      </c>
      <c r="R37" s="5">
        <v>2412978</v>
      </c>
      <c r="S37" s="5">
        <v>5978907</v>
      </c>
      <c r="T37" s="9">
        <v>3513616</v>
      </c>
      <c r="U37" s="24">
        <f t="shared" si="3"/>
        <v>1.7016392798757747</v>
      </c>
    </row>
    <row r="38" spans="1:21" x14ac:dyDescent="0.25">
      <c r="A38" s="5" t="s">
        <v>41</v>
      </c>
      <c r="B38" s="7" t="s">
        <v>19</v>
      </c>
      <c r="C38" s="5">
        <v>0</v>
      </c>
      <c r="D38" s="7">
        <v>68826</v>
      </c>
      <c r="J38" s="7">
        <v>1197</v>
      </c>
      <c r="K38" s="7">
        <v>1197</v>
      </c>
      <c r="L38" s="7">
        <v>143</v>
      </c>
      <c r="P38" s="5">
        <f t="shared" si="2"/>
        <v>0</v>
      </c>
      <c r="U38" s="23" t="e">
        <f t="shared" si="3"/>
        <v>#DIV/0!</v>
      </c>
    </row>
    <row r="39" spans="1:21" x14ac:dyDescent="0.25">
      <c r="A39" s="5" t="s">
        <v>41</v>
      </c>
      <c r="B39" s="6" t="s">
        <v>19</v>
      </c>
      <c r="C39" s="5">
        <v>1</v>
      </c>
      <c r="D39" s="6">
        <v>68826</v>
      </c>
      <c r="J39" s="6">
        <v>1397</v>
      </c>
      <c r="K39" s="6">
        <v>1397</v>
      </c>
      <c r="L39" s="6">
        <v>141</v>
      </c>
      <c r="P39" s="5">
        <f t="shared" si="2"/>
        <v>0</v>
      </c>
      <c r="U39" s="23" t="e">
        <f t="shared" si="3"/>
        <v>#DIV/0!</v>
      </c>
    </row>
    <row r="40" spans="1:21" x14ac:dyDescent="0.25">
      <c r="A40" s="5" t="s">
        <v>41</v>
      </c>
      <c r="B40" s="7" t="s">
        <v>19</v>
      </c>
      <c r="C40" s="5">
        <v>2</v>
      </c>
      <c r="D40" s="7">
        <v>68826</v>
      </c>
      <c r="J40" s="7">
        <v>1197</v>
      </c>
      <c r="K40" s="7">
        <v>1197</v>
      </c>
      <c r="L40" s="7">
        <v>167</v>
      </c>
      <c r="P40" s="5">
        <f t="shared" si="2"/>
        <v>0</v>
      </c>
      <c r="U40" s="23" t="e">
        <f t="shared" si="3"/>
        <v>#DIV/0!</v>
      </c>
    </row>
    <row r="41" spans="1:21" x14ac:dyDescent="0.25">
      <c r="A41" s="5" t="s">
        <v>41</v>
      </c>
      <c r="B41" s="6" t="s">
        <v>19</v>
      </c>
      <c r="C41" s="5">
        <v>3</v>
      </c>
      <c r="D41" s="6">
        <v>68826</v>
      </c>
      <c r="J41" s="6">
        <v>1361</v>
      </c>
      <c r="K41" s="6">
        <v>1361</v>
      </c>
      <c r="L41" s="6">
        <v>167</v>
      </c>
      <c r="P41" s="5">
        <f t="shared" si="2"/>
        <v>0</v>
      </c>
      <c r="U41" s="23" t="e">
        <f t="shared" si="3"/>
        <v>#DIV/0!</v>
      </c>
    </row>
    <row r="42" spans="1:21" x14ac:dyDescent="0.25">
      <c r="A42" s="5" t="s">
        <v>42</v>
      </c>
      <c r="B42" s="7" t="s">
        <v>19</v>
      </c>
      <c r="C42" s="5">
        <v>0</v>
      </c>
      <c r="D42" s="7">
        <v>71833</v>
      </c>
      <c r="J42" s="7">
        <v>1397</v>
      </c>
      <c r="K42" s="7">
        <v>1397</v>
      </c>
      <c r="L42" s="7">
        <v>149</v>
      </c>
      <c r="P42" s="5">
        <f t="shared" si="2"/>
        <v>0</v>
      </c>
      <c r="U42" s="23" t="e">
        <f t="shared" si="3"/>
        <v>#DIV/0!</v>
      </c>
    </row>
    <row r="43" spans="1:21" x14ac:dyDescent="0.25">
      <c r="A43" s="5" t="s">
        <v>42</v>
      </c>
      <c r="B43" s="6" t="s">
        <v>19</v>
      </c>
      <c r="C43" s="5">
        <v>1</v>
      </c>
      <c r="D43" s="6">
        <v>71833</v>
      </c>
      <c r="J43" s="6">
        <v>1397</v>
      </c>
      <c r="K43" s="6">
        <v>1397</v>
      </c>
      <c r="L43" s="6">
        <v>144</v>
      </c>
      <c r="P43" s="5">
        <f t="shared" si="2"/>
        <v>0</v>
      </c>
      <c r="U43" s="23" t="e">
        <f t="shared" si="3"/>
        <v>#DIV/0!</v>
      </c>
    </row>
    <row r="44" spans="1:21" x14ac:dyDescent="0.25">
      <c r="A44" s="5" t="s">
        <v>42</v>
      </c>
      <c r="B44" s="7" t="s">
        <v>19</v>
      </c>
      <c r="C44" s="5">
        <v>2</v>
      </c>
      <c r="D44" s="7">
        <v>71833</v>
      </c>
      <c r="J44" s="7">
        <v>1397</v>
      </c>
      <c r="K44" s="7">
        <v>1397</v>
      </c>
      <c r="L44" s="7">
        <v>160</v>
      </c>
      <c r="P44" s="5">
        <f t="shared" si="2"/>
        <v>0</v>
      </c>
      <c r="U44" s="23" t="e">
        <f t="shared" si="3"/>
        <v>#DIV/0!</v>
      </c>
    </row>
    <row r="45" spans="1:21" x14ac:dyDescent="0.25">
      <c r="A45" s="5" t="s">
        <v>42</v>
      </c>
      <c r="B45" s="6" t="s">
        <v>19</v>
      </c>
      <c r="C45" s="5">
        <v>3</v>
      </c>
      <c r="D45" s="6">
        <v>71833</v>
      </c>
      <c r="J45" s="6">
        <v>1397</v>
      </c>
      <c r="K45" s="6">
        <v>1397</v>
      </c>
      <c r="L45" s="6">
        <v>159</v>
      </c>
      <c r="P45" s="5">
        <f t="shared" si="2"/>
        <v>0</v>
      </c>
      <c r="U45" s="23" t="e">
        <f t="shared" si="3"/>
        <v>#DIV/0!</v>
      </c>
    </row>
    <row r="46" spans="1:21" x14ac:dyDescent="0.25">
      <c r="A46" s="5" t="s">
        <v>43</v>
      </c>
      <c r="B46" s="7" t="s">
        <v>19</v>
      </c>
      <c r="C46" s="5">
        <v>0</v>
      </c>
      <c r="D46" s="7">
        <v>72432</v>
      </c>
      <c r="J46" s="7">
        <v>1393</v>
      </c>
      <c r="K46" s="7">
        <v>1393</v>
      </c>
      <c r="L46" s="7">
        <v>162</v>
      </c>
      <c r="P46" s="5">
        <f t="shared" si="2"/>
        <v>0</v>
      </c>
      <c r="U46" s="23" t="e">
        <f t="shared" si="3"/>
        <v>#DIV/0!</v>
      </c>
    </row>
    <row r="47" spans="1:21" x14ac:dyDescent="0.25">
      <c r="A47" s="5" t="s">
        <v>43</v>
      </c>
      <c r="B47" s="6" t="s">
        <v>19</v>
      </c>
      <c r="C47" s="5">
        <v>1</v>
      </c>
      <c r="D47" s="6">
        <v>72432</v>
      </c>
      <c r="J47" s="6">
        <v>1197</v>
      </c>
      <c r="K47" s="6">
        <v>1197</v>
      </c>
      <c r="L47" s="6">
        <v>161</v>
      </c>
      <c r="P47" s="5">
        <f t="shared" si="2"/>
        <v>0</v>
      </c>
      <c r="U47" s="23" t="e">
        <f t="shared" si="3"/>
        <v>#DIV/0!</v>
      </c>
    </row>
    <row r="48" spans="1:21" x14ac:dyDescent="0.25">
      <c r="A48" s="5" t="s">
        <v>43</v>
      </c>
      <c r="B48" s="7" t="s">
        <v>19</v>
      </c>
      <c r="C48" s="5">
        <v>2</v>
      </c>
      <c r="D48" s="7">
        <v>72432</v>
      </c>
      <c r="J48" s="7">
        <v>1197</v>
      </c>
      <c r="K48" s="7">
        <v>1197</v>
      </c>
      <c r="L48" s="7">
        <v>176</v>
      </c>
      <c r="P48" s="5">
        <f t="shared" si="2"/>
        <v>0</v>
      </c>
      <c r="U48" s="23" t="e">
        <f t="shared" si="3"/>
        <v>#DIV/0!</v>
      </c>
    </row>
    <row r="49" spans="1:21" x14ac:dyDescent="0.25">
      <c r="A49" s="5" t="s">
        <v>43</v>
      </c>
      <c r="B49" s="6" t="s">
        <v>19</v>
      </c>
      <c r="C49" s="5">
        <v>3</v>
      </c>
      <c r="D49" s="6">
        <v>72432</v>
      </c>
      <c r="J49" s="6">
        <v>1197</v>
      </c>
      <c r="K49" s="6">
        <v>1197</v>
      </c>
      <c r="L49" s="6">
        <v>176</v>
      </c>
      <c r="P49" s="5">
        <f t="shared" si="2"/>
        <v>0</v>
      </c>
      <c r="U49" s="23" t="e">
        <f t="shared" si="3"/>
        <v>#DIV/0!</v>
      </c>
    </row>
    <row r="50" spans="1:21" x14ac:dyDescent="0.25">
      <c r="A50" s="5" t="s">
        <v>46</v>
      </c>
      <c r="B50" s="7" t="s">
        <v>19</v>
      </c>
      <c r="C50" s="5">
        <v>0</v>
      </c>
      <c r="D50" s="7">
        <v>85710</v>
      </c>
      <c r="J50" s="7">
        <v>1397</v>
      </c>
      <c r="K50" s="7">
        <v>1397</v>
      </c>
      <c r="L50" s="7">
        <v>152</v>
      </c>
      <c r="P50" s="5">
        <f t="shared" si="2"/>
        <v>0</v>
      </c>
      <c r="U50" s="23" t="e">
        <f t="shared" si="3"/>
        <v>#DIV/0!</v>
      </c>
    </row>
    <row r="51" spans="1:21" x14ac:dyDescent="0.25">
      <c r="A51" s="5" t="s">
        <v>46</v>
      </c>
      <c r="B51" s="6" t="s">
        <v>19</v>
      </c>
      <c r="C51" s="5">
        <v>1</v>
      </c>
      <c r="D51" s="6">
        <v>85710</v>
      </c>
      <c r="J51" s="6">
        <v>1393</v>
      </c>
      <c r="K51" s="6">
        <v>1393</v>
      </c>
      <c r="L51" s="6">
        <v>151</v>
      </c>
      <c r="P51" s="5">
        <f t="shared" si="2"/>
        <v>0</v>
      </c>
      <c r="U51" s="23" t="e">
        <f t="shared" si="3"/>
        <v>#DIV/0!</v>
      </c>
    </row>
    <row r="52" spans="1:21" x14ac:dyDescent="0.25">
      <c r="A52" s="5" t="s">
        <v>46</v>
      </c>
      <c r="B52" s="7" t="s">
        <v>19</v>
      </c>
      <c r="C52" s="5">
        <v>2</v>
      </c>
      <c r="D52" s="7">
        <v>85710</v>
      </c>
      <c r="J52" s="7">
        <v>1197</v>
      </c>
      <c r="K52" s="7">
        <v>1197</v>
      </c>
      <c r="L52" s="7">
        <v>193</v>
      </c>
      <c r="P52" s="5">
        <f t="shared" si="2"/>
        <v>0</v>
      </c>
      <c r="U52" s="23" t="e">
        <f t="shared" si="3"/>
        <v>#DIV/0!</v>
      </c>
    </row>
    <row r="53" spans="1:21" x14ac:dyDescent="0.25">
      <c r="A53" s="5" t="s">
        <v>46</v>
      </c>
      <c r="B53" s="6" t="s">
        <v>19</v>
      </c>
      <c r="C53" s="5">
        <v>3</v>
      </c>
      <c r="D53" s="6">
        <v>85710</v>
      </c>
      <c r="J53" s="6">
        <v>1397</v>
      </c>
      <c r="K53" s="6">
        <v>1397</v>
      </c>
      <c r="L53" s="6">
        <v>193</v>
      </c>
      <c r="P53" s="5">
        <f t="shared" si="2"/>
        <v>0</v>
      </c>
      <c r="U53" s="23" t="e">
        <f t="shared" si="3"/>
        <v>#DIV/0!</v>
      </c>
    </row>
    <row r="54" spans="1:21" x14ac:dyDescent="0.25">
      <c r="A54" s="5" t="s">
        <v>44</v>
      </c>
      <c r="B54" s="7" t="s">
        <v>19</v>
      </c>
      <c r="C54" s="5">
        <v>0</v>
      </c>
      <c r="D54" s="7">
        <v>52856</v>
      </c>
      <c r="J54" s="7">
        <v>1797</v>
      </c>
      <c r="K54" s="7">
        <v>1797</v>
      </c>
      <c r="L54" s="7">
        <v>155</v>
      </c>
      <c r="P54" s="5">
        <f t="shared" si="2"/>
        <v>0</v>
      </c>
      <c r="U54" s="23" t="e">
        <f t="shared" si="3"/>
        <v>#DIV/0!</v>
      </c>
    </row>
    <row r="55" spans="1:21" x14ac:dyDescent="0.25">
      <c r="A55" s="5" t="s">
        <v>44</v>
      </c>
      <c r="B55" s="6" t="s">
        <v>19</v>
      </c>
      <c r="C55" s="5">
        <v>1</v>
      </c>
      <c r="D55" s="6">
        <v>52856</v>
      </c>
      <c r="J55" s="6">
        <v>1397</v>
      </c>
      <c r="K55" s="6">
        <v>1397</v>
      </c>
      <c r="L55" s="6">
        <v>151</v>
      </c>
      <c r="P55" s="5">
        <f t="shared" si="2"/>
        <v>0</v>
      </c>
      <c r="U55" s="23" t="e">
        <f t="shared" si="3"/>
        <v>#DIV/0!</v>
      </c>
    </row>
    <row r="56" spans="1:21" x14ac:dyDescent="0.25">
      <c r="A56" s="5" t="s">
        <v>44</v>
      </c>
      <c r="B56" s="7" t="s">
        <v>19</v>
      </c>
      <c r="C56" s="5">
        <v>2</v>
      </c>
      <c r="D56" s="7">
        <v>52856</v>
      </c>
      <c r="J56" s="7">
        <v>1397</v>
      </c>
      <c r="K56" s="7">
        <v>1397</v>
      </c>
      <c r="L56" s="7">
        <v>170</v>
      </c>
      <c r="P56" s="5">
        <f t="shared" si="2"/>
        <v>0</v>
      </c>
      <c r="U56" s="23" t="e">
        <f t="shared" si="3"/>
        <v>#DIV/0!</v>
      </c>
    </row>
    <row r="57" spans="1:21" x14ac:dyDescent="0.25">
      <c r="A57" s="5" t="s">
        <v>44</v>
      </c>
      <c r="B57" s="6" t="s">
        <v>19</v>
      </c>
      <c r="C57" s="5">
        <v>3</v>
      </c>
      <c r="D57" s="6">
        <v>52856</v>
      </c>
      <c r="J57" s="6">
        <v>1397</v>
      </c>
      <c r="K57" s="6">
        <v>1397</v>
      </c>
      <c r="L57" s="6">
        <v>170</v>
      </c>
      <c r="P57" s="5">
        <f t="shared" si="2"/>
        <v>0</v>
      </c>
      <c r="U57" s="23" t="e">
        <f t="shared" si="3"/>
        <v>#DIV/0!</v>
      </c>
    </row>
    <row r="58" spans="1:21" x14ac:dyDescent="0.25">
      <c r="A58" s="5" t="s">
        <v>45</v>
      </c>
      <c r="B58" s="7" t="s">
        <v>19</v>
      </c>
      <c r="C58" s="5">
        <v>0</v>
      </c>
      <c r="D58" s="7">
        <v>69851</v>
      </c>
      <c r="J58" s="7">
        <v>1197</v>
      </c>
      <c r="K58" s="7">
        <v>1197</v>
      </c>
      <c r="L58" s="7">
        <v>152</v>
      </c>
      <c r="P58" s="5">
        <f t="shared" si="2"/>
        <v>0</v>
      </c>
      <c r="U58" s="23" t="e">
        <f t="shared" si="3"/>
        <v>#DIV/0!</v>
      </c>
    </row>
    <row r="59" spans="1:21" x14ac:dyDescent="0.25">
      <c r="A59" s="5" t="s">
        <v>45</v>
      </c>
      <c r="B59" s="6" t="s">
        <v>19</v>
      </c>
      <c r="C59" s="5">
        <v>1</v>
      </c>
      <c r="D59" s="6">
        <v>69851</v>
      </c>
      <c r="J59" s="6">
        <v>1197</v>
      </c>
      <c r="K59" s="6">
        <v>1197</v>
      </c>
      <c r="L59" s="6">
        <v>150</v>
      </c>
      <c r="P59" s="5">
        <f t="shared" si="2"/>
        <v>0</v>
      </c>
      <c r="U59" s="23" t="e">
        <f t="shared" si="3"/>
        <v>#DIV/0!</v>
      </c>
    </row>
    <row r="60" spans="1:21" x14ac:dyDescent="0.25">
      <c r="A60" s="5" t="s">
        <v>45</v>
      </c>
      <c r="B60" s="7" t="s">
        <v>19</v>
      </c>
      <c r="C60" s="5">
        <v>2</v>
      </c>
      <c r="D60" s="7">
        <v>69851</v>
      </c>
      <c r="J60" s="7">
        <v>1397</v>
      </c>
      <c r="K60" s="7">
        <v>1397</v>
      </c>
      <c r="L60" s="7">
        <v>167</v>
      </c>
      <c r="P60" s="5">
        <f t="shared" si="2"/>
        <v>0</v>
      </c>
      <c r="U60" s="23" t="e">
        <f t="shared" si="3"/>
        <v>#DIV/0!</v>
      </c>
    </row>
    <row r="61" spans="1:21" x14ac:dyDescent="0.25">
      <c r="A61" s="5" t="s">
        <v>45</v>
      </c>
      <c r="B61" s="6" t="s">
        <v>19</v>
      </c>
      <c r="C61" s="5">
        <v>3</v>
      </c>
      <c r="D61" s="6">
        <v>69851</v>
      </c>
      <c r="J61" s="6">
        <v>1197</v>
      </c>
      <c r="K61" s="6">
        <v>1197</v>
      </c>
      <c r="L61" s="6">
        <v>167</v>
      </c>
      <c r="P61" s="5">
        <f t="shared" si="2"/>
        <v>0</v>
      </c>
      <c r="U61" s="23" t="e">
        <f t="shared" si="3"/>
        <v>#DIV/0!</v>
      </c>
    </row>
    <row r="62" spans="1:21" x14ac:dyDescent="0.25">
      <c r="A62" s="5" t="s">
        <v>47</v>
      </c>
      <c r="B62" s="7" t="s">
        <v>19</v>
      </c>
      <c r="C62" s="5">
        <v>0</v>
      </c>
      <c r="D62" s="7">
        <v>73381</v>
      </c>
      <c r="J62" s="7">
        <v>1397</v>
      </c>
      <c r="K62" s="7">
        <v>1397</v>
      </c>
      <c r="L62" s="7">
        <v>154</v>
      </c>
      <c r="P62" s="5">
        <f t="shared" si="2"/>
        <v>0</v>
      </c>
      <c r="U62" s="23" t="e">
        <f t="shared" si="3"/>
        <v>#DIV/0!</v>
      </c>
    </row>
    <row r="63" spans="1:21" x14ac:dyDescent="0.25">
      <c r="A63" s="5" t="s">
        <v>47</v>
      </c>
      <c r="B63" s="6" t="s">
        <v>19</v>
      </c>
      <c r="C63" s="5">
        <v>1</v>
      </c>
      <c r="D63" s="6">
        <v>73381</v>
      </c>
      <c r="J63" s="6">
        <v>1397</v>
      </c>
      <c r="K63" s="6">
        <v>1397</v>
      </c>
      <c r="L63" s="6">
        <v>153</v>
      </c>
      <c r="P63" s="5">
        <f t="shared" si="2"/>
        <v>0</v>
      </c>
      <c r="U63" s="23" t="e">
        <f t="shared" si="3"/>
        <v>#DIV/0!</v>
      </c>
    </row>
    <row r="64" spans="1:21" x14ac:dyDescent="0.25">
      <c r="A64" s="5" t="s">
        <v>47</v>
      </c>
      <c r="B64" s="7" t="s">
        <v>19</v>
      </c>
      <c r="C64" s="5">
        <v>2</v>
      </c>
      <c r="D64" s="7">
        <v>73381</v>
      </c>
      <c r="J64" s="7">
        <v>1393</v>
      </c>
      <c r="K64" s="7">
        <v>1393</v>
      </c>
      <c r="L64" s="7">
        <v>164</v>
      </c>
      <c r="P64" s="5">
        <f t="shared" si="2"/>
        <v>0</v>
      </c>
      <c r="U64" s="23" t="e">
        <f t="shared" si="3"/>
        <v>#DIV/0!</v>
      </c>
    </row>
    <row r="65" spans="1:21" x14ac:dyDescent="0.25">
      <c r="A65" s="5" t="s">
        <v>47</v>
      </c>
      <c r="B65" s="6" t="s">
        <v>19</v>
      </c>
      <c r="C65" s="5">
        <v>3</v>
      </c>
      <c r="D65" s="6">
        <v>73381</v>
      </c>
      <c r="J65" s="6">
        <v>1397</v>
      </c>
      <c r="K65" s="6">
        <v>1397</v>
      </c>
      <c r="L65" s="6">
        <v>164</v>
      </c>
      <c r="P65" s="5">
        <f t="shared" si="2"/>
        <v>0</v>
      </c>
      <c r="U65" s="23" t="e">
        <f t="shared" si="3"/>
        <v>#DIV/0!</v>
      </c>
    </row>
    <row r="66" spans="1:21" x14ac:dyDescent="0.25">
      <c r="A66" s="5" t="s">
        <v>48</v>
      </c>
      <c r="B66" s="7" t="s">
        <v>19</v>
      </c>
      <c r="C66" s="5">
        <v>0</v>
      </c>
      <c r="D66" s="7">
        <v>71027</v>
      </c>
      <c r="J66" s="7">
        <v>1385</v>
      </c>
      <c r="K66" s="7">
        <v>1385</v>
      </c>
      <c r="L66" s="7">
        <v>153</v>
      </c>
      <c r="P66" s="5">
        <f t="shared" ref="P66:P97" si="4">O66-Q66</f>
        <v>0</v>
      </c>
      <c r="U66" s="23" t="e">
        <f t="shared" ref="U66:U97" si="5">S66/T66</f>
        <v>#DIV/0!</v>
      </c>
    </row>
    <row r="67" spans="1:21" x14ac:dyDescent="0.25">
      <c r="A67" s="5" t="s">
        <v>48</v>
      </c>
      <c r="B67" s="6" t="s">
        <v>19</v>
      </c>
      <c r="C67" s="5">
        <v>1</v>
      </c>
      <c r="D67" s="6">
        <v>71027</v>
      </c>
      <c r="J67" s="6">
        <v>1397</v>
      </c>
      <c r="K67" s="6">
        <v>1397</v>
      </c>
      <c r="L67" s="6">
        <v>155</v>
      </c>
      <c r="P67" s="5">
        <f t="shared" si="4"/>
        <v>0</v>
      </c>
      <c r="U67" s="23" t="e">
        <f t="shared" si="5"/>
        <v>#DIV/0!</v>
      </c>
    </row>
    <row r="68" spans="1:21" x14ac:dyDescent="0.25">
      <c r="A68" s="5" t="s">
        <v>48</v>
      </c>
      <c r="B68" s="7" t="s">
        <v>19</v>
      </c>
      <c r="C68" s="5">
        <v>2</v>
      </c>
      <c r="D68" s="7">
        <v>71027</v>
      </c>
      <c r="J68" s="7">
        <v>1397</v>
      </c>
      <c r="K68" s="7">
        <v>1397</v>
      </c>
      <c r="L68" s="7">
        <v>164</v>
      </c>
      <c r="P68" s="5">
        <f t="shared" si="4"/>
        <v>0</v>
      </c>
      <c r="U68" s="23" t="e">
        <f t="shared" si="5"/>
        <v>#DIV/0!</v>
      </c>
    </row>
    <row r="69" spans="1:21" x14ac:dyDescent="0.25">
      <c r="A69" s="5" t="s">
        <v>48</v>
      </c>
      <c r="B69" s="6" t="s">
        <v>19</v>
      </c>
      <c r="C69" s="5">
        <v>3</v>
      </c>
      <c r="D69" s="6">
        <v>71027</v>
      </c>
      <c r="J69" s="6">
        <v>1397</v>
      </c>
      <c r="K69" s="6">
        <v>1397</v>
      </c>
      <c r="L69" s="6">
        <v>164</v>
      </c>
      <c r="P69" s="5">
        <f t="shared" si="4"/>
        <v>0</v>
      </c>
      <c r="U69" s="23" t="e">
        <f t="shared" si="5"/>
        <v>#DIV/0!</v>
      </c>
    </row>
    <row r="70" spans="1:21" x14ac:dyDescent="0.25">
      <c r="A70" s="5" t="s">
        <v>49</v>
      </c>
      <c r="B70" s="7" t="s">
        <v>19</v>
      </c>
      <c r="C70" s="5">
        <v>0</v>
      </c>
      <c r="D70" s="7">
        <v>76612</v>
      </c>
      <c r="J70" s="7">
        <v>1397</v>
      </c>
      <c r="K70" s="7">
        <v>1397</v>
      </c>
      <c r="L70" s="7">
        <v>148</v>
      </c>
      <c r="P70" s="5">
        <f t="shared" si="4"/>
        <v>0</v>
      </c>
      <c r="U70" s="23" t="e">
        <f t="shared" si="5"/>
        <v>#DIV/0!</v>
      </c>
    </row>
    <row r="71" spans="1:21" x14ac:dyDescent="0.25">
      <c r="A71" s="5" t="s">
        <v>49</v>
      </c>
      <c r="B71" s="6" t="s">
        <v>19</v>
      </c>
      <c r="C71" s="5">
        <v>1</v>
      </c>
      <c r="D71" s="6">
        <v>76612</v>
      </c>
      <c r="J71" s="6">
        <v>1581</v>
      </c>
      <c r="K71" s="6">
        <v>1581</v>
      </c>
      <c r="L71" s="6">
        <v>152</v>
      </c>
      <c r="P71" s="5">
        <f t="shared" si="4"/>
        <v>0</v>
      </c>
      <c r="U71" s="23" t="e">
        <f t="shared" si="5"/>
        <v>#DIV/0!</v>
      </c>
    </row>
    <row r="72" spans="1:21" x14ac:dyDescent="0.25">
      <c r="A72" s="5" t="s">
        <v>49</v>
      </c>
      <c r="B72" s="7" t="s">
        <v>19</v>
      </c>
      <c r="C72" s="5">
        <v>2</v>
      </c>
      <c r="D72" s="7">
        <v>76612</v>
      </c>
      <c r="J72" s="7">
        <v>1397</v>
      </c>
      <c r="K72" s="7">
        <v>1397</v>
      </c>
      <c r="L72" s="7">
        <v>181</v>
      </c>
      <c r="P72" s="5">
        <f t="shared" si="4"/>
        <v>0</v>
      </c>
      <c r="U72" s="23" t="e">
        <f t="shared" si="5"/>
        <v>#DIV/0!</v>
      </c>
    </row>
    <row r="73" spans="1:21" x14ac:dyDescent="0.25">
      <c r="A73" s="5" t="s">
        <v>49</v>
      </c>
      <c r="B73" s="6" t="s">
        <v>19</v>
      </c>
      <c r="C73" s="5">
        <v>3</v>
      </c>
      <c r="D73" s="6">
        <v>76612</v>
      </c>
      <c r="J73" s="6">
        <v>1597</v>
      </c>
      <c r="K73" s="6">
        <v>1597</v>
      </c>
      <c r="L73" s="6">
        <v>181</v>
      </c>
      <c r="P73" s="5">
        <f t="shared" si="4"/>
        <v>0</v>
      </c>
      <c r="U73" s="23" t="e">
        <f t="shared" si="5"/>
        <v>#DIV/0!</v>
      </c>
    </row>
    <row r="74" spans="1:21" x14ac:dyDescent="0.25">
      <c r="A74" s="5" t="s">
        <v>41</v>
      </c>
      <c r="B74" s="7" t="s">
        <v>37</v>
      </c>
      <c r="C74" s="5">
        <v>0</v>
      </c>
      <c r="J74" s="7">
        <v>250</v>
      </c>
      <c r="K74" s="7">
        <v>250</v>
      </c>
      <c r="L74" s="7">
        <v>188</v>
      </c>
      <c r="P74" s="5">
        <f t="shared" si="4"/>
        <v>0</v>
      </c>
      <c r="U74" s="23" t="e">
        <f t="shared" si="5"/>
        <v>#DIV/0!</v>
      </c>
    </row>
    <row r="75" spans="1:21" x14ac:dyDescent="0.25">
      <c r="A75" s="5" t="s">
        <v>41</v>
      </c>
      <c r="B75" s="6" t="s">
        <v>37</v>
      </c>
      <c r="C75" s="5">
        <v>1</v>
      </c>
      <c r="J75" s="6">
        <v>250</v>
      </c>
      <c r="K75" s="6">
        <v>250</v>
      </c>
      <c r="L75" s="6">
        <v>188</v>
      </c>
      <c r="P75" s="5">
        <f t="shared" si="4"/>
        <v>0</v>
      </c>
      <c r="U75" s="23" t="e">
        <f t="shared" si="5"/>
        <v>#DIV/0!</v>
      </c>
    </row>
    <row r="76" spans="1:21" x14ac:dyDescent="0.25">
      <c r="A76" s="5" t="s">
        <v>41</v>
      </c>
      <c r="B76" s="7" t="s">
        <v>37</v>
      </c>
      <c r="C76" s="5">
        <v>2</v>
      </c>
      <c r="J76" s="7">
        <v>250</v>
      </c>
      <c r="K76" s="7">
        <v>250</v>
      </c>
      <c r="L76" s="7">
        <v>188</v>
      </c>
      <c r="P76" s="5">
        <f t="shared" si="4"/>
        <v>0</v>
      </c>
      <c r="U76" s="23" t="e">
        <f t="shared" si="5"/>
        <v>#DIV/0!</v>
      </c>
    </row>
    <row r="77" spans="1:21" x14ac:dyDescent="0.25">
      <c r="A77" s="5" t="s">
        <v>41</v>
      </c>
      <c r="B77" s="6" t="s">
        <v>37</v>
      </c>
      <c r="C77" s="5">
        <v>3</v>
      </c>
      <c r="J77" s="6">
        <v>250</v>
      </c>
      <c r="K77" s="6">
        <v>250</v>
      </c>
      <c r="L77" s="6">
        <v>188</v>
      </c>
      <c r="P77" s="5">
        <f t="shared" si="4"/>
        <v>0</v>
      </c>
      <c r="U77" s="23" t="e">
        <f t="shared" si="5"/>
        <v>#DIV/0!</v>
      </c>
    </row>
    <row r="78" spans="1:21" x14ac:dyDescent="0.25">
      <c r="A78" s="5" t="s">
        <v>42</v>
      </c>
      <c r="B78" s="7" t="s">
        <v>37</v>
      </c>
      <c r="C78" s="5">
        <v>0</v>
      </c>
      <c r="J78" s="7">
        <v>250</v>
      </c>
      <c r="K78" s="7">
        <v>250</v>
      </c>
      <c r="L78" s="7">
        <v>188</v>
      </c>
      <c r="P78" s="5">
        <f t="shared" si="4"/>
        <v>0</v>
      </c>
      <c r="U78" s="23" t="e">
        <f t="shared" si="5"/>
        <v>#DIV/0!</v>
      </c>
    </row>
    <row r="79" spans="1:21" x14ac:dyDescent="0.25">
      <c r="A79" s="5" t="s">
        <v>42</v>
      </c>
      <c r="B79" s="6" t="s">
        <v>37</v>
      </c>
      <c r="C79" s="5">
        <v>1</v>
      </c>
      <c r="J79" s="6">
        <v>250</v>
      </c>
      <c r="K79" s="6">
        <v>250</v>
      </c>
      <c r="L79" s="6">
        <v>188</v>
      </c>
      <c r="P79" s="5">
        <f t="shared" si="4"/>
        <v>0</v>
      </c>
      <c r="U79" s="23" t="e">
        <f t="shared" si="5"/>
        <v>#DIV/0!</v>
      </c>
    </row>
    <row r="80" spans="1:21" x14ac:dyDescent="0.25">
      <c r="A80" s="5" t="s">
        <v>42</v>
      </c>
      <c r="B80" s="7" t="s">
        <v>37</v>
      </c>
      <c r="C80" s="5">
        <v>2</v>
      </c>
      <c r="J80" s="7">
        <v>250</v>
      </c>
      <c r="K80" s="7">
        <v>250</v>
      </c>
      <c r="L80" s="7">
        <v>188</v>
      </c>
      <c r="P80" s="5">
        <f t="shared" si="4"/>
        <v>0</v>
      </c>
      <c r="U80" s="23" t="e">
        <f t="shared" si="5"/>
        <v>#DIV/0!</v>
      </c>
    </row>
    <row r="81" spans="1:21" x14ac:dyDescent="0.25">
      <c r="A81" s="5" t="s">
        <v>42</v>
      </c>
      <c r="B81" s="6" t="s">
        <v>37</v>
      </c>
      <c r="C81" s="5">
        <v>3</v>
      </c>
      <c r="J81" s="6">
        <v>250</v>
      </c>
      <c r="K81" s="6">
        <v>250</v>
      </c>
      <c r="L81" s="6">
        <v>188</v>
      </c>
      <c r="P81" s="5">
        <f t="shared" si="4"/>
        <v>0</v>
      </c>
      <c r="U81" s="23" t="e">
        <f t="shared" si="5"/>
        <v>#DIV/0!</v>
      </c>
    </row>
    <row r="82" spans="1:21" x14ac:dyDescent="0.25">
      <c r="A82" s="5" t="s">
        <v>43</v>
      </c>
      <c r="B82" s="7" t="s">
        <v>37</v>
      </c>
      <c r="C82" s="5">
        <v>0</v>
      </c>
      <c r="J82" s="7">
        <v>250</v>
      </c>
      <c r="K82" s="7">
        <v>250</v>
      </c>
      <c r="L82" s="7">
        <v>188</v>
      </c>
      <c r="P82" s="5">
        <f t="shared" si="4"/>
        <v>0</v>
      </c>
      <c r="U82" s="23" t="e">
        <f t="shared" si="5"/>
        <v>#DIV/0!</v>
      </c>
    </row>
    <row r="83" spans="1:21" x14ac:dyDescent="0.25">
      <c r="A83" s="5" t="s">
        <v>43</v>
      </c>
      <c r="B83" s="6" t="s">
        <v>37</v>
      </c>
      <c r="C83" s="5">
        <v>1</v>
      </c>
      <c r="J83" s="6">
        <v>250</v>
      </c>
      <c r="K83" s="6">
        <v>250</v>
      </c>
      <c r="L83" s="6">
        <v>188</v>
      </c>
      <c r="P83" s="5">
        <f t="shared" si="4"/>
        <v>0</v>
      </c>
      <c r="U83" s="23" t="e">
        <f t="shared" si="5"/>
        <v>#DIV/0!</v>
      </c>
    </row>
    <row r="84" spans="1:21" x14ac:dyDescent="0.25">
      <c r="A84" s="5" t="s">
        <v>43</v>
      </c>
      <c r="B84" s="7" t="s">
        <v>37</v>
      </c>
      <c r="C84" s="5">
        <v>2</v>
      </c>
      <c r="J84" s="7">
        <v>250</v>
      </c>
      <c r="K84" s="7">
        <v>250</v>
      </c>
      <c r="L84" s="7">
        <v>188</v>
      </c>
      <c r="P84" s="5">
        <f t="shared" si="4"/>
        <v>0</v>
      </c>
      <c r="U84" s="23" t="e">
        <f t="shared" si="5"/>
        <v>#DIV/0!</v>
      </c>
    </row>
    <row r="85" spans="1:21" x14ac:dyDescent="0.25">
      <c r="A85" s="5" t="s">
        <v>43</v>
      </c>
      <c r="B85" s="6" t="s">
        <v>37</v>
      </c>
      <c r="C85" s="5">
        <v>3</v>
      </c>
      <c r="J85" s="6">
        <v>250</v>
      </c>
      <c r="K85" s="6">
        <v>250</v>
      </c>
      <c r="L85" s="6">
        <v>188</v>
      </c>
      <c r="P85" s="5">
        <f t="shared" si="4"/>
        <v>0</v>
      </c>
      <c r="U85" s="23" t="e">
        <f t="shared" si="5"/>
        <v>#DIV/0!</v>
      </c>
    </row>
    <row r="86" spans="1:21" x14ac:dyDescent="0.25">
      <c r="A86" s="5" t="s">
        <v>46</v>
      </c>
      <c r="B86" s="7" t="s">
        <v>37</v>
      </c>
      <c r="C86" s="5">
        <v>0</v>
      </c>
      <c r="J86" s="7">
        <v>250</v>
      </c>
      <c r="K86" s="7">
        <v>250</v>
      </c>
      <c r="L86" s="7">
        <v>188</v>
      </c>
      <c r="P86" s="5">
        <f t="shared" si="4"/>
        <v>0</v>
      </c>
      <c r="U86" s="23" t="e">
        <f t="shared" si="5"/>
        <v>#DIV/0!</v>
      </c>
    </row>
    <row r="87" spans="1:21" x14ac:dyDescent="0.25">
      <c r="A87" s="5" t="s">
        <v>46</v>
      </c>
      <c r="B87" s="6" t="s">
        <v>37</v>
      </c>
      <c r="C87" s="5">
        <v>1</v>
      </c>
      <c r="J87" s="6">
        <v>250</v>
      </c>
      <c r="K87" s="6">
        <v>250</v>
      </c>
      <c r="L87" s="6">
        <v>188</v>
      </c>
      <c r="P87" s="5">
        <f t="shared" si="4"/>
        <v>0</v>
      </c>
      <c r="U87" s="23" t="e">
        <f t="shared" si="5"/>
        <v>#DIV/0!</v>
      </c>
    </row>
    <row r="88" spans="1:21" x14ac:dyDescent="0.25">
      <c r="A88" s="5" t="s">
        <v>46</v>
      </c>
      <c r="B88" s="7" t="s">
        <v>37</v>
      </c>
      <c r="C88" s="5">
        <v>2</v>
      </c>
      <c r="J88" s="7">
        <v>250</v>
      </c>
      <c r="K88" s="7">
        <v>250</v>
      </c>
      <c r="L88" s="7">
        <v>188</v>
      </c>
      <c r="P88" s="5">
        <f t="shared" si="4"/>
        <v>0</v>
      </c>
      <c r="U88" s="23" t="e">
        <f t="shared" si="5"/>
        <v>#DIV/0!</v>
      </c>
    </row>
    <row r="89" spans="1:21" x14ac:dyDescent="0.25">
      <c r="A89" s="5" t="s">
        <v>46</v>
      </c>
      <c r="B89" s="6" t="s">
        <v>37</v>
      </c>
      <c r="C89" s="5">
        <v>3</v>
      </c>
      <c r="J89" s="6">
        <v>250</v>
      </c>
      <c r="K89" s="6">
        <v>250</v>
      </c>
      <c r="L89" s="6">
        <v>188</v>
      </c>
      <c r="P89" s="5">
        <f t="shared" si="4"/>
        <v>0</v>
      </c>
      <c r="U89" s="23" t="e">
        <f t="shared" si="5"/>
        <v>#DIV/0!</v>
      </c>
    </row>
    <row r="90" spans="1:21" x14ac:dyDescent="0.25">
      <c r="A90" s="5" t="s">
        <v>44</v>
      </c>
      <c r="B90" s="7" t="s">
        <v>37</v>
      </c>
      <c r="C90" s="5">
        <v>0</v>
      </c>
      <c r="J90" s="7">
        <v>250</v>
      </c>
      <c r="K90" s="7">
        <v>250</v>
      </c>
      <c r="L90" s="7">
        <v>189</v>
      </c>
      <c r="P90" s="5">
        <f t="shared" si="4"/>
        <v>0</v>
      </c>
      <c r="U90" s="23" t="e">
        <f t="shared" si="5"/>
        <v>#DIV/0!</v>
      </c>
    </row>
    <row r="91" spans="1:21" x14ac:dyDescent="0.25">
      <c r="A91" s="5" t="s">
        <v>44</v>
      </c>
      <c r="B91" s="6" t="s">
        <v>37</v>
      </c>
      <c r="C91" s="5">
        <v>1</v>
      </c>
      <c r="J91" s="6">
        <v>250</v>
      </c>
      <c r="K91" s="6">
        <v>250</v>
      </c>
      <c r="L91" s="6">
        <v>189</v>
      </c>
      <c r="P91" s="5">
        <f t="shared" si="4"/>
        <v>0</v>
      </c>
      <c r="U91" s="23" t="e">
        <f t="shared" si="5"/>
        <v>#DIV/0!</v>
      </c>
    </row>
    <row r="92" spans="1:21" x14ac:dyDescent="0.25">
      <c r="A92" s="5" t="s">
        <v>44</v>
      </c>
      <c r="B92" s="7" t="s">
        <v>37</v>
      </c>
      <c r="C92" s="5">
        <v>2</v>
      </c>
      <c r="J92" s="7">
        <v>250</v>
      </c>
      <c r="K92" s="7">
        <v>250</v>
      </c>
      <c r="L92" s="7">
        <v>189</v>
      </c>
      <c r="P92" s="5">
        <f t="shared" si="4"/>
        <v>0</v>
      </c>
      <c r="U92" s="23" t="e">
        <f t="shared" si="5"/>
        <v>#DIV/0!</v>
      </c>
    </row>
    <row r="93" spans="1:21" x14ac:dyDescent="0.25">
      <c r="A93" s="5" t="s">
        <v>44</v>
      </c>
      <c r="B93" s="6" t="s">
        <v>37</v>
      </c>
      <c r="C93" s="5">
        <v>3</v>
      </c>
      <c r="J93" s="6">
        <v>250</v>
      </c>
      <c r="K93" s="6">
        <v>250</v>
      </c>
      <c r="L93" s="6">
        <v>189</v>
      </c>
      <c r="P93" s="5">
        <f t="shared" si="4"/>
        <v>0</v>
      </c>
      <c r="U93" s="23" t="e">
        <f t="shared" si="5"/>
        <v>#DIV/0!</v>
      </c>
    </row>
    <row r="94" spans="1:21" x14ac:dyDescent="0.25">
      <c r="A94" s="5" t="s">
        <v>45</v>
      </c>
      <c r="B94" s="7" t="s">
        <v>37</v>
      </c>
      <c r="C94" s="5">
        <v>0</v>
      </c>
      <c r="J94" s="7">
        <v>250</v>
      </c>
      <c r="K94" s="7">
        <v>250</v>
      </c>
      <c r="L94" s="7">
        <v>187</v>
      </c>
      <c r="P94" s="5">
        <f t="shared" si="4"/>
        <v>0</v>
      </c>
      <c r="U94" s="23" t="e">
        <f t="shared" si="5"/>
        <v>#DIV/0!</v>
      </c>
    </row>
    <row r="95" spans="1:21" x14ac:dyDescent="0.25">
      <c r="A95" s="5" t="s">
        <v>45</v>
      </c>
      <c r="B95" s="6" t="s">
        <v>37</v>
      </c>
      <c r="C95" s="5">
        <v>1</v>
      </c>
      <c r="J95" s="6">
        <v>250</v>
      </c>
      <c r="K95" s="6">
        <v>250</v>
      </c>
      <c r="L95" s="6">
        <v>187</v>
      </c>
      <c r="P95" s="5">
        <f t="shared" si="4"/>
        <v>0</v>
      </c>
      <c r="U95" s="23" t="e">
        <f t="shared" si="5"/>
        <v>#DIV/0!</v>
      </c>
    </row>
    <row r="96" spans="1:21" x14ac:dyDescent="0.25">
      <c r="A96" s="5" t="s">
        <v>45</v>
      </c>
      <c r="B96" s="7" t="s">
        <v>37</v>
      </c>
      <c r="C96" s="5">
        <v>2</v>
      </c>
      <c r="J96" s="7">
        <v>250</v>
      </c>
      <c r="K96" s="7">
        <v>250</v>
      </c>
      <c r="L96" s="7">
        <v>187</v>
      </c>
      <c r="P96" s="5">
        <f t="shared" si="4"/>
        <v>0</v>
      </c>
      <c r="U96" s="23" t="e">
        <f t="shared" si="5"/>
        <v>#DIV/0!</v>
      </c>
    </row>
    <row r="97" spans="1:21" x14ac:dyDescent="0.25">
      <c r="A97" s="5" t="s">
        <v>45</v>
      </c>
      <c r="B97" s="6" t="s">
        <v>37</v>
      </c>
      <c r="C97" s="5">
        <v>3</v>
      </c>
      <c r="J97" s="6">
        <v>250</v>
      </c>
      <c r="K97" s="6">
        <v>250</v>
      </c>
      <c r="L97" s="6">
        <v>187</v>
      </c>
      <c r="P97" s="5">
        <f t="shared" si="4"/>
        <v>0</v>
      </c>
      <c r="U97" s="23" t="e">
        <f t="shared" si="5"/>
        <v>#DIV/0!</v>
      </c>
    </row>
    <row r="98" spans="1:21" x14ac:dyDescent="0.25">
      <c r="A98" s="5" t="s">
        <v>47</v>
      </c>
      <c r="B98" s="7" t="s">
        <v>37</v>
      </c>
      <c r="C98" s="5">
        <v>0</v>
      </c>
      <c r="J98" s="7">
        <v>250</v>
      </c>
      <c r="K98" s="7">
        <v>250</v>
      </c>
      <c r="L98" s="7">
        <v>187</v>
      </c>
      <c r="P98" s="5">
        <f t="shared" ref="P98:P129" si="6">O98-Q98</f>
        <v>0</v>
      </c>
      <c r="U98" s="23" t="e">
        <f t="shared" ref="U98:U129" si="7">S98/T98</f>
        <v>#DIV/0!</v>
      </c>
    </row>
    <row r="99" spans="1:21" x14ac:dyDescent="0.25">
      <c r="A99" s="5" t="s">
        <v>47</v>
      </c>
      <c r="B99" s="6" t="s">
        <v>37</v>
      </c>
      <c r="C99" s="5">
        <v>1</v>
      </c>
      <c r="J99" s="6">
        <v>250</v>
      </c>
      <c r="K99" s="6">
        <v>250</v>
      </c>
      <c r="L99" s="6">
        <v>187</v>
      </c>
      <c r="P99" s="5">
        <f t="shared" si="6"/>
        <v>0</v>
      </c>
      <c r="U99" s="23" t="e">
        <f t="shared" si="7"/>
        <v>#DIV/0!</v>
      </c>
    </row>
    <row r="100" spans="1:21" x14ac:dyDescent="0.25">
      <c r="A100" s="5" t="s">
        <v>47</v>
      </c>
      <c r="B100" s="7" t="s">
        <v>37</v>
      </c>
      <c r="C100" s="5">
        <v>2</v>
      </c>
      <c r="J100" s="7">
        <v>250</v>
      </c>
      <c r="K100" s="7">
        <v>250</v>
      </c>
      <c r="L100" s="7">
        <v>187</v>
      </c>
      <c r="P100" s="5">
        <f t="shared" si="6"/>
        <v>0</v>
      </c>
      <c r="U100" s="23" t="e">
        <f t="shared" si="7"/>
        <v>#DIV/0!</v>
      </c>
    </row>
    <row r="101" spans="1:21" x14ac:dyDescent="0.25">
      <c r="A101" s="5" t="s">
        <v>47</v>
      </c>
      <c r="B101" s="6" t="s">
        <v>37</v>
      </c>
      <c r="C101" s="5">
        <v>3</v>
      </c>
      <c r="J101" s="6">
        <v>250</v>
      </c>
      <c r="K101" s="6">
        <v>250</v>
      </c>
      <c r="L101" s="6">
        <v>187</v>
      </c>
      <c r="P101" s="5">
        <f t="shared" si="6"/>
        <v>0</v>
      </c>
      <c r="U101" s="23" t="e">
        <f t="shared" si="7"/>
        <v>#DIV/0!</v>
      </c>
    </row>
    <row r="102" spans="1:21" x14ac:dyDescent="0.25">
      <c r="A102" s="5" t="s">
        <v>48</v>
      </c>
      <c r="B102" s="7" t="s">
        <v>37</v>
      </c>
      <c r="C102" s="5">
        <v>0</v>
      </c>
      <c r="J102" s="7">
        <v>250</v>
      </c>
      <c r="K102" s="7">
        <v>250</v>
      </c>
      <c r="L102" s="7">
        <v>187</v>
      </c>
      <c r="P102" s="5">
        <f t="shared" si="6"/>
        <v>0</v>
      </c>
      <c r="U102" s="23" t="e">
        <f t="shared" si="7"/>
        <v>#DIV/0!</v>
      </c>
    </row>
    <row r="103" spans="1:21" x14ac:dyDescent="0.25">
      <c r="A103" s="5" t="s">
        <v>48</v>
      </c>
      <c r="B103" s="6" t="s">
        <v>37</v>
      </c>
      <c r="C103" s="5">
        <v>1</v>
      </c>
      <c r="J103" s="6">
        <v>250</v>
      </c>
      <c r="K103" s="6">
        <v>250</v>
      </c>
      <c r="L103" s="6">
        <v>187</v>
      </c>
      <c r="P103" s="5">
        <f t="shared" si="6"/>
        <v>0</v>
      </c>
      <c r="U103" s="23" t="e">
        <f t="shared" si="7"/>
        <v>#DIV/0!</v>
      </c>
    </row>
    <row r="104" spans="1:21" x14ac:dyDescent="0.25">
      <c r="A104" s="5" t="s">
        <v>48</v>
      </c>
      <c r="B104" s="7" t="s">
        <v>37</v>
      </c>
      <c r="C104" s="5">
        <v>2</v>
      </c>
      <c r="J104" s="7">
        <v>250</v>
      </c>
      <c r="K104" s="7">
        <v>250</v>
      </c>
      <c r="L104" s="7">
        <v>187</v>
      </c>
      <c r="P104" s="5">
        <f t="shared" si="6"/>
        <v>0</v>
      </c>
      <c r="U104" s="23" t="e">
        <f t="shared" si="7"/>
        <v>#DIV/0!</v>
      </c>
    </row>
    <row r="105" spans="1:21" x14ac:dyDescent="0.25">
      <c r="A105" s="5" t="s">
        <v>48</v>
      </c>
      <c r="B105" s="6" t="s">
        <v>37</v>
      </c>
      <c r="C105" s="5">
        <v>3</v>
      </c>
      <c r="J105" s="6">
        <v>250</v>
      </c>
      <c r="K105" s="6">
        <v>250</v>
      </c>
      <c r="L105" s="6">
        <v>187</v>
      </c>
      <c r="P105" s="5">
        <f t="shared" si="6"/>
        <v>0</v>
      </c>
      <c r="U105" s="23" t="e">
        <f t="shared" si="7"/>
        <v>#DIV/0!</v>
      </c>
    </row>
    <row r="106" spans="1:21" x14ac:dyDescent="0.25">
      <c r="A106" s="5" t="s">
        <v>49</v>
      </c>
      <c r="B106" s="7" t="s">
        <v>37</v>
      </c>
      <c r="C106" s="5">
        <v>0</v>
      </c>
      <c r="J106" s="7">
        <v>250</v>
      </c>
      <c r="K106" s="7">
        <v>250</v>
      </c>
      <c r="L106" s="7">
        <v>187</v>
      </c>
      <c r="P106" s="5">
        <f t="shared" si="6"/>
        <v>0</v>
      </c>
      <c r="U106" s="23" t="e">
        <f t="shared" si="7"/>
        <v>#DIV/0!</v>
      </c>
    </row>
    <row r="107" spans="1:21" x14ac:dyDescent="0.25">
      <c r="A107" s="5" t="s">
        <v>49</v>
      </c>
      <c r="B107" s="6" t="s">
        <v>37</v>
      </c>
      <c r="C107" s="5">
        <v>1</v>
      </c>
      <c r="J107" s="6">
        <v>250</v>
      </c>
      <c r="K107" s="6">
        <v>250</v>
      </c>
      <c r="L107" s="6">
        <v>187</v>
      </c>
      <c r="P107" s="5">
        <f t="shared" si="6"/>
        <v>0</v>
      </c>
      <c r="U107" s="23" t="e">
        <f t="shared" si="7"/>
        <v>#DIV/0!</v>
      </c>
    </row>
    <row r="108" spans="1:21" x14ac:dyDescent="0.25">
      <c r="A108" s="5" t="s">
        <v>49</v>
      </c>
      <c r="B108" s="7" t="s">
        <v>37</v>
      </c>
      <c r="C108" s="5">
        <v>2</v>
      </c>
      <c r="J108" s="7">
        <v>250</v>
      </c>
      <c r="K108" s="7">
        <v>250</v>
      </c>
      <c r="L108" s="7">
        <v>187</v>
      </c>
      <c r="P108" s="5">
        <f t="shared" si="6"/>
        <v>0</v>
      </c>
      <c r="U108" s="23" t="e">
        <f t="shared" si="7"/>
        <v>#DIV/0!</v>
      </c>
    </row>
    <row r="109" spans="1:21" x14ac:dyDescent="0.25">
      <c r="A109" s="5" t="s">
        <v>49</v>
      </c>
      <c r="B109" s="6" t="s">
        <v>37</v>
      </c>
      <c r="C109" s="5">
        <v>3</v>
      </c>
      <c r="J109" s="6">
        <v>250</v>
      </c>
      <c r="K109" s="6">
        <v>250</v>
      </c>
      <c r="L109" s="6">
        <v>187</v>
      </c>
      <c r="P109" s="5">
        <f t="shared" si="6"/>
        <v>0</v>
      </c>
      <c r="U109" s="23" t="e">
        <f t="shared" si="7"/>
        <v>#DIV/0!</v>
      </c>
    </row>
    <row r="110" spans="1:21" x14ac:dyDescent="0.25">
      <c r="A110" s="5" t="s">
        <v>41</v>
      </c>
      <c r="B110" s="6" t="s">
        <v>58</v>
      </c>
      <c r="C110" s="5">
        <v>0</v>
      </c>
      <c r="D110" s="5">
        <v>68826</v>
      </c>
      <c r="E110" s="5">
        <v>50929</v>
      </c>
      <c r="F110" s="5">
        <v>5004</v>
      </c>
      <c r="G110" s="5">
        <v>9</v>
      </c>
      <c r="H110" s="5">
        <v>385</v>
      </c>
      <c r="I110" s="5">
        <v>185</v>
      </c>
      <c r="J110" s="6">
        <v>385</v>
      </c>
      <c r="K110" s="5">
        <v>207</v>
      </c>
      <c r="L110" s="6">
        <v>44</v>
      </c>
      <c r="M110" s="5">
        <v>3083975</v>
      </c>
      <c r="N110" s="5">
        <v>2008</v>
      </c>
      <c r="O110" s="5">
        <v>3031038</v>
      </c>
      <c r="P110" s="5">
        <f t="shared" si="6"/>
        <v>2775035</v>
      </c>
      <c r="Q110" s="5">
        <v>256003</v>
      </c>
      <c r="R110" s="5">
        <v>826360</v>
      </c>
      <c r="U110" s="23" t="e">
        <f t="shared" si="7"/>
        <v>#DIV/0!</v>
      </c>
    </row>
    <row r="111" spans="1:21" x14ac:dyDescent="0.25">
      <c r="A111" s="5" t="s">
        <v>41</v>
      </c>
      <c r="B111" s="6" t="s">
        <v>58</v>
      </c>
      <c r="C111" s="5">
        <v>1</v>
      </c>
      <c r="D111" s="5">
        <v>68826</v>
      </c>
      <c r="E111" s="5">
        <v>48679</v>
      </c>
      <c r="F111" s="5">
        <v>5632</v>
      </c>
      <c r="G111" s="5">
        <v>9</v>
      </c>
      <c r="H111" s="5">
        <v>343</v>
      </c>
      <c r="I111" s="5">
        <v>150</v>
      </c>
      <c r="J111" s="6">
        <v>343</v>
      </c>
      <c r="K111" s="5">
        <v>207</v>
      </c>
      <c r="L111" s="6">
        <v>47</v>
      </c>
      <c r="M111" s="5">
        <v>3298600</v>
      </c>
      <c r="N111" s="5">
        <v>1983</v>
      </c>
      <c r="O111" s="5">
        <v>3247938</v>
      </c>
      <c r="P111" s="5">
        <f t="shared" si="6"/>
        <v>2960789</v>
      </c>
      <c r="Q111" s="5">
        <v>287149</v>
      </c>
      <c r="R111" s="5">
        <v>826360</v>
      </c>
      <c r="U111" s="23" t="e">
        <f t="shared" si="7"/>
        <v>#DIV/0!</v>
      </c>
    </row>
    <row r="112" spans="1:21" x14ac:dyDescent="0.25">
      <c r="A112" s="5" t="s">
        <v>41</v>
      </c>
      <c r="B112" s="6" t="s">
        <v>58</v>
      </c>
      <c r="C112" s="5">
        <v>2</v>
      </c>
      <c r="D112" s="5">
        <v>68826</v>
      </c>
      <c r="E112" s="5">
        <v>48622</v>
      </c>
      <c r="F112" s="5">
        <v>5114</v>
      </c>
      <c r="G112" s="5">
        <v>10</v>
      </c>
      <c r="H112" s="5">
        <v>339</v>
      </c>
      <c r="I112" s="5">
        <v>150</v>
      </c>
      <c r="J112" s="6">
        <v>341</v>
      </c>
      <c r="K112" s="5">
        <v>208</v>
      </c>
      <c r="L112" s="6">
        <v>48</v>
      </c>
      <c r="M112" s="5">
        <v>3320804</v>
      </c>
      <c r="N112" s="5">
        <v>41694</v>
      </c>
      <c r="O112" s="5">
        <v>3230488</v>
      </c>
      <c r="P112" s="5">
        <f t="shared" si="6"/>
        <v>2983378</v>
      </c>
      <c r="Q112" s="5">
        <v>247110</v>
      </c>
      <c r="R112" s="5">
        <v>826360</v>
      </c>
      <c r="U112" s="23" t="e">
        <f t="shared" si="7"/>
        <v>#DIV/0!</v>
      </c>
    </row>
    <row r="113" spans="1:21" x14ac:dyDescent="0.25">
      <c r="A113" s="5" t="s">
        <v>41</v>
      </c>
      <c r="B113" s="6" t="s">
        <v>58</v>
      </c>
      <c r="C113" s="5">
        <v>3</v>
      </c>
      <c r="D113" s="5">
        <v>68826</v>
      </c>
      <c r="E113" s="5">
        <v>52302</v>
      </c>
      <c r="F113" s="5">
        <v>4432</v>
      </c>
      <c r="G113" s="5">
        <v>13</v>
      </c>
      <c r="H113" s="5">
        <v>349</v>
      </c>
      <c r="I113" s="5">
        <v>150</v>
      </c>
      <c r="J113" s="6">
        <v>349</v>
      </c>
      <c r="K113" s="5">
        <v>208</v>
      </c>
      <c r="L113" s="6">
        <v>42</v>
      </c>
      <c r="M113" s="5">
        <v>2896076</v>
      </c>
      <c r="N113" s="5">
        <v>1925</v>
      </c>
      <c r="O113" s="5">
        <v>2841849</v>
      </c>
      <c r="P113" s="5">
        <f t="shared" si="6"/>
        <v>2617824</v>
      </c>
      <c r="Q113" s="5">
        <v>224025</v>
      </c>
      <c r="R113" s="5">
        <v>826360</v>
      </c>
      <c r="U113" s="23" t="e">
        <f t="shared" si="7"/>
        <v>#DIV/0!</v>
      </c>
    </row>
    <row r="114" spans="1:21" x14ac:dyDescent="0.25">
      <c r="A114" s="5" t="s">
        <v>42</v>
      </c>
      <c r="B114" s="6" t="s">
        <v>58</v>
      </c>
      <c r="C114" s="5">
        <v>0</v>
      </c>
      <c r="D114" s="5">
        <v>71833</v>
      </c>
      <c r="E114" s="5">
        <v>50098</v>
      </c>
      <c r="F114" s="5">
        <v>5134</v>
      </c>
      <c r="G114" s="5">
        <v>9</v>
      </c>
      <c r="H114" s="5">
        <v>377</v>
      </c>
      <c r="I114" s="5">
        <v>177</v>
      </c>
      <c r="J114" s="6">
        <v>377</v>
      </c>
      <c r="K114" s="5">
        <v>205</v>
      </c>
      <c r="L114" s="6">
        <v>49</v>
      </c>
      <c r="M114" s="5">
        <v>3584039</v>
      </c>
      <c r="N114" s="5">
        <v>2161</v>
      </c>
      <c r="O114" s="5">
        <v>3531780</v>
      </c>
      <c r="P114" s="5">
        <f t="shared" si="6"/>
        <v>3276516</v>
      </c>
      <c r="Q114" s="5">
        <v>255264</v>
      </c>
      <c r="R114" s="5">
        <v>866139</v>
      </c>
      <c r="U114" s="23" t="e">
        <f t="shared" si="7"/>
        <v>#DIV/0!</v>
      </c>
    </row>
    <row r="115" spans="1:21" x14ac:dyDescent="0.25">
      <c r="A115" s="5" t="s">
        <v>42</v>
      </c>
      <c r="B115" s="6" t="s">
        <v>58</v>
      </c>
      <c r="C115" s="5">
        <v>1</v>
      </c>
      <c r="D115" s="5">
        <v>71833</v>
      </c>
      <c r="E115" s="5">
        <v>50074</v>
      </c>
      <c r="F115" s="5">
        <v>5350</v>
      </c>
      <c r="G115" s="5">
        <v>9</v>
      </c>
      <c r="H115" s="5">
        <v>389</v>
      </c>
      <c r="I115" s="5">
        <v>189</v>
      </c>
      <c r="J115" s="6">
        <v>389</v>
      </c>
      <c r="K115" s="5">
        <v>207</v>
      </c>
      <c r="L115" s="6">
        <v>50</v>
      </c>
      <c r="M115" s="5">
        <v>3598923</v>
      </c>
      <c r="N115" s="5">
        <v>1841</v>
      </c>
      <c r="O115" s="5">
        <v>3547008</v>
      </c>
      <c r="P115" s="5">
        <f t="shared" si="6"/>
        <v>3277455</v>
      </c>
      <c r="Q115" s="5">
        <v>269553</v>
      </c>
      <c r="R115" s="5">
        <v>866139</v>
      </c>
      <c r="U115" s="23" t="e">
        <f t="shared" si="7"/>
        <v>#DIV/0!</v>
      </c>
    </row>
    <row r="116" spans="1:21" x14ac:dyDescent="0.25">
      <c r="A116" s="5" t="s">
        <v>42</v>
      </c>
      <c r="B116" s="6" t="s">
        <v>58</v>
      </c>
      <c r="C116" s="5">
        <v>2</v>
      </c>
      <c r="D116" s="5">
        <v>71833</v>
      </c>
      <c r="E116" s="5">
        <v>51278</v>
      </c>
      <c r="F116" s="5">
        <v>5034</v>
      </c>
      <c r="G116" s="5">
        <v>10</v>
      </c>
      <c r="H116" s="5">
        <v>343</v>
      </c>
      <c r="I116" s="5">
        <v>150</v>
      </c>
      <c r="J116" s="6">
        <v>345</v>
      </c>
      <c r="K116" s="5">
        <v>208</v>
      </c>
      <c r="L116" s="6">
        <v>48</v>
      </c>
      <c r="M116" s="5">
        <v>3518054</v>
      </c>
      <c r="N116" s="5">
        <v>42702</v>
      </c>
      <c r="O116" s="5">
        <v>3424074</v>
      </c>
      <c r="P116" s="5">
        <f t="shared" si="6"/>
        <v>3173510</v>
      </c>
      <c r="Q116" s="5">
        <v>250564</v>
      </c>
      <c r="R116" s="5">
        <v>866139</v>
      </c>
      <c r="U116" s="23" t="e">
        <f t="shared" si="7"/>
        <v>#DIV/0!</v>
      </c>
    </row>
    <row r="117" spans="1:21" x14ac:dyDescent="0.25">
      <c r="A117" s="5" t="s">
        <v>42</v>
      </c>
      <c r="B117" s="6" t="s">
        <v>58</v>
      </c>
      <c r="C117" s="5">
        <v>3</v>
      </c>
      <c r="D117" s="5">
        <v>71833</v>
      </c>
      <c r="E117" s="5">
        <v>53195</v>
      </c>
      <c r="F117" s="5">
        <v>4621</v>
      </c>
      <c r="G117" s="5">
        <v>13</v>
      </c>
      <c r="H117" s="5">
        <v>339</v>
      </c>
      <c r="I117" s="5">
        <v>150</v>
      </c>
      <c r="J117" s="6">
        <v>339</v>
      </c>
      <c r="K117" s="5">
        <v>206</v>
      </c>
      <c r="L117" s="6">
        <v>45</v>
      </c>
      <c r="M117" s="5">
        <v>3248510</v>
      </c>
      <c r="N117" s="5">
        <v>1811</v>
      </c>
      <c r="O117" s="5">
        <v>3193504</v>
      </c>
      <c r="P117" s="5">
        <f t="shared" si="6"/>
        <v>2963514</v>
      </c>
      <c r="Q117" s="5">
        <v>229990</v>
      </c>
      <c r="R117" s="5">
        <v>866139</v>
      </c>
      <c r="U117" s="23" t="e">
        <f t="shared" si="7"/>
        <v>#DIV/0!</v>
      </c>
    </row>
    <row r="118" spans="1:21" x14ac:dyDescent="0.25">
      <c r="A118" s="5" t="s">
        <v>43</v>
      </c>
      <c r="B118" s="6" t="s">
        <v>58</v>
      </c>
      <c r="C118" s="5">
        <v>0</v>
      </c>
      <c r="D118" s="5">
        <v>72432</v>
      </c>
      <c r="E118" s="5">
        <v>50859</v>
      </c>
      <c r="F118" s="5">
        <v>6722</v>
      </c>
      <c r="G118" s="5">
        <v>9</v>
      </c>
      <c r="H118" s="5">
        <v>343</v>
      </c>
      <c r="I118" s="5">
        <v>173</v>
      </c>
      <c r="J118" s="6">
        <v>343</v>
      </c>
      <c r="K118" s="5">
        <v>207</v>
      </c>
      <c r="L118" s="6">
        <v>50</v>
      </c>
      <c r="M118" s="5">
        <v>3685460</v>
      </c>
      <c r="N118" s="5">
        <v>2164</v>
      </c>
      <c r="O118" s="5">
        <v>3632437</v>
      </c>
      <c r="P118" s="5">
        <f t="shared" si="6"/>
        <v>3295647</v>
      </c>
      <c r="Q118" s="5">
        <v>336790</v>
      </c>
      <c r="R118" s="5">
        <v>865629</v>
      </c>
      <c r="U118" s="23" t="e">
        <f t="shared" si="7"/>
        <v>#DIV/0!</v>
      </c>
    </row>
    <row r="119" spans="1:21" x14ac:dyDescent="0.25">
      <c r="A119" s="5" t="s">
        <v>43</v>
      </c>
      <c r="B119" s="6" t="s">
        <v>58</v>
      </c>
      <c r="C119" s="5">
        <v>1</v>
      </c>
      <c r="D119" s="5">
        <v>72432</v>
      </c>
      <c r="E119" s="5">
        <v>51812</v>
      </c>
      <c r="F119" s="5">
        <v>6690</v>
      </c>
      <c r="G119" s="5">
        <v>9</v>
      </c>
      <c r="H119" s="5">
        <v>381</v>
      </c>
      <c r="I119" s="5">
        <v>181</v>
      </c>
      <c r="J119" s="6">
        <v>381</v>
      </c>
      <c r="K119" s="5">
        <v>207</v>
      </c>
      <c r="L119" s="6">
        <v>49</v>
      </c>
      <c r="M119" s="5">
        <v>3609211</v>
      </c>
      <c r="N119" s="5">
        <v>1980</v>
      </c>
      <c r="O119" s="5">
        <v>3555419</v>
      </c>
      <c r="P119" s="5">
        <f t="shared" si="6"/>
        <v>3209356</v>
      </c>
      <c r="Q119" s="5">
        <v>346063</v>
      </c>
      <c r="R119" s="5">
        <v>865629</v>
      </c>
      <c r="U119" s="23" t="e">
        <f t="shared" si="7"/>
        <v>#DIV/0!</v>
      </c>
    </row>
    <row r="120" spans="1:21" x14ac:dyDescent="0.25">
      <c r="A120" s="5" t="s">
        <v>43</v>
      </c>
      <c r="B120" s="6" t="s">
        <v>58</v>
      </c>
      <c r="C120" s="5">
        <v>2</v>
      </c>
      <c r="D120" s="5">
        <v>72432</v>
      </c>
      <c r="E120" s="5">
        <v>50921</v>
      </c>
      <c r="F120" s="5">
        <v>7228</v>
      </c>
      <c r="G120" s="5">
        <v>10</v>
      </c>
      <c r="H120" s="5">
        <v>369</v>
      </c>
      <c r="I120" s="5">
        <v>169</v>
      </c>
      <c r="J120" s="6">
        <v>375</v>
      </c>
      <c r="K120" s="5">
        <v>206</v>
      </c>
      <c r="L120" s="6">
        <v>51</v>
      </c>
      <c r="M120" s="5">
        <v>3745248</v>
      </c>
      <c r="N120" s="5">
        <v>44602</v>
      </c>
      <c r="O120" s="5">
        <v>3649725</v>
      </c>
      <c r="P120" s="5">
        <f t="shared" si="6"/>
        <v>3265536</v>
      </c>
      <c r="Q120" s="5">
        <v>384189</v>
      </c>
      <c r="R120" s="5">
        <v>865629</v>
      </c>
      <c r="U120" s="23" t="e">
        <f t="shared" si="7"/>
        <v>#DIV/0!</v>
      </c>
    </row>
    <row r="121" spans="1:21" x14ac:dyDescent="0.25">
      <c r="A121" s="5" t="s">
        <v>43</v>
      </c>
      <c r="B121" s="6" t="s">
        <v>58</v>
      </c>
      <c r="C121" s="5">
        <v>3</v>
      </c>
      <c r="D121" s="5">
        <v>72432</v>
      </c>
      <c r="E121" s="5">
        <v>53592</v>
      </c>
      <c r="F121" s="5">
        <v>6366</v>
      </c>
      <c r="G121" s="5">
        <v>13</v>
      </c>
      <c r="H121" s="5">
        <v>360</v>
      </c>
      <c r="I121" s="5">
        <v>160</v>
      </c>
      <c r="J121" s="6">
        <v>360</v>
      </c>
      <c r="K121" s="5">
        <v>209</v>
      </c>
      <c r="L121" s="6">
        <v>46</v>
      </c>
      <c r="M121" s="5">
        <v>3391886</v>
      </c>
      <c r="N121" s="5">
        <v>1995</v>
      </c>
      <c r="O121" s="5">
        <v>3336299</v>
      </c>
      <c r="P121" s="5">
        <f t="shared" si="6"/>
        <v>3005252</v>
      </c>
      <c r="Q121" s="5">
        <v>331047</v>
      </c>
      <c r="R121" s="5">
        <v>865629</v>
      </c>
      <c r="U121" s="23" t="e">
        <f t="shared" si="7"/>
        <v>#DIV/0!</v>
      </c>
    </row>
    <row r="122" spans="1:21" x14ac:dyDescent="0.25">
      <c r="A122" s="5" t="s">
        <v>46</v>
      </c>
      <c r="B122" s="6" t="s">
        <v>58</v>
      </c>
      <c r="C122" s="5">
        <v>0</v>
      </c>
      <c r="D122" s="5">
        <v>85710</v>
      </c>
      <c r="E122" s="5">
        <v>46150</v>
      </c>
      <c r="F122" s="5">
        <v>21742</v>
      </c>
      <c r="G122" s="5">
        <v>8</v>
      </c>
      <c r="H122" s="5">
        <v>385</v>
      </c>
      <c r="I122" s="5">
        <v>185</v>
      </c>
      <c r="J122" s="6">
        <v>385</v>
      </c>
      <c r="K122" s="5">
        <v>205</v>
      </c>
      <c r="L122" s="6">
        <v>93</v>
      </c>
      <c r="M122" s="5">
        <v>8012459</v>
      </c>
      <c r="N122" s="5">
        <v>2126</v>
      </c>
      <c r="O122" s="5">
        <v>7964183</v>
      </c>
      <c r="P122" s="5">
        <f t="shared" si="6"/>
        <v>6357938</v>
      </c>
      <c r="Q122" s="5">
        <v>1606245</v>
      </c>
      <c r="R122" s="5">
        <v>1203731</v>
      </c>
      <c r="U122" s="23" t="e">
        <f t="shared" si="7"/>
        <v>#DIV/0!</v>
      </c>
    </row>
    <row r="123" spans="1:21" x14ac:dyDescent="0.25">
      <c r="A123" s="5" t="s">
        <v>46</v>
      </c>
      <c r="B123" s="6" t="s">
        <v>58</v>
      </c>
      <c r="C123" s="5">
        <v>1</v>
      </c>
      <c r="D123" s="5">
        <v>85710</v>
      </c>
      <c r="E123" s="5">
        <v>46282</v>
      </c>
      <c r="F123" s="5">
        <v>22010</v>
      </c>
      <c r="G123" s="5">
        <v>9</v>
      </c>
      <c r="H123" s="5">
        <v>385</v>
      </c>
      <c r="I123" s="5">
        <v>185</v>
      </c>
      <c r="J123" s="6">
        <v>385</v>
      </c>
      <c r="K123" s="5">
        <v>206</v>
      </c>
      <c r="L123" s="6">
        <v>93</v>
      </c>
      <c r="M123" s="5">
        <v>8008021</v>
      </c>
      <c r="N123" s="5">
        <v>2470</v>
      </c>
      <c r="O123" s="5">
        <v>7959269</v>
      </c>
      <c r="P123" s="5">
        <f t="shared" si="6"/>
        <v>6331226</v>
      </c>
      <c r="Q123" s="5">
        <v>1628043</v>
      </c>
      <c r="R123" s="5">
        <v>1203731</v>
      </c>
      <c r="U123" s="23" t="e">
        <f t="shared" si="7"/>
        <v>#DIV/0!</v>
      </c>
    </row>
    <row r="124" spans="1:21" x14ac:dyDescent="0.25">
      <c r="A124" s="5" t="s">
        <v>46</v>
      </c>
      <c r="B124" s="6" t="s">
        <v>58</v>
      </c>
      <c r="C124" s="5">
        <v>2</v>
      </c>
      <c r="D124" s="5">
        <v>85710</v>
      </c>
      <c r="E124" s="5">
        <v>50970</v>
      </c>
      <c r="F124" s="5">
        <v>20323</v>
      </c>
      <c r="G124" s="5">
        <v>10</v>
      </c>
      <c r="H124" s="5">
        <v>385</v>
      </c>
      <c r="I124" s="5">
        <v>185</v>
      </c>
      <c r="J124" s="6">
        <v>387</v>
      </c>
      <c r="K124" s="5">
        <v>207</v>
      </c>
      <c r="L124" s="6">
        <v>88</v>
      </c>
      <c r="M124" s="5">
        <v>7615397</v>
      </c>
      <c r="N124" s="5">
        <v>71017</v>
      </c>
      <c r="O124" s="5">
        <v>7493410</v>
      </c>
      <c r="P124" s="5">
        <f t="shared" si="6"/>
        <v>5945451</v>
      </c>
      <c r="Q124" s="5">
        <v>1547959</v>
      </c>
      <c r="R124" s="5">
        <v>1203731</v>
      </c>
      <c r="U124" s="23" t="e">
        <f t="shared" si="7"/>
        <v>#DIV/0!</v>
      </c>
    </row>
    <row r="125" spans="1:21" x14ac:dyDescent="0.25">
      <c r="A125" s="5" t="s">
        <v>46</v>
      </c>
      <c r="B125" s="6" t="s">
        <v>58</v>
      </c>
      <c r="C125" s="5">
        <v>3</v>
      </c>
      <c r="D125" s="5">
        <v>85710</v>
      </c>
      <c r="E125" s="5">
        <v>54506</v>
      </c>
      <c r="F125" s="5">
        <v>18453</v>
      </c>
      <c r="G125" s="5">
        <v>13</v>
      </c>
      <c r="H125" s="5">
        <v>389</v>
      </c>
      <c r="I125" s="5">
        <v>189</v>
      </c>
      <c r="J125" s="6">
        <v>389</v>
      </c>
      <c r="K125" s="5">
        <v>207</v>
      </c>
      <c r="L125" s="6">
        <v>81</v>
      </c>
      <c r="M125" s="5">
        <v>6971201</v>
      </c>
      <c r="N125" s="5">
        <v>2476</v>
      </c>
      <c r="O125" s="5">
        <v>6914219</v>
      </c>
      <c r="P125" s="5">
        <f t="shared" si="6"/>
        <v>5463189</v>
      </c>
      <c r="Q125" s="5">
        <v>1451030</v>
      </c>
      <c r="R125" s="5">
        <v>1203731</v>
      </c>
      <c r="U125" s="23" t="e">
        <f t="shared" si="7"/>
        <v>#DIV/0!</v>
      </c>
    </row>
    <row r="126" spans="1:21" x14ac:dyDescent="0.25">
      <c r="A126" s="5" t="s">
        <v>44</v>
      </c>
      <c r="B126" s="6" t="s">
        <v>58</v>
      </c>
      <c r="C126" s="5">
        <v>0</v>
      </c>
      <c r="D126" s="5">
        <v>52856</v>
      </c>
      <c r="E126" s="5">
        <v>35599</v>
      </c>
      <c r="F126" s="5">
        <v>3083</v>
      </c>
      <c r="G126" s="5">
        <v>8</v>
      </c>
      <c r="H126" s="5">
        <v>341</v>
      </c>
      <c r="I126" s="5">
        <v>150</v>
      </c>
      <c r="J126" s="6">
        <v>341</v>
      </c>
      <c r="K126" s="5">
        <v>205</v>
      </c>
      <c r="L126" s="6">
        <v>52</v>
      </c>
      <c r="M126" s="5">
        <v>2789061</v>
      </c>
      <c r="N126" s="5">
        <v>1270</v>
      </c>
      <c r="O126" s="5">
        <v>2752192</v>
      </c>
      <c r="P126" s="5">
        <f t="shared" si="6"/>
        <v>2606739</v>
      </c>
      <c r="Q126" s="5">
        <v>145453</v>
      </c>
      <c r="R126" s="5">
        <v>564923</v>
      </c>
      <c r="U126" s="23" t="e">
        <f t="shared" si="7"/>
        <v>#DIV/0!</v>
      </c>
    </row>
    <row r="127" spans="1:21" x14ac:dyDescent="0.25">
      <c r="A127" s="5" t="s">
        <v>44</v>
      </c>
      <c r="B127" s="6" t="s">
        <v>58</v>
      </c>
      <c r="C127" s="5">
        <v>1</v>
      </c>
      <c r="D127" s="5">
        <v>52856</v>
      </c>
      <c r="E127" s="5">
        <v>37052</v>
      </c>
      <c r="F127" s="5">
        <v>2959</v>
      </c>
      <c r="G127" s="5">
        <v>7</v>
      </c>
      <c r="H127" s="5">
        <v>343</v>
      </c>
      <c r="I127" s="5">
        <v>150</v>
      </c>
      <c r="J127" s="6">
        <v>343</v>
      </c>
      <c r="K127" s="5">
        <v>205</v>
      </c>
      <c r="L127" s="6">
        <v>50</v>
      </c>
      <c r="M127" s="5">
        <v>2668852</v>
      </c>
      <c r="N127" s="5">
        <v>1309</v>
      </c>
      <c r="O127" s="5">
        <v>2630491</v>
      </c>
      <c r="P127" s="5">
        <f t="shared" si="6"/>
        <v>2488550</v>
      </c>
      <c r="Q127" s="5">
        <v>141941</v>
      </c>
      <c r="R127" s="5">
        <v>564923</v>
      </c>
      <c r="U127" s="23" t="e">
        <f t="shared" si="7"/>
        <v>#DIV/0!</v>
      </c>
    </row>
    <row r="128" spans="1:21" x14ac:dyDescent="0.25">
      <c r="A128" s="5" t="s">
        <v>44</v>
      </c>
      <c r="B128" s="6" t="s">
        <v>58</v>
      </c>
      <c r="C128" s="5">
        <v>2</v>
      </c>
      <c r="D128" s="5">
        <v>52856</v>
      </c>
      <c r="E128" s="5">
        <v>35926</v>
      </c>
      <c r="F128" s="5">
        <v>3270</v>
      </c>
      <c r="G128" s="5">
        <v>10</v>
      </c>
      <c r="H128" s="5">
        <v>385</v>
      </c>
      <c r="I128" s="5">
        <v>185</v>
      </c>
      <c r="J128" s="6">
        <v>387</v>
      </c>
      <c r="K128" s="5">
        <v>210</v>
      </c>
      <c r="L128" s="6">
        <v>53</v>
      </c>
      <c r="M128" s="5">
        <v>2807843</v>
      </c>
      <c r="N128" s="5">
        <v>34904</v>
      </c>
      <c r="O128" s="5">
        <v>2737013</v>
      </c>
      <c r="P128" s="5">
        <f t="shared" si="6"/>
        <v>2571710</v>
      </c>
      <c r="Q128" s="5">
        <v>165303</v>
      </c>
      <c r="R128" s="5">
        <v>564923</v>
      </c>
      <c r="U128" s="23" t="e">
        <f t="shared" si="7"/>
        <v>#DIV/0!</v>
      </c>
    </row>
    <row r="129" spans="1:21" x14ac:dyDescent="0.25">
      <c r="A129" s="5" t="s">
        <v>44</v>
      </c>
      <c r="B129" s="6" t="s">
        <v>58</v>
      </c>
      <c r="C129" s="5">
        <v>3</v>
      </c>
      <c r="D129" s="5">
        <v>52856</v>
      </c>
      <c r="E129" s="5">
        <v>39794</v>
      </c>
      <c r="F129" s="5">
        <v>2686</v>
      </c>
      <c r="G129" s="5">
        <v>13</v>
      </c>
      <c r="H129" s="5">
        <v>339</v>
      </c>
      <c r="I129" s="5">
        <v>150</v>
      </c>
      <c r="J129" s="6">
        <v>339</v>
      </c>
      <c r="K129" s="5">
        <v>209</v>
      </c>
      <c r="L129" s="6">
        <v>44</v>
      </c>
      <c r="M129" s="5">
        <v>2336700</v>
      </c>
      <c r="N129" s="5">
        <v>1130</v>
      </c>
      <c r="O129" s="5">
        <v>2295776</v>
      </c>
      <c r="P129" s="5">
        <f t="shared" si="6"/>
        <v>2159098</v>
      </c>
      <c r="Q129" s="5">
        <v>136678</v>
      </c>
      <c r="R129" s="5">
        <v>564923</v>
      </c>
      <c r="U129" s="23" t="e">
        <f t="shared" si="7"/>
        <v>#DIV/0!</v>
      </c>
    </row>
    <row r="130" spans="1:21" x14ac:dyDescent="0.25">
      <c r="A130" s="5" t="s">
        <v>45</v>
      </c>
      <c r="B130" s="6" t="s">
        <v>58</v>
      </c>
      <c r="C130" s="5">
        <v>0</v>
      </c>
      <c r="D130" s="5">
        <v>69851</v>
      </c>
      <c r="E130" s="5">
        <v>48351</v>
      </c>
      <c r="F130" s="5">
        <v>7591</v>
      </c>
      <c r="G130" s="5">
        <v>9</v>
      </c>
      <c r="H130" s="5">
        <v>345</v>
      </c>
      <c r="I130" s="5">
        <v>167</v>
      </c>
      <c r="J130" s="6">
        <v>345</v>
      </c>
      <c r="K130" s="5">
        <v>205</v>
      </c>
      <c r="L130" s="6">
        <v>51</v>
      </c>
      <c r="M130" s="5">
        <v>3622115</v>
      </c>
      <c r="N130" s="5">
        <v>1970</v>
      </c>
      <c r="O130" s="5">
        <v>3571794</v>
      </c>
      <c r="P130" s="5">
        <f t="shared" ref="P130:P145" si="8">O130-Q130</f>
        <v>3177010</v>
      </c>
      <c r="Q130" s="5">
        <v>394784</v>
      </c>
      <c r="R130" s="5">
        <v>843453</v>
      </c>
      <c r="U130" s="23" t="e">
        <f t="shared" ref="U130:U145" si="9">S130/T130</f>
        <v>#DIV/0!</v>
      </c>
    </row>
    <row r="131" spans="1:21" x14ac:dyDescent="0.25">
      <c r="A131" s="5" t="s">
        <v>45</v>
      </c>
      <c r="B131" s="6" t="s">
        <v>58</v>
      </c>
      <c r="C131" s="5">
        <v>1</v>
      </c>
      <c r="D131" s="5">
        <v>69851</v>
      </c>
      <c r="E131" s="5">
        <v>51234</v>
      </c>
      <c r="F131" s="5">
        <v>6807</v>
      </c>
      <c r="G131" s="5">
        <v>9</v>
      </c>
      <c r="H131" s="5">
        <v>369</v>
      </c>
      <c r="I131" s="5">
        <v>169</v>
      </c>
      <c r="J131" s="6">
        <v>369</v>
      </c>
      <c r="K131" s="5">
        <v>209</v>
      </c>
      <c r="L131" s="6">
        <v>47</v>
      </c>
      <c r="M131" s="5">
        <v>3347930</v>
      </c>
      <c r="N131" s="5">
        <v>1922</v>
      </c>
      <c r="O131" s="5">
        <v>3294774</v>
      </c>
      <c r="P131" s="5">
        <f t="shared" si="8"/>
        <v>2931438</v>
      </c>
      <c r="Q131" s="5">
        <v>363336</v>
      </c>
      <c r="R131" s="5">
        <v>843453</v>
      </c>
      <c r="U131" s="23" t="e">
        <f t="shared" si="9"/>
        <v>#DIV/0!</v>
      </c>
    </row>
    <row r="132" spans="1:21" x14ac:dyDescent="0.25">
      <c r="A132" s="5" t="s">
        <v>45</v>
      </c>
      <c r="B132" s="6" t="s">
        <v>58</v>
      </c>
      <c r="C132" s="5">
        <v>2</v>
      </c>
      <c r="D132" s="5">
        <v>69851</v>
      </c>
      <c r="E132" s="5">
        <v>48380</v>
      </c>
      <c r="F132" s="5">
        <v>7248</v>
      </c>
      <c r="G132" s="5">
        <v>10</v>
      </c>
      <c r="H132" s="5">
        <v>369</v>
      </c>
      <c r="I132" s="5">
        <v>169</v>
      </c>
      <c r="J132" s="6">
        <v>371</v>
      </c>
      <c r="K132" s="5">
        <v>208</v>
      </c>
      <c r="L132" s="6">
        <v>52</v>
      </c>
      <c r="M132" s="5">
        <v>3640380</v>
      </c>
      <c r="N132" s="5">
        <v>44288</v>
      </c>
      <c r="O132" s="5">
        <v>3547712</v>
      </c>
      <c r="P132" s="5">
        <f t="shared" si="8"/>
        <v>3177744</v>
      </c>
      <c r="Q132" s="5">
        <v>369968</v>
      </c>
      <c r="R132" s="5">
        <v>843453</v>
      </c>
      <c r="U132" s="23" t="e">
        <f t="shared" si="9"/>
        <v>#DIV/0!</v>
      </c>
    </row>
    <row r="133" spans="1:21" x14ac:dyDescent="0.25">
      <c r="A133" s="5" t="s">
        <v>45</v>
      </c>
      <c r="B133" s="6" t="s">
        <v>58</v>
      </c>
      <c r="C133" s="5">
        <v>3</v>
      </c>
      <c r="D133" s="5">
        <v>69851</v>
      </c>
      <c r="E133" s="5">
        <v>53385</v>
      </c>
      <c r="F133" s="5">
        <v>6044</v>
      </c>
      <c r="G133" s="5">
        <v>13</v>
      </c>
      <c r="H133" s="5">
        <v>342</v>
      </c>
      <c r="I133" s="5">
        <v>150</v>
      </c>
      <c r="J133" s="6">
        <v>342</v>
      </c>
      <c r="K133" s="5">
        <v>207</v>
      </c>
      <c r="L133" s="6">
        <v>43</v>
      </c>
      <c r="M133" s="5">
        <v>3057067</v>
      </c>
      <c r="N133" s="5">
        <v>1773</v>
      </c>
      <c r="O133" s="5">
        <v>3001909</v>
      </c>
      <c r="P133" s="5">
        <f t="shared" si="8"/>
        <v>2671580</v>
      </c>
      <c r="Q133" s="5">
        <v>330329</v>
      </c>
      <c r="R133" s="5">
        <v>843453</v>
      </c>
      <c r="U133" s="23" t="e">
        <f t="shared" si="9"/>
        <v>#DIV/0!</v>
      </c>
    </row>
    <row r="134" spans="1:21" x14ac:dyDescent="0.25">
      <c r="A134" s="5" t="s">
        <v>47</v>
      </c>
      <c r="B134" s="6" t="s">
        <v>58</v>
      </c>
      <c r="C134" s="5">
        <v>0</v>
      </c>
      <c r="D134" s="5">
        <v>73381</v>
      </c>
      <c r="E134" s="5">
        <v>54837</v>
      </c>
      <c r="F134" s="5">
        <v>5775</v>
      </c>
      <c r="G134" s="5">
        <v>9</v>
      </c>
      <c r="H134" s="5">
        <v>339</v>
      </c>
      <c r="I134" s="5">
        <v>150</v>
      </c>
      <c r="J134" s="6">
        <v>339</v>
      </c>
      <c r="K134" s="5">
        <v>206</v>
      </c>
      <c r="L134" s="6">
        <v>43</v>
      </c>
      <c r="M134" s="5">
        <v>3226795</v>
      </c>
      <c r="N134" s="5">
        <v>1870</v>
      </c>
      <c r="O134" s="5">
        <v>3170088</v>
      </c>
      <c r="P134" s="5">
        <f t="shared" si="8"/>
        <v>2869255</v>
      </c>
      <c r="Q134" s="5">
        <v>300833</v>
      </c>
      <c r="R134" s="5">
        <v>1151558</v>
      </c>
      <c r="U134" s="23" t="e">
        <f t="shared" si="9"/>
        <v>#DIV/0!</v>
      </c>
    </row>
    <row r="135" spans="1:21" x14ac:dyDescent="0.25">
      <c r="A135" s="5" t="s">
        <v>47</v>
      </c>
      <c r="B135" s="6" t="s">
        <v>58</v>
      </c>
      <c r="C135" s="5">
        <v>1</v>
      </c>
      <c r="D135" s="5">
        <v>73381</v>
      </c>
      <c r="E135" s="5">
        <v>50687</v>
      </c>
      <c r="F135" s="5">
        <v>6230</v>
      </c>
      <c r="G135" s="5">
        <v>9</v>
      </c>
      <c r="H135" s="5">
        <v>373</v>
      </c>
      <c r="I135" s="5">
        <v>173</v>
      </c>
      <c r="J135" s="6">
        <v>373</v>
      </c>
      <c r="K135" s="5">
        <v>205</v>
      </c>
      <c r="L135" s="6">
        <v>49</v>
      </c>
      <c r="M135" s="5">
        <v>3623386</v>
      </c>
      <c r="N135" s="5">
        <v>1938</v>
      </c>
      <c r="O135" s="5">
        <v>3570761</v>
      </c>
      <c r="P135" s="5">
        <f t="shared" si="8"/>
        <v>3270089</v>
      </c>
      <c r="Q135" s="5">
        <v>300672</v>
      </c>
      <c r="R135" s="5">
        <v>1151558</v>
      </c>
      <c r="U135" s="23" t="e">
        <f t="shared" si="9"/>
        <v>#DIV/0!</v>
      </c>
    </row>
    <row r="136" spans="1:21" x14ac:dyDescent="0.25">
      <c r="A136" s="5" t="s">
        <v>47</v>
      </c>
      <c r="B136" s="6" t="s">
        <v>58</v>
      </c>
      <c r="C136" s="5">
        <v>2</v>
      </c>
      <c r="D136" s="5">
        <v>73381</v>
      </c>
      <c r="E136" s="5">
        <v>50707</v>
      </c>
      <c r="F136" s="5">
        <v>6839</v>
      </c>
      <c r="G136" s="5">
        <v>10</v>
      </c>
      <c r="H136" s="5">
        <v>369</v>
      </c>
      <c r="I136" s="5">
        <v>169</v>
      </c>
      <c r="J136" s="6">
        <v>371</v>
      </c>
      <c r="K136" s="5">
        <v>207</v>
      </c>
      <c r="L136" s="6">
        <v>50</v>
      </c>
      <c r="M136" s="5">
        <v>3690872</v>
      </c>
      <c r="N136" s="5">
        <v>47007</v>
      </c>
      <c r="O136" s="5">
        <v>3593158</v>
      </c>
      <c r="P136" s="5">
        <f t="shared" si="8"/>
        <v>3242490</v>
      </c>
      <c r="Q136" s="5">
        <v>350668</v>
      </c>
      <c r="R136" s="5">
        <v>1151558</v>
      </c>
      <c r="U136" s="23" t="e">
        <f t="shared" si="9"/>
        <v>#DIV/0!</v>
      </c>
    </row>
    <row r="137" spans="1:21" x14ac:dyDescent="0.25">
      <c r="A137" s="5" t="s">
        <v>47</v>
      </c>
      <c r="B137" s="6" t="s">
        <v>58</v>
      </c>
      <c r="C137" s="5">
        <v>3</v>
      </c>
      <c r="D137" s="5">
        <v>73381</v>
      </c>
      <c r="E137" s="5">
        <v>56370</v>
      </c>
      <c r="F137" s="5">
        <v>5033</v>
      </c>
      <c r="G137" s="5">
        <v>13</v>
      </c>
      <c r="H137" s="5">
        <v>349</v>
      </c>
      <c r="I137" s="5">
        <v>150</v>
      </c>
      <c r="J137" s="6">
        <v>349</v>
      </c>
      <c r="K137" s="5">
        <v>206</v>
      </c>
      <c r="L137" s="6">
        <v>41</v>
      </c>
      <c r="M137" s="5">
        <v>3039231</v>
      </c>
      <c r="N137" s="5">
        <v>1854</v>
      </c>
      <c r="O137" s="5">
        <v>2981007</v>
      </c>
      <c r="P137" s="5">
        <f t="shared" si="8"/>
        <v>2717285</v>
      </c>
      <c r="Q137" s="5">
        <v>263722</v>
      </c>
      <c r="R137" s="5">
        <v>1151558</v>
      </c>
      <c r="U137" s="23" t="e">
        <f t="shared" si="9"/>
        <v>#DIV/0!</v>
      </c>
    </row>
    <row r="138" spans="1:21" x14ac:dyDescent="0.25">
      <c r="A138" s="5" t="s">
        <v>48</v>
      </c>
      <c r="B138" s="6" t="s">
        <v>58</v>
      </c>
      <c r="C138" s="5">
        <v>0</v>
      </c>
      <c r="D138" s="5">
        <v>71027</v>
      </c>
      <c r="E138" s="5">
        <v>49828</v>
      </c>
      <c r="F138" s="5">
        <v>5193</v>
      </c>
      <c r="G138" s="5">
        <v>9</v>
      </c>
      <c r="H138" s="5">
        <v>339</v>
      </c>
      <c r="I138" s="5">
        <v>150</v>
      </c>
      <c r="J138" s="6">
        <v>339</v>
      </c>
      <c r="K138" s="5">
        <v>206</v>
      </c>
      <c r="L138" s="6">
        <v>47</v>
      </c>
      <c r="M138" s="5">
        <v>3360112</v>
      </c>
      <c r="N138" s="5">
        <v>2030</v>
      </c>
      <c r="O138" s="5">
        <v>3308254</v>
      </c>
      <c r="P138" s="5">
        <f t="shared" si="8"/>
        <v>3043356</v>
      </c>
      <c r="Q138" s="5">
        <v>264898</v>
      </c>
      <c r="R138" s="5">
        <v>1613242</v>
      </c>
      <c r="U138" s="23" t="e">
        <f t="shared" si="9"/>
        <v>#DIV/0!</v>
      </c>
    </row>
    <row r="139" spans="1:21" x14ac:dyDescent="0.25">
      <c r="A139" s="5" t="s">
        <v>48</v>
      </c>
      <c r="B139" s="6" t="s">
        <v>58</v>
      </c>
      <c r="C139" s="5">
        <v>1</v>
      </c>
      <c r="D139" s="5">
        <v>71027</v>
      </c>
      <c r="E139" s="5">
        <v>50655</v>
      </c>
      <c r="F139" s="5">
        <v>4514</v>
      </c>
      <c r="G139" s="5">
        <v>9</v>
      </c>
      <c r="H139" s="5">
        <v>339</v>
      </c>
      <c r="I139" s="5">
        <v>150</v>
      </c>
      <c r="J139" s="6">
        <v>339</v>
      </c>
      <c r="K139" s="5">
        <v>207</v>
      </c>
      <c r="L139" s="6">
        <v>45</v>
      </c>
      <c r="M139" s="5">
        <v>3245686</v>
      </c>
      <c r="N139" s="5">
        <v>2085</v>
      </c>
      <c r="O139" s="5">
        <v>3192946</v>
      </c>
      <c r="P139" s="5">
        <f t="shared" si="8"/>
        <v>2968865</v>
      </c>
      <c r="Q139" s="5">
        <v>224081</v>
      </c>
      <c r="R139" s="5">
        <v>1613242</v>
      </c>
      <c r="U139" s="23" t="e">
        <f t="shared" si="9"/>
        <v>#DIV/0!</v>
      </c>
    </row>
    <row r="140" spans="1:21" x14ac:dyDescent="0.25">
      <c r="A140" s="5" t="s">
        <v>48</v>
      </c>
      <c r="B140" s="6" t="s">
        <v>58</v>
      </c>
      <c r="C140" s="5">
        <v>2</v>
      </c>
      <c r="D140" s="5">
        <v>71027</v>
      </c>
      <c r="E140" s="5">
        <v>49707</v>
      </c>
      <c r="F140" s="5">
        <v>4616</v>
      </c>
      <c r="G140" s="5">
        <v>10</v>
      </c>
      <c r="H140" s="5">
        <v>354</v>
      </c>
      <c r="I140" s="5">
        <v>154</v>
      </c>
      <c r="J140" s="6">
        <v>356</v>
      </c>
      <c r="K140" s="5">
        <v>207</v>
      </c>
      <c r="L140" s="6">
        <v>47</v>
      </c>
      <c r="M140" s="5">
        <v>3381542</v>
      </c>
      <c r="N140" s="5">
        <v>43956</v>
      </c>
      <c r="O140" s="5">
        <v>3287879</v>
      </c>
      <c r="P140" s="5">
        <f t="shared" si="8"/>
        <v>3068585</v>
      </c>
      <c r="Q140" s="5">
        <v>219294</v>
      </c>
      <c r="R140" s="5">
        <v>1613242</v>
      </c>
      <c r="U140" s="23" t="e">
        <f t="shared" si="9"/>
        <v>#DIV/0!</v>
      </c>
    </row>
    <row r="141" spans="1:21" x14ac:dyDescent="0.25">
      <c r="A141" s="5" t="s">
        <v>48</v>
      </c>
      <c r="B141" s="6" t="s">
        <v>58</v>
      </c>
      <c r="C141" s="5">
        <v>3</v>
      </c>
      <c r="D141" s="5">
        <v>71027</v>
      </c>
      <c r="E141" s="5">
        <v>52142</v>
      </c>
      <c r="F141" s="5">
        <v>4133</v>
      </c>
      <c r="G141" s="5">
        <v>13</v>
      </c>
      <c r="H141" s="5">
        <v>339</v>
      </c>
      <c r="I141" s="5">
        <v>150</v>
      </c>
      <c r="J141" s="6">
        <v>340</v>
      </c>
      <c r="K141" s="5">
        <v>207</v>
      </c>
      <c r="L141" s="6">
        <v>43</v>
      </c>
      <c r="M141" s="5">
        <v>3073675</v>
      </c>
      <c r="N141" s="5">
        <v>1808</v>
      </c>
      <c r="O141" s="5">
        <v>3019725</v>
      </c>
      <c r="P141" s="5">
        <f t="shared" si="8"/>
        <v>2815888</v>
      </c>
      <c r="Q141" s="5">
        <v>203837</v>
      </c>
      <c r="R141" s="5">
        <v>1613242</v>
      </c>
      <c r="U141" s="23" t="e">
        <f t="shared" si="9"/>
        <v>#DIV/0!</v>
      </c>
    </row>
    <row r="142" spans="1:21" x14ac:dyDescent="0.25">
      <c r="A142" s="5" t="s">
        <v>49</v>
      </c>
      <c r="B142" s="6" t="s">
        <v>58</v>
      </c>
      <c r="C142" s="5">
        <v>0</v>
      </c>
      <c r="D142" s="5">
        <v>76612</v>
      </c>
      <c r="E142" s="5">
        <v>51462</v>
      </c>
      <c r="F142" s="5">
        <v>5616</v>
      </c>
      <c r="G142" s="5">
        <v>9</v>
      </c>
      <c r="H142" s="5">
        <v>342</v>
      </c>
      <c r="I142" s="5">
        <v>150</v>
      </c>
      <c r="J142" s="6">
        <v>342</v>
      </c>
      <c r="K142" s="5">
        <v>209</v>
      </c>
      <c r="L142" s="6">
        <v>49</v>
      </c>
      <c r="M142" s="5">
        <v>3827054</v>
      </c>
      <c r="N142" s="5">
        <v>2335</v>
      </c>
      <c r="O142" s="5">
        <v>3773257</v>
      </c>
      <c r="P142" s="5">
        <f t="shared" si="8"/>
        <v>3483058</v>
      </c>
      <c r="Q142" s="5">
        <v>290199</v>
      </c>
      <c r="R142" s="5">
        <v>2412978</v>
      </c>
      <c r="U142" s="23" t="e">
        <f t="shared" si="9"/>
        <v>#DIV/0!</v>
      </c>
    </row>
    <row r="143" spans="1:21" x14ac:dyDescent="0.25">
      <c r="A143" s="5" t="s">
        <v>49</v>
      </c>
      <c r="B143" s="6" t="s">
        <v>58</v>
      </c>
      <c r="C143" s="5">
        <v>1</v>
      </c>
      <c r="D143" s="5">
        <v>76612</v>
      </c>
      <c r="E143" s="5">
        <v>51383</v>
      </c>
      <c r="F143" s="5">
        <v>4987</v>
      </c>
      <c r="G143" s="5">
        <v>7</v>
      </c>
      <c r="H143" s="5">
        <v>369</v>
      </c>
      <c r="I143" s="5">
        <v>169</v>
      </c>
      <c r="J143" s="6">
        <v>369</v>
      </c>
      <c r="K143" s="5">
        <v>207</v>
      </c>
      <c r="L143" s="6">
        <v>49</v>
      </c>
      <c r="M143" s="5">
        <v>3820318</v>
      </c>
      <c r="N143" s="5">
        <v>2121</v>
      </c>
      <c r="O143" s="5">
        <v>3766814</v>
      </c>
      <c r="P143" s="5">
        <f t="shared" si="8"/>
        <v>3532078</v>
      </c>
      <c r="Q143" s="5">
        <v>234736</v>
      </c>
      <c r="R143" s="5">
        <v>2412978</v>
      </c>
      <c r="U143" s="23" t="e">
        <f t="shared" si="9"/>
        <v>#DIV/0!</v>
      </c>
    </row>
    <row r="144" spans="1:21" x14ac:dyDescent="0.25">
      <c r="A144" s="5" t="s">
        <v>49</v>
      </c>
      <c r="B144" s="6" t="s">
        <v>58</v>
      </c>
      <c r="C144" s="5">
        <v>2</v>
      </c>
      <c r="D144" s="5">
        <v>76612</v>
      </c>
      <c r="E144" s="5">
        <v>53357</v>
      </c>
      <c r="F144" s="5">
        <v>4813</v>
      </c>
      <c r="G144" s="5">
        <v>10</v>
      </c>
      <c r="H144" s="5">
        <v>373</v>
      </c>
      <c r="I144" s="5">
        <v>173</v>
      </c>
      <c r="J144" s="6">
        <v>375</v>
      </c>
      <c r="K144" s="5">
        <v>208</v>
      </c>
      <c r="L144" s="6">
        <v>48</v>
      </c>
      <c r="M144" s="5">
        <v>3706383</v>
      </c>
      <c r="N144" s="5">
        <v>47898</v>
      </c>
      <c r="O144" s="5">
        <v>3605128</v>
      </c>
      <c r="P144" s="5">
        <f t="shared" si="8"/>
        <v>3361623</v>
      </c>
      <c r="Q144" s="5">
        <v>243505</v>
      </c>
      <c r="R144" s="5">
        <v>2412978</v>
      </c>
      <c r="U144" s="23" t="e">
        <f t="shared" si="9"/>
        <v>#DIV/0!</v>
      </c>
    </row>
    <row r="145" spans="1:21" x14ac:dyDescent="0.25">
      <c r="A145" s="5" t="s">
        <v>49</v>
      </c>
      <c r="B145" s="6" t="s">
        <v>58</v>
      </c>
      <c r="C145" s="9">
        <v>3</v>
      </c>
      <c r="D145" s="9">
        <v>76612</v>
      </c>
      <c r="E145" s="9">
        <v>54456</v>
      </c>
      <c r="F145" s="9">
        <v>4496</v>
      </c>
      <c r="G145" s="9">
        <v>13</v>
      </c>
      <c r="H145" s="9">
        <v>339</v>
      </c>
      <c r="I145" s="9">
        <v>150</v>
      </c>
      <c r="J145" s="17">
        <v>341</v>
      </c>
      <c r="K145" s="9">
        <v>209</v>
      </c>
      <c r="L145" s="17">
        <v>45</v>
      </c>
      <c r="M145" s="9">
        <v>3513616</v>
      </c>
      <c r="N145" s="9">
        <v>1943</v>
      </c>
      <c r="O145" s="9">
        <v>3457217</v>
      </c>
      <c r="P145" s="9">
        <f t="shared" si="8"/>
        <v>3234751</v>
      </c>
      <c r="Q145" s="9">
        <v>222466</v>
      </c>
      <c r="R145" s="9">
        <v>2412978</v>
      </c>
      <c r="U145" s="23" t="e">
        <f t="shared" si="9"/>
        <v>#DIV/0!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F41-3B20-4F05-913B-865AC5B52422}">
  <dimension ref="A3:D14"/>
  <sheetViews>
    <sheetView workbookViewId="0">
      <selection activeCell="D26" sqref="D2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9" bestFit="1" customWidth="1"/>
    <col min="4" max="4" width="11.28515625" bestFit="1" customWidth="1"/>
  </cols>
  <sheetData>
    <row r="3" spans="1:4" x14ac:dyDescent="0.25">
      <c r="A3" s="1" t="s">
        <v>50</v>
      </c>
      <c r="B3" s="1" t="s">
        <v>22</v>
      </c>
    </row>
    <row r="4" spans="1:4" x14ac:dyDescent="0.25">
      <c r="A4" s="1" t="s">
        <v>20</v>
      </c>
      <c r="B4" t="s">
        <v>89</v>
      </c>
      <c r="C4" t="s">
        <v>14</v>
      </c>
      <c r="D4" t="s">
        <v>21</v>
      </c>
    </row>
    <row r="5" spans="1:4" x14ac:dyDescent="0.25">
      <c r="A5" s="2" t="s">
        <v>79</v>
      </c>
      <c r="B5" s="3">
        <v>3899206</v>
      </c>
      <c r="C5" s="3">
        <v>4507952</v>
      </c>
      <c r="D5" s="3">
        <v>4507952</v>
      </c>
    </row>
    <row r="6" spans="1:4" x14ac:dyDescent="0.25">
      <c r="A6" s="2" t="s">
        <v>80</v>
      </c>
      <c r="B6" s="3">
        <v>4408369</v>
      </c>
      <c r="C6" s="3">
        <v>4291913</v>
      </c>
      <c r="D6" s="3">
        <v>4408369</v>
      </c>
    </row>
    <row r="7" spans="1:4" x14ac:dyDescent="0.25">
      <c r="A7" s="2" t="s">
        <v>81</v>
      </c>
      <c r="B7" s="3">
        <v>4252553</v>
      </c>
      <c r="C7" s="3">
        <v>4213630</v>
      </c>
      <c r="D7" s="3">
        <v>4252553</v>
      </c>
    </row>
    <row r="8" spans="1:4" x14ac:dyDescent="0.25">
      <c r="A8" s="2" t="s">
        <v>82</v>
      </c>
      <c r="B8" s="3">
        <v>10532056</v>
      </c>
      <c r="C8" s="3">
        <v>10435444</v>
      </c>
      <c r="D8" s="3">
        <v>10532056</v>
      </c>
    </row>
    <row r="9" spans="1:4" x14ac:dyDescent="0.25">
      <c r="A9" s="2" t="s">
        <v>83</v>
      </c>
      <c r="B9" s="3">
        <v>3976685</v>
      </c>
      <c r="C9" s="3">
        <v>3748637</v>
      </c>
      <c r="D9" s="3">
        <v>3976685</v>
      </c>
    </row>
    <row r="10" spans="1:4" x14ac:dyDescent="0.25">
      <c r="A10" s="2" t="s">
        <v>84</v>
      </c>
      <c r="B10" s="3">
        <v>4392026</v>
      </c>
      <c r="C10" s="3">
        <v>4006115</v>
      </c>
      <c r="D10" s="3">
        <v>4392026</v>
      </c>
    </row>
    <row r="11" spans="1:4" x14ac:dyDescent="0.25">
      <c r="A11" s="2" t="s">
        <v>85</v>
      </c>
      <c r="B11" s="3">
        <v>4415048</v>
      </c>
      <c r="C11" s="3">
        <v>4743479</v>
      </c>
      <c r="D11" s="3">
        <v>4743479</v>
      </c>
    </row>
    <row r="12" spans="1:4" x14ac:dyDescent="0.25">
      <c r="A12" s="2" t="s">
        <v>86</v>
      </c>
      <c r="B12" s="3">
        <v>4628329</v>
      </c>
      <c r="C12" s="3">
        <v>4687660</v>
      </c>
      <c r="D12" s="3">
        <v>4687660</v>
      </c>
    </row>
    <row r="13" spans="1:4" x14ac:dyDescent="0.25">
      <c r="A13" s="2" t="s">
        <v>87</v>
      </c>
      <c r="B13" s="3">
        <v>6010339</v>
      </c>
      <c r="C13" s="3">
        <v>5858995</v>
      </c>
      <c r="D13" s="3">
        <v>6010339</v>
      </c>
    </row>
    <row r="14" spans="1:4" x14ac:dyDescent="0.25">
      <c r="A14" s="2" t="s">
        <v>21</v>
      </c>
      <c r="B14" s="3">
        <v>10532056</v>
      </c>
      <c r="C14" s="3">
        <v>10435444</v>
      </c>
      <c r="D14" s="3">
        <v>10532056</v>
      </c>
    </row>
  </sheetData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DB8-33FD-4443-A0D4-4A8432B989E7}">
  <dimension ref="A1:S73"/>
  <sheetViews>
    <sheetView topLeftCell="A2" zoomScale="85" zoomScaleNormal="85" workbookViewId="0">
      <selection activeCell="S2" sqref="S2"/>
    </sheetView>
  </sheetViews>
  <sheetFormatPr defaultRowHeight="15" x14ac:dyDescent="0.25"/>
  <cols>
    <col min="1" max="1" width="18.85546875" customWidth="1"/>
    <col min="2" max="2" width="10.85546875" customWidth="1"/>
    <col min="3" max="3" width="14" customWidth="1"/>
    <col min="8" max="8" width="10.140625" customWidth="1"/>
    <col min="9" max="9" width="10.85546875" customWidth="1"/>
    <col min="10" max="10" width="10.5703125" customWidth="1"/>
    <col min="12" max="12" width="12.7109375" customWidth="1"/>
    <col min="14" max="14" width="11.7109375" customWidth="1"/>
    <col min="15" max="15" width="11.140625" customWidth="1"/>
    <col min="16" max="16" width="12" customWidth="1"/>
    <col min="17" max="17" width="12.42578125" customWidth="1"/>
  </cols>
  <sheetData>
    <row r="1" spans="1:19" x14ac:dyDescent="0.25">
      <c r="A1" t="s">
        <v>12</v>
      </c>
      <c r="B1" t="s">
        <v>23</v>
      </c>
      <c r="C1" t="s">
        <v>78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17</v>
      </c>
      <c r="K1" t="s">
        <v>16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18</v>
      </c>
    </row>
    <row r="2" spans="1:19" x14ac:dyDescent="0.25">
      <c r="A2" t="s">
        <v>79</v>
      </c>
      <c r="B2" t="s">
        <v>14</v>
      </c>
      <c r="C2" t="s">
        <v>88</v>
      </c>
      <c r="D2">
        <v>0</v>
      </c>
      <c r="E2">
        <v>68826</v>
      </c>
      <c r="F2">
        <v>55520</v>
      </c>
      <c r="G2">
        <v>753</v>
      </c>
      <c r="H2">
        <v>9</v>
      </c>
      <c r="I2">
        <v>473</v>
      </c>
      <c r="J2">
        <v>100</v>
      </c>
      <c r="K2">
        <v>473</v>
      </c>
      <c r="L2">
        <v>406</v>
      </c>
      <c r="M2">
        <v>48</v>
      </c>
      <c r="N2">
        <v>3317032</v>
      </c>
      <c r="O2">
        <v>1401</v>
      </c>
      <c r="P2">
        <v>3260111</v>
      </c>
      <c r="Q2">
        <v>35204</v>
      </c>
      <c r="R2">
        <v>826360</v>
      </c>
      <c r="S2">
        <v>4227315</v>
      </c>
    </row>
    <row r="3" spans="1:19" x14ac:dyDescent="0.25">
      <c r="A3" t="s">
        <v>79</v>
      </c>
      <c r="B3" t="s">
        <v>14</v>
      </c>
      <c r="C3" t="s">
        <v>88</v>
      </c>
      <c r="D3">
        <v>1</v>
      </c>
      <c r="E3">
        <v>68826</v>
      </c>
      <c r="F3">
        <v>53863</v>
      </c>
      <c r="G3">
        <v>829</v>
      </c>
      <c r="H3">
        <v>10</v>
      </c>
      <c r="I3">
        <v>446</v>
      </c>
      <c r="J3">
        <v>100</v>
      </c>
      <c r="K3">
        <v>446</v>
      </c>
      <c r="L3">
        <v>405</v>
      </c>
      <c r="M3">
        <v>52</v>
      </c>
      <c r="N3">
        <v>3587863</v>
      </c>
      <c r="O3">
        <v>1328</v>
      </c>
      <c r="P3">
        <v>3532672</v>
      </c>
      <c r="Q3">
        <v>38155</v>
      </c>
      <c r="R3">
        <v>826360</v>
      </c>
      <c r="S3">
        <v>4507952</v>
      </c>
    </row>
    <row r="4" spans="1:19" x14ac:dyDescent="0.25">
      <c r="A4" t="s">
        <v>79</v>
      </c>
      <c r="B4" t="s">
        <v>14</v>
      </c>
      <c r="C4" t="s">
        <v>88</v>
      </c>
      <c r="D4">
        <v>2</v>
      </c>
      <c r="E4">
        <v>69026</v>
      </c>
      <c r="F4">
        <v>55045</v>
      </c>
      <c r="G4">
        <v>864</v>
      </c>
      <c r="H4">
        <v>11</v>
      </c>
      <c r="I4">
        <v>442</v>
      </c>
      <c r="J4">
        <v>100</v>
      </c>
      <c r="K4">
        <v>446</v>
      </c>
      <c r="L4">
        <v>403</v>
      </c>
      <c r="M4">
        <v>44</v>
      </c>
      <c r="N4">
        <v>3514543</v>
      </c>
      <c r="O4">
        <v>56472</v>
      </c>
      <c r="P4">
        <v>3403015</v>
      </c>
      <c r="Q4">
        <v>40678</v>
      </c>
      <c r="R4">
        <v>826360</v>
      </c>
      <c r="S4">
        <v>4372740</v>
      </c>
    </row>
    <row r="5" spans="1:19" x14ac:dyDescent="0.25">
      <c r="A5" t="s">
        <v>79</v>
      </c>
      <c r="B5" t="s">
        <v>14</v>
      </c>
      <c r="C5" t="s">
        <v>88</v>
      </c>
      <c r="D5">
        <v>3</v>
      </c>
      <c r="E5">
        <v>68826</v>
      </c>
      <c r="F5">
        <v>53856</v>
      </c>
      <c r="G5">
        <v>790</v>
      </c>
      <c r="H5">
        <v>15</v>
      </c>
      <c r="I5">
        <v>447</v>
      </c>
      <c r="J5">
        <v>100</v>
      </c>
      <c r="K5">
        <v>447</v>
      </c>
      <c r="L5">
        <v>405</v>
      </c>
      <c r="M5">
        <v>52</v>
      </c>
      <c r="N5">
        <v>3586067</v>
      </c>
      <c r="O5">
        <v>1570</v>
      </c>
      <c r="P5">
        <v>3530641</v>
      </c>
      <c r="Q5">
        <v>36239</v>
      </c>
      <c r="R5">
        <v>826360</v>
      </c>
      <c r="S5">
        <v>4506241</v>
      </c>
    </row>
    <row r="6" spans="1:19" x14ac:dyDescent="0.25">
      <c r="A6" t="s">
        <v>80</v>
      </c>
      <c r="B6" t="s">
        <v>14</v>
      </c>
      <c r="C6" t="s">
        <v>88</v>
      </c>
      <c r="D6">
        <v>0</v>
      </c>
      <c r="E6">
        <v>71833</v>
      </c>
      <c r="F6">
        <v>58328</v>
      </c>
      <c r="G6">
        <v>1049</v>
      </c>
      <c r="H6">
        <v>10</v>
      </c>
      <c r="I6">
        <v>445</v>
      </c>
      <c r="J6">
        <v>100</v>
      </c>
      <c r="K6">
        <v>445</v>
      </c>
      <c r="L6">
        <v>399</v>
      </c>
      <c r="M6">
        <v>44</v>
      </c>
      <c r="N6">
        <v>3200012</v>
      </c>
      <c r="O6">
        <v>1614</v>
      </c>
      <c r="P6">
        <v>3140070</v>
      </c>
      <c r="Q6">
        <v>46249</v>
      </c>
      <c r="R6">
        <v>866139</v>
      </c>
      <c r="S6">
        <v>4151473</v>
      </c>
    </row>
    <row r="7" spans="1:19" x14ac:dyDescent="0.25">
      <c r="A7" t="s">
        <v>80</v>
      </c>
      <c r="B7" t="s">
        <v>14</v>
      </c>
      <c r="C7" t="s">
        <v>88</v>
      </c>
      <c r="D7">
        <v>1</v>
      </c>
      <c r="E7">
        <v>71833</v>
      </c>
      <c r="F7">
        <v>57411</v>
      </c>
      <c r="G7">
        <v>1071</v>
      </c>
      <c r="H7">
        <v>9</v>
      </c>
      <c r="I7">
        <v>447</v>
      </c>
      <c r="J7">
        <v>100</v>
      </c>
      <c r="K7">
        <v>447</v>
      </c>
      <c r="L7">
        <v>406</v>
      </c>
      <c r="M7">
        <v>46</v>
      </c>
      <c r="N7">
        <v>3329462</v>
      </c>
      <c r="O7">
        <v>1338</v>
      </c>
      <c r="P7">
        <v>3270713</v>
      </c>
      <c r="Q7">
        <v>47511</v>
      </c>
      <c r="R7">
        <v>866139</v>
      </c>
      <c r="S7">
        <v>4286096</v>
      </c>
    </row>
    <row r="8" spans="1:19" x14ac:dyDescent="0.25">
      <c r="A8" t="s">
        <v>80</v>
      </c>
      <c r="B8" t="s">
        <v>14</v>
      </c>
      <c r="C8" t="s">
        <v>88</v>
      </c>
      <c r="D8">
        <v>2</v>
      </c>
      <c r="E8">
        <v>71833</v>
      </c>
      <c r="F8">
        <v>57415</v>
      </c>
      <c r="G8">
        <v>1222</v>
      </c>
      <c r="H8">
        <v>11</v>
      </c>
      <c r="I8">
        <v>447</v>
      </c>
      <c r="J8">
        <v>150</v>
      </c>
      <c r="K8">
        <v>451</v>
      </c>
      <c r="L8">
        <v>412</v>
      </c>
      <c r="M8">
        <v>47</v>
      </c>
      <c r="N8">
        <v>3389357</v>
      </c>
      <c r="O8">
        <v>58365</v>
      </c>
      <c r="P8">
        <v>3273577</v>
      </c>
      <c r="Q8">
        <v>58977</v>
      </c>
      <c r="R8">
        <v>866139</v>
      </c>
      <c r="S8">
        <v>4291913</v>
      </c>
    </row>
    <row r="9" spans="1:19" x14ac:dyDescent="0.25">
      <c r="A9" t="s">
        <v>80</v>
      </c>
      <c r="B9" t="s">
        <v>14</v>
      </c>
      <c r="C9" t="s">
        <v>88</v>
      </c>
      <c r="D9">
        <v>3</v>
      </c>
      <c r="E9">
        <v>71833</v>
      </c>
      <c r="F9">
        <v>59216</v>
      </c>
      <c r="G9">
        <v>1064</v>
      </c>
      <c r="H9">
        <v>15</v>
      </c>
      <c r="I9">
        <v>445</v>
      </c>
      <c r="J9">
        <v>150</v>
      </c>
      <c r="K9">
        <v>445</v>
      </c>
      <c r="L9">
        <v>399</v>
      </c>
      <c r="M9">
        <v>42</v>
      </c>
      <c r="N9">
        <v>3040027</v>
      </c>
      <c r="O9">
        <v>1577</v>
      </c>
      <c r="P9">
        <v>2979234</v>
      </c>
      <c r="Q9">
        <v>50504</v>
      </c>
      <c r="R9">
        <v>866139</v>
      </c>
      <c r="S9">
        <v>3987331</v>
      </c>
    </row>
    <row r="10" spans="1:19" x14ac:dyDescent="0.25">
      <c r="A10" t="s">
        <v>81</v>
      </c>
      <c r="B10" t="s">
        <v>14</v>
      </c>
      <c r="C10" t="s">
        <v>88</v>
      </c>
      <c r="D10">
        <v>0</v>
      </c>
      <c r="E10">
        <v>72432</v>
      </c>
      <c r="F10">
        <v>59672</v>
      </c>
      <c r="G10">
        <v>2206</v>
      </c>
      <c r="H10">
        <v>11</v>
      </c>
      <c r="I10">
        <v>473</v>
      </c>
      <c r="J10">
        <v>150</v>
      </c>
      <c r="K10">
        <v>473</v>
      </c>
      <c r="L10">
        <v>404</v>
      </c>
      <c r="M10">
        <v>40</v>
      </c>
      <c r="N10">
        <v>2899423</v>
      </c>
      <c r="O10">
        <v>1611</v>
      </c>
      <c r="P10">
        <v>2838140</v>
      </c>
      <c r="Q10">
        <v>104851</v>
      </c>
      <c r="R10">
        <v>865629</v>
      </c>
      <c r="S10">
        <v>3850212</v>
      </c>
    </row>
    <row r="11" spans="1:19" x14ac:dyDescent="0.25">
      <c r="A11" t="s">
        <v>81</v>
      </c>
      <c r="B11" t="s">
        <v>14</v>
      </c>
      <c r="C11" t="s">
        <v>88</v>
      </c>
      <c r="D11">
        <v>1</v>
      </c>
      <c r="E11">
        <v>72432</v>
      </c>
      <c r="F11">
        <v>57259</v>
      </c>
      <c r="G11">
        <v>2385</v>
      </c>
      <c r="H11">
        <v>11</v>
      </c>
      <c r="I11">
        <v>447</v>
      </c>
      <c r="J11">
        <v>136</v>
      </c>
      <c r="K11">
        <v>447</v>
      </c>
      <c r="L11">
        <v>404</v>
      </c>
      <c r="M11">
        <v>44</v>
      </c>
      <c r="N11">
        <v>3245503</v>
      </c>
      <c r="O11">
        <v>1617</v>
      </c>
      <c r="P11">
        <v>3186627</v>
      </c>
      <c r="Q11">
        <v>113774</v>
      </c>
      <c r="R11">
        <v>865629</v>
      </c>
      <c r="S11">
        <v>4212292</v>
      </c>
    </row>
    <row r="12" spans="1:19" x14ac:dyDescent="0.25">
      <c r="A12" t="s">
        <v>81</v>
      </c>
      <c r="B12" t="s">
        <v>14</v>
      </c>
      <c r="C12" t="s">
        <v>88</v>
      </c>
      <c r="D12">
        <v>2</v>
      </c>
      <c r="E12">
        <v>72432</v>
      </c>
      <c r="F12">
        <v>57243</v>
      </c>
      <c r="G12">
        <v>2212</v>
      </c>
      <c r="H12">
        <v>11</v>
      </c>
      <c r="I12">
        <v>441</v>
      </c>
      <c r="J12">
        <v>143</v>
      </c>
      <c r="K12">
        <v>445</v>
      </c>
      <c r="L12">
        <v>408</v>
      </c>
      <c r="M12">
        <v>45</v>
      </c>
      <c r="N12">
        <v>3310177</v>
      </c>
      <c r="O12">
        <v>61399</v>
      </c>
      <c r="P12">
        <v>3191535</v>
      </c>
      <c r="Q12">
        <v>100621</v>
      </c>
      <c r="R12">
        <v>865629</v>
      </c>
      <c r="S12">
        <v>4213630</v>
      </c>
    </row>
    <row r="13" spans="1:19" x14ac:dyDescent="0.25">
      <c r="A13" t="s">
        <v>81</v>
      </c>
      <c r="B13" t="s">
        <v>14</v>
      </c>
      <c r="C13" t="s">
        <v>88</v>
      </c>
      <c r="D13">
        <v>3</v>
      </c>
      <c r="E13">
        <v>72432</v>
      </c>
      <c r="F13">
        <v>60080</v>
      </c>
      <c r="G13">
        <v>2180</v>
      </c>
      <c r="H13">
        <v>15</v>
      </c>
      <c r="I13">
        <v>488</v>
      </c>
      <c r="J13">
        <v>150</v>
      </c>
      <c r="K13">
        <v>488</v>
      </c>
      <c r="L13">
        <v>401</v>
      </c>
      <c r="M13">
        <v>38</v>
      </c>
      <c r="N13">
        <v>2817011</v>
      </c>
      <c r="O13">
        <v>1628</v>
      </c>
      <c r="P13">
        <v>2755303</v>
      </c>
      <c r="Q13">
        <v>102650</v>
      </c>
      <c r="R13">
        <v>865629</v>
      </c>
      <c r="S13">
        <v>3765479</v>
      </c>
    </row>
    <row r="14" spans="1:19" x14ac:dyDescent="0.25">
      <c r="A14" t="s">
        <v>82</v>
      </c>
      <c r="B14" t="s">
        <v>14</v>
      </c>
      <c r="C14" t="s">
        <v>88</v>
      </c>
      <c r="D14">
        <v>0</v>
      </c>
      <c r="E14">
        <v>85710</v>
      </c>
      <c r="F14">
        <v>58653</v>
      </c>
      <c r="G14">
        <v>17381</v>
      </c>
      <c r="H14">
        <v>10</v>
      </c>
      <c r="I14">
        <v>441</v>
      </c>
      <c r="J14">
        <v>185</v>
      </c>
      <c r="K14">
        <v>441</v>
      </c>
      <c r="L14">
        <v>399</v>
      </c>
      <c r="M14">
        <v>98</v>
      </c>
      <c r="N14">
        <v>8474706</v>
      </c>
      <c r="O14">
        <v>1417</v>
      </c>
      <c r="P14">
        <v>8414636</v>
      </c>
      <c r="Q14">
        <v>2783480</v>
      </c>
      <c r="R14">
        <v>1203731</v>
      </c>
      <c r="S14">
        <v>9940337</v>
      </c>
    </row>
    <row r="15" spans="1:19" x14ac:dyDescent="0.25">
      <c r="A15" t="s">
        <v>82</v>
      </c>
      <c r="B15" t="s">
        <v>14</v>
      </c>
      <c r="C15" t="s">
        <v>88</v>
      </c>
      <c r="D15">
        <v>1</v>
      </c>
      <c r="E15">
        <v>85710</v>
      </c>
      <c r="F15">
        <v>56110</v>
      </c>
      <c r="G15">
        <v>17899</v>
      </c>
      <c r="H15">
        <v>9</v>
      </c>
      <c r="I15">
        <v>491</v>
      </c>
      <c r="J15">
        <v>185</v>
      </c>
      <c r="K15">
        <v>491</v>
      </c>
      <c r="L15">
        <v>404</v>
      </c>
      <c r="M15">
        <v>104</v>
      </c>
      <c r="N15">
        <v>8953434</v>
      </c>
      <c r="O15">
        <v>1471</v>
      </c>
      <c r="P15">
        <v>8895853</v>
      </c>
      <c r="Q15">
        <v>2839775</v>
      </c>
      <c r="R15">
        <v>1203731</v>
      </c>
      <c r="S15">
        <v>10435444</v>
      </c>
    </row>
    <row r="16" spans="1:19" x14ac:dyDescent="0.25">
      <c r="A16" t="s">
        <v>82</v>
      </c>
      <c r="B16" t="s">
        <v>14</v>
      </c>
      <c r="C16" t="s">
        <v>88</v>
      </c>
      <c r="D16">
        <v>2</v>
      </c>
      <c r="E16">
        <v>85710</v>
      </c>
      <c r="F16">
        <v>56292</v>
      </c>
      <c r="G16">
        <v>17804</v>
      </c>
      <c r="H16">
        <v>11</v>
      </c>
      <c r="I16">
        <v>472</v>
      </c>
      <c r="J16">
        <v>181</v>
      </c>
      <c r="K16">
        <v>476</v>
      </c>
      <c r="L16">
        <v>410</v>
      </c>
      <c r="M16">
        <v>105</v>
      </c>
      <c r="N16">
        <v>9052467</v>
      </c>
      <c r="O16">
        <v>118309</v>
      </c>
      <c r="P16">
        <v>8877866</v>
      </c>
      <c r="Q16">
        <v>2845842</v>
      </c>
      <c r="R16">
        <v>1203731</v>
      </c>
      <c r="S16">
        <v>10416208</v>
      </c>
    </row>
    <row r="17" spans="1:19" x14ac:dyDescent="0.25">
      <c r="A17" t="s">
        <v>82</v>
      </c>
      <c r="B17" t="s">
        <v>14</v>
      </c>
      <c r="C17" t="s">
        <v>88</v>
      </c>
      <c r="D17">
        <v>3</v>
      </c>
      <c r="E17">
        <v>85710</v>
      </c>
      <c r="F17">
        <v>57254</v>
      </c>
      <c r="G17">
        <v>17701</v>
      </c>
      <c r="H17">
        <v>15</v>
      </c>
      <c r="I17">
        <v>490</v>
      </c>
      <c r="J17">
        <v>181</v>
      </c>
      <c r="K17">
        <v>490</v>
      </c>
      <c r="L17">
        <v>405</v>
      </c>
      <c r="M17">
        <v>102</v>
      </c>
      <c r="N17">
        <v>8805071</v>
      </c>
      <c r="O17">
        <v>1487</v>
      </c>
      <c r="P17">
        <v>8746330</v>
      </c>
      <c r="Q17">
        <v>2840759</v>
      </c>
      <c r="R17">
        <v>1203731</v>
      </c>
      <c r="S17">
        <v>10279761</v>
      </c>
    </row>
    <row r="18" spans="1:19" x14ac:dyDescent="0.25">
      <c r="A18" t="s">
        <v>83</v>
      </c>
      <c r="B18" t="s">
        <v>14</v>
      </c>
      <c r="C18" t="s">
        <v>88</v>
      </c>
      <c r="D18">
        <v>0</v>
      </c>
      <c r="E18">
        <v>52856</v>
      </c>
      <c r="F18">
        <v>42289</v>
      </c>
      <c r="G18">
        <v>896</v>
      </c>
      <c r="H18">
        <v>11</v>
      </c>
      <c r="I18">
        <v>481</v>
      </c>
      <c r="J18">
        <v>100</v>
      </c>
      <c r="K18">
        <v>481</v>
      </c>
      <c r="L18">
        <v>405</v>
      </c>
      <c r="M18">
        <v>52</v>
      </c>
      <c r="N18">
        <v>2762028</v>
      </c>
      <c r="O18">
        <v>1026</v>
      </c>
      <c r="P18">
        <v>2718713</v>
      </c>
      <c r="Q18">
        <v>40453</v>
      </c>
      <c r="R18">
        <v>564923</v>
      </c>
      <c r="S18">
        <v>3392997</v>
      </c>
    </row>
    <row r="19" spans="1:19" x14ac:dyDescent="0.25">
      <c r="A19" t="s">
        <v>83</v>
      </c>
      <c r="B19" t="s">
        <v>14</v>
      </c>
      <c r="C19" t="s">
        <v>88</v>
      </c>
      <c r="D19">
        <v>1</v>
      </c>
      <c r="E19">
        <v>52856</v>
      </c>
      <c r="F19">
        <v>40172</v>
      </c>
      <c r="G19">
        <v>1117</v>
      </c>
      <c r="H19">
        <v>7</v>
      </c>
      <c r="I19">
        <v>491</v>
      </c>
      <c r="J19">
        <v>100</v>
      </c>
      <c r="K19">
        <v>491</v>
      </c>
      <c r="L19">
        <v>405</v>
      </c>
      <c r="M19">
        <v>58</v>
      </c>
      <c r="N19">
        <v>3103238</v>
      </c>
      <c r="O19">
        <v>1105</v>
      </c>
      <c r="P19">
        <v>3061961</v>
      </c>
      <c r="Q19">
        <v>52327</v>
      </c>
      <c r="R19">
        <v>564923</v>
      </c>
      <c r="S19">
        <v>3748637</v>
      </c>
    </row>
    <row r="20" spans="1:19" x14ac:dyDescent="0.25">
      <c r="A20" t="s">
        <v>83</v>
      </c>
      <c r="B20" t="s">
        <v>14</v>
      </c>
      <c r="C20" t="s">
        <v>88</v>
      </c>
      <c r="D20">
        <v>2</v>
      </c>
      <c r="E20">
        <v>52856</v>
      </c>
      <c r="F20">
        <v>40162</v>
      </c>
      <c r="G20">
        <v>1020</v>
      </c>
      <c r="H20">
        <v>11</v>
      </c>
      <c r="I20">
        <v>491</v>
      </c>
      <c r="J20">
        <v>100</v>
      </c>
      <c r="K20">
        <v>495</v>
      </c>
      <c r="L20">
        <v>408</v>
      </c>
      <c r="M20">
        <v>59</v>
      </c>
      <c r="N20">
        <v>3146401</v>
      </c>
      <c r="O20">
        <v>51251</v>
      </c>
      <c r="P20">
        <v>3054988</v>
      </c>
      <c r="Q20">
        <v>46917</v>
      </c>
      <c r="R20">
        <v>564923</v>
      </c>
      <c r="S20">
        <v>3739914</v>
      </c>
    </row>
    <row r="21" spans="1:19" x14ac:dyDescent="0.25">
      <c r="A21" t="s">
        <v>83</v>
      </c>
      <c r="B21" t="s">
        <v>14</v>
      </c>
      <c r="C21" t="s">
        <v>88</v>
      </c>
      <c r="D21">
        <v>3</v>
      </c>
      <c r="E21">
        <v>52856</v>
      </c>
      <c r="F21">
        <v>42247</v>
      </c>
      <c r="G21">
        <v>984</v>
      </c>
      <c r="H21">
        <v>15</v>
      </c>
      <c r="I21">
        <v>445</v>
      </c>
      <c r="J21">
        <v>100</v>
      </c>
      <c r="K21">
        <v>445</v>
      </c>
      <c r="L21">
        <v>405</v>
      </c>
      <c r="M21">
        <v>52</v>
      </c>
      <c r="N21">
        <v>2771462</v>
      </c>
      <c r="O21">
        <v>1161</v>
      </c>
      <c r="P21">
        <v>2728054</v>
      </c>
      <c r="Q21">
        <v>46895</v>
      </c>
      <c r="R21">
        <v>564923</v>
      </c>
      <c r="S21">
        <v>3404489</v>
      </c>
    </row>
    <row r="22" spans="1:19" x14ac:dyDescent="0.25">
      <c r="A22" t="s">
        <v>84</v>
      </c>
      <c r="B22" t="s">
        <v>14</v>
      </c>
      <c r="C22" t="s">
        <v>88</v>
      </c>
      <c r="D22">
        <v>0</v>
      </c>
      <c r="E22">
        <v>69851</v>
      </c>
      <c r="F22">
        <v>58430</v>
      </c>
      <c r="G22">
        <v>1691</v>
      </c>
      <c r="H22">
        <v>11</v>
      </c>
      <c r="I22">
        <v>447</v>
      </c>
      <c r="J22">
        <v>113</v>
      </c>
      <c r="K22">
        <v>447</v>
      </c>
      <c r="L22">
        <v>405</v>
      </c>
      <c r="M22">
        <v>38</v>
      </c>
      <c r="N22">
        <v>2654661</v>
      </c>
      <c r="O22">
        <v>1513</v>
      </c>
      <c r="P22">
        <v>2594718</v>
      </c>
      <c r="Q22">
        <v>78599</v>
      </c>
      <c r="R22">
        <v>843453</v>
      </c>
      <c r="S22">
        <v>3573643</v>
      </c>
    </row>
    <row r="23" spans="1:19" x14ac:dyDescent="0.25">
      <c r="A23" t="s">
        <v>84</v>
      </c>
      <c r="B23" t="s">
        <v>14</v>
      </c>
      <c r="C23" t="s">
        <v>88</v>
      </c>
      <c r="D23">
        <v>1</v>
      </c>
      <c r="E23">
        <v>69851</v>
      </c>
      <c r="F23">
        <v>55600</v>
      </c>
      <c r="G23">
        <v>2178</v>
      </c>
      <c r="H23">
        <v>10</v>
      </c>
      <c r="I23">
        <v>447</v>
      </c>
      <c r="J23">
        <v>136</v>
      </c>
      <c r="K23">
        <v>447</v>
      </c>
      <c r="L23">
        <v>406</v>
      </c>
      <c r="M23">
        <v>43</v>
      </c>
      <c r="N23">
        <v>3068388</v>
      </c>
      <c r="O23">
        <v>1712</v>
      </c>
      <c r="P23">
        <v>3011076</v>
      </c>
      <c r="Q23">
        <v>101899</v>
      </c>
      <c r="R23">
        <v>843453</v>
      </c>
      <c r="S23">
        <v>4006115</v>
      </c>
    </row>
    <row r="24" spans="1:19" x14ac:dyDescent="0.25">
      <c r="A24" t="s">
        <v>84</v>
      </c>
      <c r="B24" t="s">
        <v>14</v>
      </c>
      <c r="C24" t="s">
        <v>88</v>
      </c>
      <c r="D24">
        <v>2</v>
      </c>
      <c r="E24">
        <v>69851</v>
      </c>
      <c r="F24">
        <v>55618</v>
      </c>
      <c r="G24">
        <v>1952</v>
      </c>
      <c r="H24">
        <v>11</v>
      </c>
      <c r="I24">
        <v>477</v>
      </c>
      <c r="J24">
        <v>127</v>
      </c>
      <c r="K24">
        <v>481</v>
      </c>
      <c r="L24">
        <v>410</v>
      </c>
      <c r="M24">
        <v>44</v>
      </c>
      <c r="N24">
        <v>3116474</v>
      </c>
      <c r="O24">
        <v>57621</v>
      </c>
      <c r="P24">
        <v>3003235</v>
      </c>
      <c r="Q24">
        <v>87416</v>
      </c>
      <c r="R24">
        <v>843453</v>
      </c>
      <c r="S24">
        <v>3995023</v>
      </c>
    </row>
    <row r="25" spans="1:19" x14ac:dyDescent="0.25">
      <c r="A25" t="s">
        <v>84</v>
      </c>
      <c r="B25" t="s">
        <v>14</v>
      </c>
      <c r="C25" t="s">
        <v>88</v>
      </c>
      <c r="D25">
        <v>3</v>
      </c>
      <c r="E25">
        <v>69851</v>
      </c>
      <c r="F25">
        <v>58556</v>
      </c>
      <c r="G25">
        <v>1723</v>
      </c>
      <c r="H25">
        <v>15</v>
      </c>
      <c r="I25">
        <v>446</v>
      </c>
      <c r="J25">
        <v>123</v>
      </c>
      <c r="K25">
        <v>446</v>
      </c>
      <c r="L25">
        <v>400</v>
      </c>
      <c r="M25">
        <v>37</v>
      </c>
      <c r="N25">
        <v>2637360</v>
      </c>
      <c r="O25">
        <v>1583</v>
      </c>
      <c r="P25">
        <v>2577221</v>
      </c>
      <c r="Q25">
        <v>81272</v>
      </c>
      <c r="R25">
        <v>843453</v>
      </c>
      <c r="S25">
        <v>3557083</v>
      </c>
    </row>
    <row r="26" spans="1:19" x14ac:dyDescent="0.25">
      <c r="A26" t="s">
        <v>85</v>
      </c>
      <c r="B26" t="s">
        <v>14</v>
      </c>
      <c r="C26" t="s">
        <v>88</v>
      </c>
      <c r="D26">
        <v>0</v>
      </c>
      <c r="E26">
        <v>73381</v>
      </c>
      <c r="F26">
        <v>59749</v>
      </c>
      <c r="G26">
        <v>1197</v>
      </c>
      <c r="H26">
        <v>10</v>
      </c>
      <c r="I26">
        <v>441</v>
      </c>
      <c r="J26">
        <v>137</v>
      </c>
      <c r="K26">
        <v>441</v>
      </c>
      <c r="L26">
        <v>404</v>
      </c>
      <c r="M26">
        <v>42</v>
      </c>
      <c r="N26">
        <v>3105825</v>
      </c>
      <c r="O26">
        <v>1553</v>
      </c>
      <c r="P26">
        <v>3044523</v>
      </c>
      <c r="Q26">
        <v>53645</v>
      </c>
      <c r="R26">
        <v>1151558</v>
      </c>
      <c r="S26">
        <v>4344127</v>
      </c>
    </row>
    <row r="27" spans="1:19" x14ac:dyDescent="0.25">
      <c r="A27" t="s">
        <v>85</v>
      </c>
      <c r="B27" t="s">
        <v>14</v>
      </c>
      <c r="C27" t="s">
        <v>88</v>
      </c>
      <c r="D27">
        <v>1</v>
      </c>
      <c r="E27">
        <v>73381</v>
      </c>
      <c r="F27">
        <v>57101</v>
      </c>
      <c r="G27">
        <v>1485</v>
      </c>
      <c r="H27">
        <v>10</v>
      </c>
      <c r="I27">
        <v>445</v>
      </c>
      <c r="J27">
        <v>150</v>
      </c>
      <c r="K27">
        <v>445</v>
      </c>
      <c r="L27">
        <v>404</v>
      </c>
      <c r="M27">
        <v>47</v>
      </c>
      <c r="N27">
        <v>3486210</v>
      </c>
      <c r="O27">
        <v>1679</v>
      </c>
      <c r="P27">
        <v>3427430</v>
      </c>
      <c r="Q27">
        <v>70228</v>
      </c>
      <c r="R27">
        <v>1151558</v>
      </c>
      <c r="S27">
        <v>4742605</v>
      </c>
    </row>
    <row r="28" spans="1:19" x14ac:dyDescent="0.25">
      <c r="A28" t="s">
        <v>85</v>
      </c>
      <c r="B28" t="s">
        <v>14</v>
      </c>
      <c r="C28" t="s">
        <v>88</v>
      </c>
      <c r="D28">
        <v>2</v>
      </c>
      <c r="E28">
        <v>73381</v>
      </c>
      <c r="F28">
        <v>57036</v>
      </c>
      <c r="G28">
        <v>1382</v>
      </c>
      <c r="H28">
        <v>12</v>
      </c>
      <c r="I28">
        <v>441</v>
      </c>
      <c r="J28">
        <v>100</v>
      </c>
      <c r="K28">
        <v>445</v>
      </c>
      <c r="L28">
        <v>408</v>
      </c>
      <c r="M28">
        <v>48</v>
      </c>
      <c r="N28">
        <v>3553137</v>
      </c>
      <c r="O28">
        <v>66149</v>
      </c>
      <c r="P28">
        <v>3429952</v>
      </c>
      <c r="Q28">
        <v>62255</v>
      </c>
      <c r="R28">
        <v>1151558</v>
      </c>
      <c r="S28">
        <v>4743479</v>
      </c>
    </row>
    <row r="29" spans="1:19" x14ac:dyDescent="0.25">
      <c r="A29" t="s">
        <v>85</v>
      </c>
      <c r="B29" t="s">
        <v>14</v>
      </c>
      <c r="C29" t="s">
        <v>88</v>
      </c>
      <c r="D29">
        <v>3</v>
      </c>
      <c r="E29">
        <v>73381</v>
      </c>
      <c r="F29">
        <v>59812</v>
      </c>
      <c r="G29">
        <v>1349</v>
      </c>
      <c r="H29">
        <v>15</v>
      </c>
      <c r="I29">
        <v>436</v>
      </c>
      <c r="J29">
        <v>100</v>
      </c>
      <c r="K29">
        <v>436</v>
      </c>
      <c r="L29">
        <v>406</v>
      </c>
      <c r="M29">
        <v>42</v>
      </c>
      <c r="N29">
        <v>3116049</v>
      </c>
      <c r="O29">
        <v>1617</v>
      </c>
      <c r="P29">
        <v>3054620</v>
      </c>
      <c r="Q29">
        <v>63942</v>
      </c>
      <c r="R29">
        <v>1151558</v>
      </c>
      <c r="S29">
        <v>4356655</v>
      </c>
    </row>
    <row r="30" spans="1:19" x14ac:dyDescent="0.25">
      <c r="A30" t="s">
        <v>86</v>
      </c>
      <c r="B30" t="s">
        <v>14</v>
      </c>
      <c r="C30" t="s">
        <v>88</v>
      </c>
      <c r="D30">
        <v>0</v>
      </c>
      <c r="E30">
        <v>71027</v>
      </c>
      <c r="F30">
        <v>58815</v>
      </c>
      <c r="G30">
        <v>917</v>
      </c>
      <c r="H30">
        <v>10</v>
      </c>
      <c r="I30">
        <v>453</v>
      </c>
      <c r="J30">
        <v>100</v>
      </c>
      <c r="K30">
        <v>453</v>
      </c>
      <c r="L30">
        <v>405</v>
      </c>
      <c r="M30">
        <v>37</v>
      </c>
      <c r="N30">
        <v>2670473</v>
      </c>
      <c r="O30">
        <v>1392</v>
      </c>
      <c r="P30">
        <v>2610266</v>
      </c>
      <c r="Q30">
        <v>40666</v>
      </c>
      <c r="R30">
        <v>1613242</v>
      </c>
      <c r="S30">
        <v>4360634</v>
      </c>
    </row>
    <row r="31" spans="1:19" x14ac:dyDescent="0.25">
      <c r="A31" t="s">
        <v>86</v>
      </c>
      <c r="B31" t="s">
        <v>14</v>
      </c>
      <c r="C31" t="s">
        <v>88</v>
      </c>
      <c r="D31">
        <v>1</v>
      </c>
      <c r="E31">
        <v>71027</v>
      </c>
      <c r="F31">
        <v>56658</v>
      </c>
      <c r="G31">
        <v>1121</v>
      </c>
      <c r="H31">
        <v>10</v>
      </c>
      <c r="I31">
        <v>491</v>
      </c>
      <c r="J31">
        <v>100</v>
      </c>
      <c r="K31">
        <v>491</v>
      </c>
      <c r="L31">
        <v>404</v>
      </c>
      <c r="M31">
        <v>42</v>
      </c>
      <c r="N31">
        <v>2983502</v>
      </c>
      <c r="O31">
        <v>1409</v>
      </c>
      <c r="P31">
        <v>2925435</v>
      </c>
      <c r="Q31">
        <v>50746</v>
      </c>
      <c r="R31">
        <v>1613242</v>
      </c>
      <c r="S31">
        <v>4687660</v>
      </c>
    </row>
    <row r="32" spans="1:19" x14ac:dyDescent="0.25">
      <c r="A32" t="s">
        <v>86</v>
      </c>
      <c r="B32" t="s">
        <v>14</v>
      </c>
      <c r="C32" t="s">
        <v>88</v>
      </c>
      <c r="D32">
        <v>2</v>
      </c>
      <c r="E32">
        <v>71027</v>
      </c>
      <c r="F32">
        <v>56766</v>
      </c>
      <c r="G32">
        <v>1115</v>
      </c>
      <c r="H32">
        <v>11</v>
      </c>
      <c r="I32">
        <v>442</v>
      </c>
      <c r="J32">
        <v>100</v>
      </c>
      <c r="K32">
        <v>446</v>
      </c>
      <c r="L32">
        <v>408</v>
      </c>
      <c r="M32">
        <v>42</v>
      </c>
      <c r="N32">
        <v>3025066</v>
      </c>
      <c r="O32">
        <v>57690</v>
      </c>
      <c r="P32">
        <v>2910610</v>
      </c>
      <c r="Q32">
        <v>51122</v>
      </c>
      <c r="R32">
        <v>1613242</v>
      </c>
      <c r="S32">
        <v>4673178</v>
      </c>
    </row>
    <row r="33" spans="1:19" x14ac:dyDescent="0.25">
      <c r="A33" t="s">
        <v>86</v>
      </c>
      <c r="B33" t="s">
        <v>14</v>
      </c>
      <c r="C33" t="s">
        <v>88</v>
      </c>
      <c r="D33">
        <v>3</v>
      </c>
      <c r="E33">
        <v>71027</v>
      </c>
      <c r="F33">
        <v>58768</v>
      </c>
      <c r="G33">
        <v>1024</v>
      </c>
      <c r="H33">
        <v>15</v>
      </c>
      <c r="I33">
        <v>441</v>
      </c>
      <c r="J33">
        <v>111</v>
      </c>
      <c r="K33">
        <v>441</v>
      </c>
      <c r="L33">
        <v>404</v>
      </c>
      <c r="M33">
        <v>37</v>
      </c>
      <c r="N33">
        <v>2679244</v>
      </c>
      <c r="O33">
        <v>1470</v>
      </c>
      <c r="P33">
        <v>2619006</v>
      </c>
      <c r="Q33">
        <v>47550</v>
      </c>
      <c r="R33">
        <v>1613242</v>
      </c>
      <c r="S33">
        <v>4372231</v>
      </c>
    </row>
    <row r="34" spans="1:19" x14ac:dyDescent="0.25">
      <c r="A34" t="s">
        <v>87</v>
      </c>
      <c r="B34" t="s">
        <v>14</v>
      </c>
      <c r="C34" t="s">
        <v>88</v>
      </c>
      <c r="D34">
        <v>0</v>
      </c>
      <c r="E34">
        <v>76612</v>
      </c>
      <c r="F34">
        <v>60764</v>
      </c>
      <c r="G34">
        <v>1253</v>
      </c>
      <c r="H34">
        <v>9</v>
      </c>
      <c r="I34">
        <v>437</v>
      </c>
      <c r="J34">
        <v>110</v>
      </c>
      <c r="K34">
        <v>437</v>
      </c>
      <c r="L34">
        <v>404</v>
      </c>
      <c r="M34">
        <v>41</v>
      </c>
      <c r="N34">
        <v>3189545</v>
      </c>
      <c r="O34">
        <v>1459</v>
      </c>
      <c r="P34">
        <v>3127322</v>
      </c>
      <c r="Q34">
        <v>57937</v>
      </c>
      <c r="R34">
        <v>2412978</v>
      </c>
      <c r="S34">
        <v>5703490</v>
      </c>
    </row>
    <row r="35" spans="1:19" x14ac:dyDescent="0.25">
      <c r="A35" t="s">
        <v>87</v>
      </c>
      <c r="B35" t="s">
        <v>14</v>
      </c>
      <c r="C35" t="s">
        <v>88</v>
      </c>
      <c r="D35">
        <v>1</v>
      </c>
      <c r="E35">
        <v>76612</v>
      </c>
      <c r="F35">
        <v>59794</v>
      </c>
      <c r="G35">
        <v>1354</v>
      </c>
      <c r="H35">
        <v>10</v>
      </c>
      <c r="I35">
        <v>447</v>
      </c>
      <c r="J35">
        <v>131</v>
      </c>
      <c r="K35">
        <v>447</v>
      </c>
      <c r="L35">
        <v>406</v>
      </c>
      <c r="M35">
        <v>43</v>
      </c>
      <c r="N35">
        <v>3321024</v>
      </c>
      <c r="O35">
        <v>1495</v>
      </c>
      <c r="P35">
        <v>3259735</v>
      </c>
      <c r="Q35">
        <v>62442</v>
      </c>
      <c r="R35">
        <v>2412978</v>
      </c>
      <c r="S35">
        <v>5841301</v>
      </c>
    </row>
    <row r="36" spans="1:19" x14ac:dyDescent="0.25">
      <c r="A36" t="s">
        <v>87</v>
      </c>
      <c r="B36" t="s">
        <v>14</v>
      </c>
      <c r="C36" t="s">
        <v>88</v>
      </c>
      <c r="D36">
        <v>2</v>
      </c>
      <c r="E36">
        <v>76612</v>
      </c>
      <c r="F36">
        <v>59679</v>
      </c>
      <c r="G36">
        <v>1416</v>
      </c>
      <c r="H36">
        <v>11</v>
      </c>
      <c r="I36">
        <v>446</v>
      </c>
      <c r="J36">
        <v>131</v>
      </c>
      <c r="K36">
        <v>450</v>
      </c>
      <c r="L36">
        <v>409</v>
      </c>
      <c r="M36">
        <v>44</v>
      </c>
      <c r="N36">
        <v>3404795</v>
      </c>
      <c r="O36">
        <v>68388</v>
      </c>
      <c r="P36">
        <v>3276728</v>
      </c>
      <c r="Q36">
        <v>64751</v>
      </c>
      <c r="R36">
        <v>2412978</v>
      </c>
      <c r="S36">
        <v>5858995</v>
      </c>
    </row>
    <row r="37" spans="1:19" x14ac:dyDescent="0.25">
      <c r="A37" t="s">
        <v>87</v>
      </c>
      <c r="B37" t="s">
        <v>14</v>
      </c>
      <c r="C37" t="s">
        <v>88</v>
      </c>
      <c r="D37">
        <v>3</v>
      </c>
      <c r="E37">
        <v>76612</v>
      </c>
      <c r="F37">
        <v>61728</v>
      </c>
      <c r="G37">
        <v>1164</v>
      </c>
      <c r="H37">
        <v>15</v>
      </c>
      <c r="I37">
        <v>421</v>
      </c>
      <c r="J37">
        <v>127</v>
      </c>
      <c r="K37">
        <v>421</v>
      </c>
      <c r="L37">
        <v>400</v>
      </c>
      <c r="M37">
        <v>39</v>
      </c>
      <c r="N37">
        <v>2996637</v>
      </c>
      <c r="O37">
        <v>1401</v>
      </c>
      <c r="P37">
        <v>2933508</v>
      </c>
      <c r="Q37">
        <v>56448</v>
      </c>
      <c r="R37">
        <v>2412978</v>
      </c>
      <c r="S37">
        <v>5505414</v>
      </c>
    </row>
    <row r="38" spans="1:19" x14ac:dyDescent="0.25">
      <c r="A38" t="s">
        <v>79</v>
      </c>
      <c r="B38" t="s">
        <v>89</v>
      </c>
      <c r="C38" t="s">
        <v>88</v>
      </c>
      <c r="D38">
        <v>0</v>
      </c>
      <c r="E38">
        <v>68826</v>
      </c>
      <c r="F38">
        <v>57864</v>
      </c>
      <c r="G38">
        <v>988</v>
      </c>
      <c r="H38">
        <v>7</v>
      </c>
      <c r="I38">
        <v>441</v>
      </c>
      <c r="J38">
        <v>100</v>
      </c>
      <c r="K38">
        <v>441</v>
      </c>
      <c r="L38">
        <v>405</v>
      </c>
      <c r="M38">
        <v>37</v>
      </c>
      <c r="N38">
        <v>2598234</v>
      </c>
      <c r="O38">
        <v>1263</v>
      </c>
      <c r="P38">
        <v>2539107</v>
      </c>
      <c r="Q38">
        <v>44044</v>
      </c>
      <c r="R38">
        <v>826360</v>
      </c>
      <c r="S38">
        <v>3494862</v>
      </c>
    </row>
    <row r="39" spans="1:19" x14ac:dyDescent="0.25">
      <c r="A39" t="s">
        <v>79</v>
      </c>
      <c r="B39" t="s">
        <v>89</v>
      </c>
      <c r="C39" t="s">
        <v>88</v>
      </c>
      <c r="D39">
        <v>1</v>
      </c>
      <c r="E39">
        <v>68826</v>
      </c>
      <c r="F39">
        <v>55291</v>
      </c>
      <c r="G39">
        <v>1083</v>
      </c>
      <c r="H39">
        <v>10</v>
      </c>
      <c r="I39">
        <v>442</v>
      </c>
      <c r="J39">
        <v>100</v>
      </c>
      <c r="K39">
        <v>442</v>
      </c>
      <c r="L39">
        <v>404</v>
      </c>
      <c r="M39">
        <v>43</v>
      </c>
      <c r="N39">
        <v>2969743</v>
      </c>
      <c r="O39">
        <v>1503</v>
      </c>
      <c r="P39">
        <v>2912949</v>
      </c>
      <c r="Q39">
        <v>47840</v>
      </c>
      <c r="R39">
        <v>826360</v>
      </c>
      <c r="S39">
        <v>3881293</v>
      </c>
    </row>
    <row r="40" spans="1:19" x14ac:dyDescent="0.25">
      <c r="A40" t="s">
        <v>79</v>
      </c>
      <c r="B40" t="s">
        <v>89</v>
      </c>
      <c r="C40" t="s">
        <v>88</v>
      </c>
      <c r="D40">
        <v>2</v>
      </c>
      <c r="E40">
        <v>68826</v>
      </c>
      <c r="F40">
        <v>55218</v>
      </c>
      <c r="G40">
        <v>1266</v>
      </c>
      <c r="H40">
        <v>11</v>
      </c>
      <c r="I40">
        <v>442</v>
      </c>
      <c r="J40">
        <v>100</v>
      </c>
      <c r="K40">
        <v>446</v>
      </c>
      <c r="L40">
        <v>403</v>
      </c>
      <c r="M40">
        <v>44</v>
      </c>
      <c r="N40">
        <v>3038685</v>
      </c>
      <c r="O40">
        <v>54941</v>
      </c>
      <c r="P40">
        <v>2928526</v>
      </c>
      <c r="Q40">
        <v>59252</v>
      </c>
      <c r="R40">
        <v>826360</v>
      </c>
      <c r="S40">
        <v>3899206</v>
      </c>
    </row>
    <row r="41" spans="1:19" x14ac:dyDescent="0.25">
      <c r="A41" t="s">
        <v>79</v>
      </c>
      <c r="B41" t="s">
        <v>89</v>
      </c>
      <c r="C41" t="s">
        <v>88</v>
      </c>
      <c r="D41">
        <v>3</v>
      </c>
      <c r="E41">
        <v>68826</v>
      </c>
      <c r="F41">
        <v>58032</v>
      </c>
      <c r="G41">
        <v>1016</v>
      </c>
      <c r="H41">
        <v>15</v>
      </c>
      <c r="I41">
        <v>432</v>
      </c>
      <c r="J41">
        <v>123</v>
      </c>
      <c r="K41">
        <v>432</v>
      </c>
      <c r="L41">
        <v>399</v>
      </c>
      <c r="M41">
        <v>37</v>
      </c>
      <c r="N41">
        <v>2569572</v>
      </c>
      <c r="O41">
        <v>1667</v>
      </c>
      <c r="P41">
        <v>2509873</v>
      </c>
      <c r="Q41">
        <v>47122</v>
      </c>
      <c r="R41">
        <v>826360</v>
      </c>
      <c r="S41">
        <v>3466359</v>
      </c>
    </row>
    <row r="42" spans="1:19" x14ac:dyDescent="0.25">
      <c r="A42" t="s">
        <v>80</v>
      </c>
      <c r="B42" t="s">
        <v>89</v>
      </c>
      <c r="C42" t="s">
        <v>88</v>
      </c>
      <c r="D42">
        <v>0</v>
      </c>
      <c r="E42">
        <v>71833</v>
      </c>
      <c r="F42">
        <v>57414</v>
      </c>
      <c r="G42">
        <v>1188</v>
      </c>
      <c r="H42">
        <v>10</v>
      </c>
      <c r="I42">
        <v>447</v>
      </c>
      <c r="J42">
        <v>131</v>
      </c>
      <c r="K42">
        <v>447</v>
      </c>
      <c r="L42">
        <v>405</v>
      </c>
      <c r="M42">
        <v>47</v>
      </c>
      <c r="N42">
        <v>3432615</v>
      </c>
      <c r="O42">
        <v>1499</v>
      </c>
      <c r="P42">
        <v>3373702</v>
      </c>
      <c r="Q42">
        <v>55951</v>
      </c>
      <c r="R42">
        <v>866139</v>
      </c>
      <c r="S42">
        <v>4390602</v>
      </c>
    </row>
    <row r="43" spans="1:19" x14ac:dyDescent="0.25">
      <c r="A43" t="s">
        <v>80</v>
      </c>
      <c r="B43" t="s">
        <v>89</v>
      </c>
      <c r="C43" t="s">
        <v>88</v>
      </c>
      <c r="D43">
        <v>1</v>
      </c>
      <c r="E43">
        <v>71833</v>
      </c>
      <c r="F43">
        <v>58146</v>
      </c>
      <c r="G43">
        <v>1128</v>
      </c>
      <c r="H43">
        <v>9</v>
      </c>
      <c r="I43">
        <v>447</v>
      </c>
      <c r="J43">
        <v>104</v>
      </c>
      <c r="K43">
        <v>447</v>
      </c>
      <c r="L43">
        <v>405</v>
      </c>
      <c r="M43">
        <v>46</v>
      </c>
      <c r="N43">
        <v>3322964</v>
      </c>
      <c r="O43">
        <v>1737</v>
      </c>
      <c r="P43">
        <v>3263081</v>
      </c>
      <c r="Q43">
        <v>53249</v>
      </c>
      <c r="R43">
        <v>866139</v>
      </c>
      <c r="S43">
        <v>4276410</v>
      </c>
    </row>
    <row r="44" spans="1:19" x14ac:dyDescent="0.25">
      <c r="A44" t="s">
        <v>80</v>
      </c>
      <c r="B44" t="s">
        <v>89</v>
      </c>
      <c r="C44" t="s">
        <v>88</v>
      </c>
      <c r="D44">
        <v>2</v>
      </c>
      <c r="E44">
        <v>71833</v>
      </c>
      <c r="F44">
        <v>58127</v>
      </c>
      <c r="G44">
        <v>1144</v>
      </c>
      <c r="H44">
        <v>11</v>
      </c>
      <c r="I44">
        <v>448</v>
      </c>
      <c r="J44">
        <v>100</v>
      </c>
      <c r="K44">
        <v>452</v>
      </c>
      <c r="L44">
        <v>410</v>
      </c>
      <c r="M44">
        <v>47</v>
      </c>
      <c r="N44">
        <v>3383997</v>
      </c>
      <c r="O44">
        <v>55378</v>
      </c>
      <c r="P44">
        <v>3270492</v>
      </c>
      <c r="Q44">
        <v>52798</v>
      </c>
      <c r="R44">
        <v>866139</v>
      </c>
      <c r="S44">
        <v>4283425</v>
      </c>
    </row>
    <row r="45" spans="1:19" x14ac:dyDescent="0.25">
      <c r="A45" t="s">
        <v>80</v>
      </c>
      <c r="B45" t="s">
        <v>89</v>
      </c>
      <c r="C45" t="s">
        <v>88</v>
      </c>
      <c r="D45">
        <v>3</v>
      </c>
      <c r="E45">
        <v>71833</v>
      </c>
      <c r="F45">
        <v>57360</v>
      </c>
      <c r="G45">
        <v>1211</v>
      </c>
      <c r="H45">
        <v>15</v>
      </c>
      <c r="I45">
        <v>447</v>
      </c>
      <c r="J45">
        <v>108</v>
      </c>
      <c r="K45">
        <v>447</v>
      </c>
      <c r="L45">
        <v>406</v>
      </c>
      <c r="M45">
        <v>48</v>
      </c>
      <c r="N45">
        <v>3450441</v>
      </c>
      <c r="O45">
        <v>1747</v>
      </c>
      <c r="P45">
        <v>3391334</v>
      </c>
      <c r="Q45">
        <v>57466</v>
      </c>
      <c r="R45">
        <v>866139</v>
      </c>
      <c r="S45">
        <v>4408369</v>
      </c>
    </row>
    <row r="46" spans="1:19" x14ac:dyDescent="0.25">
      <c r="A46" t="s">
        <v>81</v>
      </c>
      <c r="B46" t="s">
        <v>89</v>
      </c>
      <c r="C46" t="s">
        <v>88</v>
      </c>
      <c r="D46">
        <v>0</v>
      </c>
      <c r="E46">
        <v>72432</v>
      </c>
      <c r="F46">
        <v>59915</v>
      </c>
      <c r="G46">
        <v>2035</v>
      </c>
      <c r="H46">
        <v>9</v>
      </c>
      <c r="I46">
        <v>447</v>
      </c>
      <c r="J46">
        <v>165</v>
      </c>
      <c r="K46">
        <v>447</v>
      </c>
      <c r="L46">
        <v>405</v>
      </c>
      <c r="M46">
        <v>39</v>
      </c>
      <c r="N46">
        <v>2836011</v>
      </c>
      <c r="O46">
        <v>1411</v>
      </c>
      <c r="P46">
        <v>2774685</v>
      </c>
      <c r="Q46">
        <v>93159</v>
      </c>
      <c r="R46">
        <v>865629</v>
      </c>
      <c r="S46">
        <v>3784220</v>
      </c>
    </row>
    <row r="47" spans="1:19" x14ac:dyDescent="0.25">
      <c r="A47" t="s">
        <v>81</v>
      </c>
      <c r="B47" t="s">
        <v>89</v>
      </c>
      <c r="C47" t="s">
        <v>88</v>
      </c>
      <c r="D47">
        <v>1</v>
      </c>
      <c r="E47">
        <v>72432</v>
      </c>
      <c r="F47">
        <v>56914</v>
      </c>
      <c r="G47">
        <v>2121</v>
      </c>
      <c r="H47">
        <v>10</v>
      </c>
      <c r="I47">
        <v>477</v>
      </c>
      <c r="J47">
        <v>145</v>
      </c>
      <c r="K47">
        <v>477</v>
      </c>
      <c r="L47">
        <v>406</v>
      </c>
      <c r="M47">
        <v>45</v>
      </c>
      <c r="N47">
        <v>3287078</v>
      </c>
      <c r="O47">
        <v>1687</v>
      </c>
      <c r="P47">
        <v>3228477</v>
      </c>
      <c r="Q47">
        <v>95984</v>
      </c>
      <c r="R47">
        <v>865629</v>
      </c>
      <c r="S47">
        <v>4252553</v>
      </c>
    </row>
    <row r="48" spans="1:19" x14ac:dyDescent="0.25">
      <c r="A48" t="s">
        <v>81</v>
      </c>
      <c r="B48" t="s">
        <v>89</v>
      </c>
      <c r="C48" t="s">
        <v>88</v>
      </c>
      <c r="D48">
        <v>2</v>
      </c>
      <c r="E48">
        <v>72432</v>
      </c>
      <c r="F48">
        <v>56995</v>
      </c>
      <c r="G48">
        <v>2261</v>
      </c>
      <c r="H48">
        <v>11</v>
      </c>
      <c r="I48">
        <v>445</v>
      </c>
      <c r="J48">
        <v>134</v>
      </c>
      <c r="K48">
        <v>449</v>
      </c>
      <c r="L48">
        <v>408</v>
      </c>
      <c r="M48">
        <v>46</v>
      </c>
      <c r="N48">
        <v>3344157</v>
      </c>
      <c r="O48">
        <v>62307</v>
      </c>
      <c r="P48">
        <v>3224855</v>
      </c>
      <c r="Q48">
        <v>107845</v>
      </c>
      <c r="R48">
        <v>865629</v>
      </c>
      <c r="S48">
        <v>4251213</v>
      </c>
    </row>
    <row r="49" spans="1:19" x14ac:dyDescent="0.25">
      <c r="A49" t="s">
        <v>81</v>
      </c>
      <c r="B49" t="s">
        <v>89</v>
      </c>
      <c r="C49" t="s">
        <v>88</v>
      </c>
      <c r="D49">
        <v>3</v>
      </c>
      <c r="E49">
        <v>72432</v>
      </c>
      <c r="F49">
        <v>59744</v>
      </c>
      <c r="G49">
        <v>2280</v>
      </c>
      <c r="H49">
        <v>15</v>
      </c>
      <c r="I49">
        <v>443</v>
      </c>
      <c r="J49">
        <v>150</v>
      </c>
      <c r="K49">
        <v>443</v>
      </c>
      <c r="L49">
        <v>406</v>
      </c>
      <c r="M49">
        <v>39</v>
      </c>
      <c r="N49">
        <v>2891040</v>
      </c>
      <c r="O49">
        <v>1741</v>
      </c>
      <c r="P49">
        <v>2829555</v>
      </c>
      <c r="Q49">
        <v>110485</v>
      </c>
      <c r="R49">
        <v>865629</v>
      </c>
      <c r="S49">
        <v>3842879</v>
      </c>
    </row>
    <row r="50" spans="1:19" x14ac:dyDescent="0.25">
      <c r="A50" t="s">
        <v>82</v>
      </c>
      <c r="B50" t="s">
        <v>89</v>
      </c>
      <c r="C50" t="s">
        <v>88</v>
      </c>
      <c r="D50">
        <v>0</v>
      </c>
      <c r="E50">
        <v>85710</v>
      </c>
      <c r="F50">
        <v>58727</v>
      </c>
      <c r="G50">
        <v>18089</v>
      </c>
      <c r="H50">
        <v>10</v>
      </c>
      <c r="I50">
        <v>487</v>
      </c>
      <c r="J50">
        <v>185</v>
      </c>
      <c r="K50">
        <v>487</v>
      </c>
      <c r="L50">
        <v>399</v>
      </c>
      <c r="M50">
        <v>99</v>
      </c>
      <c r="N50">
        <v>8502534</v>
      </c>
      <c r="O50">
        <v>1519</v>
      </c>
      <c r="P50">
        <v>8442288</v>
      </c>
      <c r="Q50">
        <v>2728295</v>
      </c>
      <c r="R50">
        <v>1203731</v>
      </c>
      <c r="S50">
        <v>9967470</v>
      </c>
    </row>
    <row r="51" spans="1:19" x14ac:dyDescent="0.25">
      <c r="A51" t="s">
        <v>82</v>
      </c>
      <c r="B51" t="s">
        <v>89</v>
      </c>
      <c r="C51" t="s">
        <v>88</v>
      </c>
      <c r="D51">
        <v>1</v>
      </c>
      <c r="E51">
        <v>85710</v>
      </c>
      <c r="F51">
        <v>55442</v>
      </c>
      <c r="G51">
        <v>18998</v>
      </c>
      <c r="H51">
        <v>10</v>
      </c>
      <c r="I51">
        <v>491</v>
      </c>
      <c r="J51">
        <v>185</v>
      </c>
      <c r="K51">
        <v>491</v>
      </c>
      <c r="L51">
        <v>404</v>
      </c>
      <c r="M51">
        <v>105</v>
      </c>
      <c r="N51">
        <v>9044707</v>
      </c>
      <c r="O51">
        <v>1731</v>
      </c>
      <c r="P51">
        <v>8987534</v>
      </c>
      <c r="Q51">
        <v>2787513</v>
      </c>
      <c r="R51">
        <v>1203731</v>
      </c>
      <c r="S51">
        <v>10532056</v>
      </c>
    </row>
    <row r="52" spans="1:19" x14ac:dyDescent="0.25">
      <c r="A52" t="s">
        <v>82</v>
      </c>
      <c r="B52" t="s">
        <v>89</v>
      </c>
      <c r="C52" t="s">
        <v>88</v>
      </c>
      <c r="D52">
        <v>2</v>
      </c>
      <c r="E52">
        <v>85710</v>
      </c>
      <c r="F52">
        <v>55467</v>
      </c>
      <c r="G52">
        <v>18811</v>
      </c>
      <c r="H52">
        <v>11</v>
      </c>
      <c r="I52">
        <v>447</v>
      </c>
      <c r="J52">
        <v>183</v>
      </c>
      <c r="K52">
        <v>451</v>
      </c>
      <c r="L52">
        <v>410</v>
      </c>
      <c r="M52">
        <v>106</v>
      </c>
      <c r="N52">
        <v>9148006</v>
      </c>
      <c r="O52">
        <v>121554</v>
      </c>
      <c r="P52">
        <v>8970985</v>
      </c>
      <c r="Q52">
        <v>2777777</v>
      </c>
      <c r="R52">
        <v>1203731</v>
      </c>
      <c r="S52">
        <v>10512153</v>
      </c>
    </row>
    <row r="53" spans="1:19" x14ac:dyDescent="0.25">
      <c r="A53" t="s">
        <v>82</v>
      </c>
      <c r="B53" t="s">
        <v>89</v>
      </c>
      <c r="C53" t="s">
        <v>88</v>
      </c>
      <c r="D53">
        <v>3</v>
      </c>
      <c r="E53">
        <v>85710</v>
      </c>
      <c r="F53">
        <v>58257</v>
      </c>
      <c r="G53">
        <v>18235</v>
      </c>
      <c r="H53">
        <v>15</v>
      </c>
      <c r="I53">
        <v>446</v>
      </c>
      <c r="J53">
        <v>181</v>
      </c>
      <c r="K53">
        <v>446</v>
      </c>
      <c r="L53">
        <v>405</v>
      </c>
      <c r="M53">
        <v>100</v>
      </c>
      <c r="N53">
        <v>8611718</v>
      </c>
      <c r="O53">
        <v>1873</v>
      </c>
      <c r="P53">
        <v>8551588</v>
      </c>
      <c r="Q53">
        <v>2756292</v>
      </c>
      <c r="R53">
        <v>1203731</v>
      </c>
      <c r="S53">
        <v>10081176</v>
      </c>
    </row>
    <row r="54" spans="1:19" x14ac:dyDescent="0.25">
      <c r="A54" t="s">
        <v>83</v>
      </c>
      <c r="B54" t="s">
        <v>89</v>
      </c>
      <c r="C54" t="s">
        <v>88</v>
      </c>
      <c r="D54">
        <v>0</v>
      </c>
      <c r="E54">
        <v>52856</v>
      </c>
      <c r="F54">
        <v>41513</v>
      </c>
      <c r="G54">
        <v>838</v>
      </c>
      <c r="H54">
        <v>7</v>
      </c>
      <c r="I54">
        <v>442</v>
      </c>
      <c r="J54">
        <v>136</v>
      </c>
      <c r="K54">
        <v>442</v>
      </c>
      <c r="L54">
        <v>405</v>
      </c>
      <c r="M54">
        <v>56</v>
      </c>
      <c r="N54">
        <v>2985769</v>
      </c>
      <c r="O54">
        <v>1102</v>
      </c>
      <c r="P54">
        <v>2943154</v>
      </c>
      <c r="Q54">
        <v>36321</v>
      </c>
      <c r="R54">
        <v>564923</v>
      </c>
      <c r="S54">
        <v>3621322</v>
      </c>
    </row>
    <row r="55" spans="1:19" x14ac:dyDescent="0.25">
      <c r="A55" t="s">
        <v>83</v>
      </c>
      <c r="B55" t="s">
        <v>89</v>
      </c>
      <c r="C55" t="s">
        <v>88</v>
      </c>
      <c r="D55">
        <v>1</v>
      </c>
      <c r="E55">
        <v>52856</v>
      </c>
      <c r="F55">
        <v>39329</v>
      </c>
      <c r="G55">
        <v>1020</v>
      </c>
      <c r="H55">
        <v>7</v>
      </c>
      <c r="I55">
        <v>442</v>
      </c>
      <c r="J55">
        <v>100</v>
      </c>
      <c r="K55">
        <v>442</v>
      </c>
      <c r="L55">
        <v>400</v>
      </c>
      <c r="M55">
        <v>62</v>
      </c>
      <c r="N55">
        <v>3323768</v>
      </c>
      <c r="O55">
        <v>1236</v>
      </c>
      <c r="P55">
        <v>3283203</v>
      </c>
      <c r="Q55">
        <v>48454</v>
      </c>
      <c r="R55">
        <v>564923</v>
      </c>
      <c r="S55">
        <v>3973956</v>
      </c>
    </row>
    <row r="56" spans="1:19" x14ac:dyDescent="0.25">
      <c r="A56" t="s">
        <v>83</v>
      </c>
      <c r="B56" t="s">
        <v>89</v>
      </c>
      <c r="C56" t="s">
        <v>88</v>
      </c>
      <c r="D56">
        <v>2</v>
      </c>
      <c r="E56">
        <v>52856</v>
      </c>
      <c r="F56">
        <v>39242</v>
      </c>
      <c r="G56">
        <v>946</v>
      </c>
      <c r="H56">
        <v>11</v>
      </c>
      <c r="I56">
        <v>442</v>
      </c>
      <c r="J56">
        <v>132</v>
      </c>
      <c r="K56">
        <v>446</v>
      </c>
      <c r="L56">
        <v>403</v>
      </c>
      <c r="M56">
        <v>63</v>
      </c>
      <c r="N56">
        <v>3381175</v>
      </c>
      <c r="O56">
        <v>54878</v>
      </c>
      <c r="P56">
        <v>3287055</v>
      </c>
      <c r="Q56">
        <v>43277</v>
      </c>
      <c r="R56">
        <v>564923</v>
      </c>
      <c r="S56">
        <v>3976685</v>
      </c>
    </row>
    <row r="57" spans="1:19" x14ac:dyDescent="0.25">
      <c r="A57" t="s">
        <v>83</v>
      </c>
      <c r="B57" t="s">
        <v>89</v>
      </c>
      <c r="C57" t="s">
        <v>88</v>
      </c>
      <c r="D57">
        <v>3</v>
      </c>
      <c r="E57">
        <v>52856</v>
      </c>
      <c r="F57">
        <v>41611</v>
      </c>
      <c r="G57">
        <v>916</v>
      </c>
      <c r="H57">
        <v>15</v>
      </c>
      <c r="I57">
        <v>438</v>
      </c>
      <c r="J57">
        <v>100</v>
      </c>
      <c r="K57">
        <v>438</v>
      </c>
      <c r="L57">
        <v>405</v>
      </c>
      <c r="M57">
        <v>56</v>
      </c>
      <c r="N57">
        <v>2969822</v>
      </c>
      <c r="O57">
        <v>1337</v>
      </c>
      <c r="P57">
        <v>2926874</v>
      </c>
      <c r="Q57">
        <v>42113</v>
      </c>
      <c r="R57">
        <v>564923</v>
      </c>
      <c r="S57">
        <v>3606053</v>
      </c>
    </row>
    <row r="58" spans="1:19" x14ac:dyDescent="0.25">
      <c r="A58" t="s">
        <v>84</v>
      </c>
      <c r="B58" t="s">
        <v>89</v>
      </c>
      <c r="C58" t="s">
        <v>88</v>
      </c>
      <c r="D58">
        <v>0</v>
      </c>
      <c r="E58">
        <v>69851</v>
      </c>
      <c r="F58">
        <v>57250</v>
      </c>
      <c r="G58">
        <v>1623</v>
      </c>
      <c r="H58">
        <v>9</v>
      </c>
      <c r="I58">
        <v>490</v>
      </c>
      <c r="J58">
        <v>150</v>
      </c>
      <c r="K58">
        <v>490</v>
      </c>
      <c r="L58">
        <v>406</v>
      </c>
      <c r="M58">
        <v>42</v>
      </c>
      <c r="N58">
        <v>2944281</v>
      </c>
      <c r="O58">
        <v>1262</v>
      </c>
      <c r="P58">
        <v>2885769</v>
      </c>
      <c r="Q58">
        <v>76518</v>
      </c>
      <c r="R58">
        <v>843453</v>
      </c>
      <c r="S58">
        <v>3870145</v>
      </c>
    </row>
    <row r="59" spans="1:19" x14ac:dyDescent="0.25">
      <c r="A59" t="s">
        <v>84</v>
      </c>
      <c r="B59" t="s">
        <v>89</v>
      </c>
      <c r="C59" t="s">
        <v>88</v>
      </c>
      <c r="D59">
        <v>1</v>
      </c>
      <c r="E59">
        <v>69851</v>
      </c>
      <c r="F59">
        <v>53743</v>
      </c>
      <c r="G59">
        <v>1849</v>
      </c>
      <c r="H59">
        <v>8</v>
      </c>
      <c r="I59">
        <v>447</v>
      </c>
      <c r="J59">
        <v>150</v>
      </c>
      <c r="K59">
        <v>447</v>
      </c>
      <c r="L59">
        <v>406</v>
      </c>
      <c r="M59">
        <v>49</v>
      </c>
      <c r="N59">
        <v>3445480</v>
      </c>
      <c r="O59">
        <v>1599</v>
      </c>
      <c r="P59">
        <v>3390138</v>
      </c>
      <c r="Q59">
        <v>83776</v>
      </c>
      <c r="R59">
        <v>843453</v>
      </c>
      <c r="S59">
        <v>4392026</v>
      </c>
    </row>
    <row r="60" spans="1:19" x14ac:dyDescent="0.25">
      <c r="A60" t="s">
        <v>84</v>
      </c>
      <c r="B60" t="s">
        <v>89</v>
      </c>
      <c r="C60" t="s">
        <v>88</v>
      </c>
      <c r="D60">
        <v>2</v>
      </c>
      <c r="E60">
        <v>69851</v>
      </c>
      <c r="F60">
        <v>53830</v>
      </c>
      <c r="G60">
        <v>1878</v>
      </c>
      <c r="H60">
        <v>11</v>
      </c>
      <c r="I60">
        <v>446</v>
      </c>
      <c r="J60">
        <v>136</v>
      </c>
      <c r="K60">
        <v>450</v>
      </c>
      <c r="L60">
        <v>409</v>
      </c>
      <c r="M60">
        <v>50</v>
      </c>
      <c r="N60">
        <v>3506712</v>
      </c>
      <c r="O60">
        <v>64624</v>
      </c>
      <c r="P60">
        <v>3388258</v>
      </c>
      <c r="Q60">
        <v>85930</v>
      </c>
      <c r="R60">
        <v>843453</v>
      </c>
      <c r="S60">
        <v>4390925</v>
      </c>
    </row>
    <row r="61" spans="1:19" x14ac:dyDescent="0.25">
      <c r="A61" t="s">
        <v>84</v>
      </c>
      <c r="B61" t="s">
        <v>89</v>
      </c>
      <c r="C61" t="s">
        <v>88</v>
      </c>
      <c r="D61">
        <v>3</v>
      </c>
      <c r="E61">
        <v>69851</v>
      </c>
      <c r="F61">
        <v>58398</v>
      </c>
      <c r="G61">
        <v>1635</v>
      </c>
      <c r="H61">
        <v>15</v>
      </c>
      <c r="I61">
        <v>475</v>
      </c>
      <c r="J61">
        <v>150</v>
      </c>
      <c r="K61">
        <v>475</v>
      </c>
      <c r="L61">
        <v>406</v>
      </c>
      <c r="M61">
        <v>38</v>
      </c>
      <c r="N61">
        <v>2721378</v>
      </c>
      <c r="O61">
        <v>1501</v>
      </c>
      <c r="P61">
        <v>2661479</v>
      </c>
      <c r="Q61">
        <v>78978</v>
      </c>
      <c r="R61">
        <v>843453</v>
      </c>
      <c r="S61">
        <v>3642153</v>
      </c>
    </row>
    <row r="62" spans="1:19" x14ac:dyDescent="0.25">
      <c r="A62" t="s">
        <v>85</v>
      </c>
      <c r="B62" t="s">
        <v>89</v>
      </c>
      <c r="C62" t="s">
        <v>88</v>
      </c>
      <c r="D62">
        <v>0</v>
      </c>
      <c r="E62">
        <v>73381</v>
      </c>
      <c r="F62">
        <v>61130</v>
      </c>
      <c r="G62">
        <v>1465</v>
      </c>
      <c r="H62">
        <v>9</v>
      </c>
      <c r="I62">
        <v>447</v>
      </c>
      <c r="J62">
        <v>100</v>
      </c>
      <c r="K62">
        <v>447</v>
      </c>
      <c r="L62">
        <v>406</v>
      </c>
      <c r="M62">
        <v>38</v>
      </c>
      <c r="N62">
        <v>2800451</v>
      </c>
      <c r="O62">
        <v>1394</v>
      </c>
      <c r="P62">
        <v>2737927</v>
      </c>
      <c r="Q62">
        <v>65622</v>
      </c>
      <c r="R62">
        <v>1151558</v>
      </c>
      <c r="S62">
        <v>4031115</v>
      </c>
    </row>
    <row r="63" spans="1:19" x14ac:dyDescent="0.25">
      <c r="A63" t="s">
        <v>85</v>
      </c>
      <c r="B63" t="s">
        <v>89</v>
      </c>
      <c r="C63" t="s">
        <v>88</v>
      </c>
      <c r="D63">
        <v>1</v>
      </c>
      <c r="E63">
        <v>73381</v>
      </c>
      <c r="F63">
        <v>58710</v>
      </c>
      <c r="G63">
        <v>1863</v>
      </c>
      <c r="H63">
        <v>10</v>
      </c>
      <c r="I63">
        <v>441</v>
      </c>
      <c r="J63">
        <v>100</v>
      </c>
      <c r="K63">
        <v>441</v>
      </c>
      <c r="L63">
        <v>404</v>
      </c>
      <c r="M63">
        <v>43</v>
      </c>
      <c r="N63">
        <v>3167213</v>
      </c>
      <c r="O63">
        <v>1697</v>
      </c>
      <c r="P63">
        <v>3106806</v>
      </c>
      <c r="Q63">
        <v>87201</v>
      </c>
      <c r="R63">
        <v>1151558</v>
      </c>
      <c r="S63">
        <v>4415048</v>
      </c>
    </row>
    <row r="64" spans="1:19" x14ac:dyDescent="0.25">
      <c r="A64" t="s">
        <v>85</v>
      </c>
      <c r="B64" t="s">
        <v>89</v>
      </c>
      <c r="C64" t="s">
        <v>88</v>
      </c>
      <c r="D64">
        <v>2</v>
      </c>
      <c r="E64">
        <v>73381</v>
      </c>
      <c r="F64">
        <v>58741</v>
      </c>
      <c r="G64">
        <v>1669</v>
      </c>
      <c r="H64">
        <v>11</v>
      </c>
      <c r="I64">
        <v>441</v>
      </c>
      <c r="J64">
        <v>100</v>
      </c>
      <c r="K64">
        <v>445</v>
      </c>
      <c r="L64">
        <v>408</v>
      </c>
      <c r="M64">
        <v>43</v>
      </c>
      <c r="N64">
        <v>3204697</v>
      </c>
      <c r="O64">
        <v>59065</v>
      </c>
      <c r="P64">
        <v>3086891</v>
      </c>
      <c r="Q64">
        <v>75251</v>
      </c>
      <c r="R64">
        <v>1151558</v>
      </c>
      <c r="S64">
        <v>4392093</v>
      </c>
    </row>
    <row r="65" spans="1:19" x14ac:dyDescent="0.25">
      <c r="A65" t="s">
        <v>85</v>
      </c>
      <c r="B65" t="s">
        <v>89</v>
      </c>
      <c r="C65" t="s">
        <v>88</v>
      </c>
      <c r="D65">
        <v>3</v>
      </c>
      <c r="E65">
        <v>73381</v>
      </c>
      <c r="F65">
        <v>61100</v>
      </c>
      <c r="G65">
        <v>1621</v>
      </c>
      <c r="H65">
        <v>15</v>
      </c>
      <c r="I65">
        <v>444</v>
      </c>
      <c r="J65">
        <v>131</v>
      </c>
      <c r="K65">
        <v>444</v>
      </c>
      <c r="L65">
        <v>406</v>
      </c>
      <c r="M65">
        <v>38</v>
      </c>
      <c r="N65">
        <v>2824235</v>
      </c>
      <c r="O65">
        <v>1812</v>
      </c>
      <c r="P65">
        <v>2761323</v>
      </c>
      <c r="Q65">
        <v>76558</v>
      </c>
      <c r="R65">
        <v>1151558</v>
      </c>
      <c r="S65">
        <v>4057511</v>
      </c>
    </row>
    <row r="66" spans="1:19" x14ac:dyDescent="0.25">
      <c r="A66" t="s">
        <v>86</v>
      </c>
      <c r="B66" t="s">
        <v>89</v>
      </c>
      <c r="C66" t="s">
        <v>88</v>
      </c>
      <c r="D66">
        <v>0</v>
      </c>
      <c r="E66">
        <v>71027</v>
      </c>
      <c r="F66">
        <v>59451</v>
      </c>
      <c r="G66">
        <v>780</v>
      </c>
      <c r="H66">
        <v>7</v>
      </c>
      <c r="I66">
        <v>429</v>
      </c>
      <c r="J66">
        <v>100</v>
      </c>
      <c r="K66">
        <v>429</v>
      </c>
      <c r="L66">
        <v>400</v>
      </c>
      <c r="M66">
        <v>34</v>
      </c>
      <c r="N66">
        <v>2436705</v>
      </c>
      <c r="O66">
        <v>1282</v>
      </c>
      <c r="P66">
        <v>2375972</v>
      </c>
      <c r="Q66">
        <v>34533</v>
      </c>
      <c r="R66">
        <v>1613242</v>
      </c>
      <c r="S66">
        <v>4123543</v>
      </c>
    </row>
    <row r="67" spans="1:19" x14ac:dyDescent="0.25">
      <c r="A67" t="s">
        <v>86</v>
      </c>
      <c r="B67" t="s">
        <v>89</v>
      </c>
      <c r="C67" t="s">
        <v>88</v>
      </c>
      <c r="D67">
        <v>1</v>
      </c>
      <c r="E67">
        <v>71027</v>
      </c>
      <c r="F67">
        <v>56639</v>
      </c>
      <c r="G67">
        <v>989</v>
      </c>
      <c r="H67">
        <v>9</v>
      </c>
      <c r="I67">
        <v>445</v>
      </c>
      <c r="J67">
        <v>150</v>
      </c>
      <c r="K67">
        <v>445</v>
      </c>
      <c r="L67">
        <v>402</v>
      </c>
      <c r="M67">
        <v>41</v>
      </c>
      <c r="N67">
        <v>2921986</v>
      </c>
      <c r="O67">
        <v>1613</v>
      </c>
      <c r="P67">
        <v>2863734</v>
      </c>
      <c r="Q67">
        <v>47300</v>
      </c>
      <c r="R67">
        <v>1613242</v>
      </c>
      <c r="S67">
        <v>4627785</v>
      </c>
    </row>
    <row r="68" spans="1:19" x14ac:dyDescent="0.25">
      <c r="A68" t="s">
        <v>86</v>
      </c>
      <c r="B68" t="s">
        <v>89</v>
      </c>
      <c r="C68" t="s">
        <v>88</v>
      </c>
      <c r="D68">
        <v>2</v>
      </c>
      <c r="E68">
        <v>71027</v>
      </c>
      <c r="F68">
        <v>56563</v>
      </c>
      <c r="G68">
        <v>811</v>
      </c>
      <c r="H68">
        <v>11</v>
      </c>
      <c r="I68">
        <v>445</v>
      </c>
      <c r="J68">
        <v>150</v>
      </c>
      <c r="K68">
        <v>449</v>
      </c>
      <c r="L68">
        <v>403</v>
      </c>
      <c r="M68">
        <v>41</v>
      </c>
      <c r="N68">
        <v>2981531</v>
      </c>
      <c r="O68">
        <v>58401</v>
      </c>
      <c r="P68">
        <v>2866567</v>
      </c>
      <c r="Q68">
        <v>35383</v>
      </c>
      <c r="R68">
        <v>1613242</v>
      </c>
      <c r="S68">
        <v>4628329</v>
      </c>
    </row>
    <row r="69" spans="1:19" x14ac:dyDescent="0.25">
      <c r="A69" t="s">
        <v>86</v>
      </c>
      <c r="B69" t="s">
        <v>89</v>
      </c>
      <c r="C69" t="s">
        <v>88</v>
      </c>
      <c r="D69">
        <v>3</v>
      </c>
      <c r="E69">
        <v>71027</v>
      </c>
      <c r="F69">
        <v>58075</v>
      </c>
      <c r="G69">
        <v>886</v>
      </c>
      <c r="H69">
        <v>15</v>
      </c>
      <c r="I69">
        <v>435</v>
      </c>
      <c r="J69">
        <v>145</v>
      </c>
      <c r="K69">
        <v>435</v>
      </c>
      <c r="L69">
        <v>404</v>
      </c>
      <c r="M69">
        <v>38</v>
      </c>
      <c r="N69">
        <v>2726446</v>
      </c>
      <c r="O69">
        <v>1533</v>
      </c>
      <c r="P69">
        <v>2666838</v>
      </c>
      <c r="Q69">
        <v>42657</v>
      </c>
      <c r="R69">
        <v>1613242</v>
      </c>
      <c r="S69">
        <v>4422752</v>
      </c>
    </row>
    <row r="70" spans="1:19" x14ac:dyDescent="0.25">
      <c r="A70" t="s">
        <v>87</v>
      </c>
      <c r="B70" t="s">
        <v>89</v>
      </c>
      <c r="C70" t="s">
        <v>88</v>
      </c>
      <c r="D70">
        <v>0</v>
      </c>
      <c r="E70">
        <v>76612</v>
      </c>
      <c r="F70">
        <v>62411</v>
      </c>
      <c r="G70">
        <v>1351</v>
      </c>
      <c r="H70">
        <v>9</v>
      </c>
      <c r="I70">
        <v>477</v>
      </c>
      <c r="J70">
        <v>150</v>
      </c>
      <c r="K70">
        <v>482</v>
      </c>
      <c r="L70">
        <v>405</v>
      </c>
      <c r="M70">
        <v>38</v>
      </c>
      <c r="N70">
        <v>2967620</v>
      </c>
      <c r="O70">
        <v>1393</v>
      </c>
      <c r="P70">
        <v>2903816</v>
      </c>
      <c r="Q70">
        <v>62372</v>
      </c>
      <c r="R70">
        <v>2412978</v>
      </c>
      <c r="S70">
        <v>5471068</v>
      </c>
    </row>
    <row r="71" spans="1:19" x14ac:dyDescent="0.25">
      <c r="A71" t="s">
        <v>87</v>
      </c>
      <c r="B71" t="s">
        <v>89</v>
      </c>
      <c r="C71" t="s">
        <v>88</v>
      </c>
      <c r="D71">
        <v>1</v>
      </c>
      <c r="E71">
        <v>76612</v>
      </c>
      <c r="F71">
        <v>58876</v>
      </c>
      <c r="G71">
        <v>1774</v>
      </c>
      <c r="H71">
        <v>9</v>
      </c>
      <c r="I71">
        <v>442</v>
      </c>
      <c r="J71">
        <v>129</v>
      </c>
      <c r="K71">
        <v>442</v>
      </c>
      <c r="L71">
        <v>405</v>
      </c>
      <c r="M71">
        <v>45</v>
      </c>
      <c r="N71">
        <v>3484832</v>
      </c>
      <c r="O71">
        <v>1535</v>
      </c>
      <c r="P71">
        <v>3424421</v>
      </c>
      <c r="Q71">
        <v>81751</v>
      </c>
      <c r="R71">
        <v>2412978</v>
      </c>
      <c r="S71">
        <v>6010339</v>
      </c>
    </row>
    <row r="72" spans="1:19" x14ac:dyDescent="0.25">
      <c r="A72" t="s">
        <v>87</v>
      </c>
      <c r="B72" t="s">
        <v>89</v>
      </c>
      <c r="C72" t="s">
        <v>88</v>
      </c>
      <c r="D72">
        <v>2</v>
      </c>
      <c r="E72">
        <v>76612</v>
      </c>
      <c r="F72">
        <v>58889</v>
      </c>
      <c r="G72">
        <v>1689</v>
      </c>
      <c r="H72">
        <v>11</v>
      </c>
      <c r="I72">
        <v>491</v>
      </c>
      <c r="J72">
        <v>150</v>
      </c>
      <c r="K72">
        <v>495</v>
      </c>
      <c r="L72">
        <v>408</v>
      </c>
      <c r="M72">
        <v>46</v>
      </c>
      <c r="N72">
        <v>3535712</v>
      </c>
      <c r="O72">
        <v>71455</v>
      </c>
      <c r="P72">
        <v>3405368</v>
      </c>
      <c r="Q72">
        <v>78835</v>
      </c>
      <c r="R72">
        <v>2412978</v>
      </c>
      <c r="S72">
        <v>5991494</v>
      </c>
    </row>
    <row r="73" spans="1:19" x14ac:dyDescent="0.25">
      <c r="A73" t="s">
        <v>87</v>
      </c>
      <c r="B73" t="s">
        <v>89</v>
      </c>
      <c r="C73" t="s">
        <v>88</v>
      </c>
      <c r="D73">
        <v>3</v>
      </c>
      <c r="E73">
        <v>76612</v>
      </c>
      <c r="F73">
        <v>62243</v>
      </c>
      <c r="G73">
        <v>1496</v>
      </c>
      <c r="H73">
        <v>15</v>
      </c>
      <c r="I73">
        <v>445</v>
      </c>
      <c r="J73">
        <v>119</v>
      </c>
      <c r="K73">
        <v>445</v>
      </c>
      <c r="L73">
        <v>399</v>
      </c>
      <c r="M73">
        <v>39</v>
      </c>
      <c r="N73">
        <v>3003173</v>
      </c>
      <c r="O73">
        <v>1885</v>
      </c>
      <c r="P73">
        <v>2939045</v>
      </c>
      <c r="Q73">
        <v>72747</v>
      </c>
      <c r="R73">
        <v>2412978</v>
      </c>
      <c r="S73">
        <v>5510121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CD5E-9DE6-436F-A724-C858A1B0D4D8}">
  <dimension ref="A1:R2"/>
  <sheetViews>
    <sheetView workbookViewId="0">
      <selection activeCell="M2" sqref="M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9</v>
      </c>
      <c r="B2" t="s">
        <v>19</v>
      </c>
      <c r="C2">
        <v>3</v>
      </c>
      <c r="D2">
        <v>13175471</v>
      </c>
      <c r="J2">
        <v>588</v>
      </c>
      <c r="L2">
        <v>93</v>
      </c>
      <c r="M2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7BBB-FDB4-427E-BC8E-9F9FD519CF3D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64</v>
      </c>
      <c r="N1" t="s">
        <v>62</v>
      </c>
      <c r="O1" t="s">
        <v>34</v>
      </c>
      <c r="P1" t="s">
        <v>63</v>
      </c>
      <c r="Q1" t="s">
        <v>65</v>
      </c>
      <c r="R1" t="s">
        <v>36</v>
      </c>
      <c r="S1" t="s">
        <v>18</v>
      </c>
    </row>
    <row r="2" spans="1:19" x14ac:dyDescent="0.25">
      <c r="A2" t="s">
        <v>2</v>
      </c>
      <c r="B2" t="s">
        <v>58</v>
      </c>
      <c r="C2">
        <v>3</v>
      </c>
      <c r="D2">
        <v>2857757</v>
      </c>
      <c r="E2">
        <v>2809314</v>
      </c>
      <c r="F2">
        <v>11394</v>
      </c>
      <c r="G2">
        <v>13</v>
      </c>
      <c r="H2">
        <v>285</v>
      </c>
      <c r="I2">
        <v>135</v>
      </c>
      <c r="J2">
        <v>285</v>
      </c>
      <c r="K2">
        <v>203</v>
      </c>
      <c r="L2">
        <v>2</v>
      </c>
      <c r="M2">
        <v>6040315</v>
      </c>
      <c r="N2">
        <v>1255</v>
      </c>
      <c r="O2">
        <v>3229746</v>
      </c>
      <c r="P2">
        <v>2689265</v>
      </c>
      <c r="Q2">
        <v>540481</v>
      </c>
      <c r="R2">
        <v>87548710</v>
      </c>
      <c r="S2">
        <v>93855293</v>
      </c>
    </row>
    <row r="3" spans="1:19" x14ac:dyDescent="0.25">
      <c r="A3" t="s">
        <v>2</v>
      </c>
      <c r="B3" t="s">
        <v>58</v>
      </c>
      <c r="C3">
        <v>2</v>
      </c>
      <c r="D3">
        <v>2854678</v>
      </c>
      <c r="E3">
        <v>2806557</v>
      </c>
      <c r="F3">
        <v>11380</v>
      </c>
      <c r="G3">
        <v>9</v>
      </c>
      <c r="H3">
        <v>337</v>
      </c>
      <c r="I3">
        <v>137</v>
      </c>
      <c r="J3">
        <v>339</v>
      </c>
      <c r="K3">
        <v>202</v>
      </c>
      <c r="L3">
        <v>2</v>
      </c>
      <c r="M3">
        <v>6113998</v>
      </c>
      <c r="N3">
        <v>97081</v>
      </c>
      <c r="O3">
        <v>3210360</v>
      </c>
      <c r="P3">
        <v>2671385</v>
      </c>
      <c r="Q3">
        <v>538975</v>
      </c>
      <c r="R3">
        <v>87487427</v>
      </c>
      <c r="S3">
        <v>93771448</v>
      </c>
    </row>
    <row r="4" spans="1:19" x14ac:dyDescent="0.25">
      <c r="A4" t="s">
        <v>2</v>
      </c>
      <c r="B4" t="s">
        <v>58</v>
      </c>
      <c r="C4">
        <v>1</v>
      </c>
      <c r="D4">
        <v>2863137</v>
      </c>
      <c r="E4">
        <v>2813858</v>
      </c>
      <c r="F4">
        <v>11495</v>
      </c>
      <c r="G4">
        <v>9</v>
      </c>
      <c r="H4">
        <v>288</v>
      </c>
      <c r="I4">
        <v>138</v>
      </c>
      <c r="J4">
        <v>288</v>
      </c>
      <c r="K4">
        <v>200</v>
      </c>
      <c r="L4">
        <v>2</v>
      </c>
      <c r="M4">
        <v>6088699</v>
      </c>
      <c r="N4">
        <v>1378</v>
      </c>
      <c r="O4">
        <v>3273463</v>
      </c>
      <c r="P4">
        <v>2728620</v>
      </c>
      <c r="Q4">
        <v>544843</v>
      </c>
      <c r="R4">
        <v>87674797</v>
      </c>
      <c r="S4">
        <v>94034366</v>
      </c>
    </row>
    <row r="5" spans="1:19" x14ac:dyDescent="0.25">
      <c r="A5" t="s">
        <v>2</v>
      </c>
      <c r="B5" t="s">
        <v>58</v>
      </c>
      <c r="C5">
        <v>0</v>
      </c>
      <c r="D5">
        <v>3458294</v>
      </c>
      <c r="E5">
        <v>3383038</v>
      </c>
      <c r="F5">
        <v>20287</v>
      </c>
      <c r="G5">
        <v>5</v>
      </c>
      <c r="H5">
        <v>282</v>
      </c>
      <c r="I5">
        <v>132</v>
      </c>
      <c r="J5">
        <v>282</v>
      </c>
      <c r="K5">
        <v>200</v>
      </c>
      <c r="L5">
        <v>2</v>
      </c>
      <c r="M5">
        <v>8411201</v>
      </c>
      <c r="N5">
        <v>1094</v>
      </c>
      <c r="O5">
        <v>5027069</v>
      </c>
      <c r="P5">
        <v>4057140</v>
      </c>
      <c r="Q5">
        <v>969929</v>
      </c>
      <c r="R5">
        <v>124738242</v>
      </c>
      <c r="S5">
        <v>133575400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2AAB-A66F-483A-9D44-4DA2A0733732}">
  <dimension ref="A3:P52"/>
  <sheetViews>
    <sheetView tabSelected="1" topLeftCell="I1" zoomScale="70" zoomScaleNormal="70" workbookViewId="0">
      <selection activeCell="AF73" sqref="AF73"/>
    </sheetView>
  </sheetViews>
  <sheetFormatPr defaultRowHeight="15" x14ac:dyDescent="0.25"/>
  <cols>
    <col min="1" max="1" width="21.5703125" bestFit="1" customWidth="1"/>
    <col min="2" max="2" width="20.140625" bestFit="1" customWidth="1"/>
    <col min="3" max="3" width="19.7109375" bestFit="1" customWidth="1"/>
    <col min="4" max="4" width="16.85546875" bestFit="1" customWidth="1"/>
    <col min="5" max="5" width="18.7109375" bestFit="1" customWidth="1"/>
    <col min="6" max="6" width="16.85546875" bestFit="1" customWidth="1"/>
    <col min="7" max="7" width="16.42578125" bestFit="1" customWidth="1"/>
    <col min="8" max="8" width="15.5703125" bestFit="1" customWidth="1"/>
    <col min="9" max="9" width="16.85546875" bestFit="1" customWidth="1"/>
    <col min="10" max="10" width="16.42578125" bestFit="1" customWidth="1"/>
    <col min="11" max="11" width="15.5703125" bestFit="1" customWidth="1"/>
    <col min="12" max="12" width="16.85546875" bestFit="1" customWidth="1"/>
    <col min="13" max="13" width="16.42578125" bestFit="1" customWidth="1"/>
    <col min="14" max="14" width="15.5703125" bestFit="1" customWidth="1"/>
    <col min="15" max="15" width="16.85546875" bestFit="1" customWidth="1"/>
    <col min="16" max="16" width="16.42578125" bestFit="1" customWidth="1"/>
    <col min="17" max="17" width="15.5703125" bestFit="1" customWidth="1"/>
    <col min="18" max="18" width="16.85546875" bestFit="1" customWidth="1"/>
    <col min="19" max="19" width="16.42578125" bestFit="1" customWidth="1"/>
    <col min="20" max="20" width="15.5703125" bestFit="1" customWidth="1"/>
    <col min="21" max="21" width="16.85546875" bestFit="1" customWidth="1"/>
    <col min="22" max="22" width="16.42578125" bestFit="1" customWidth="1"/>
    <col min="23" max="23" width="15.5703125" bestFit="1" customWidth="1"/>
    <col min="24" max="24" width="16.85546875" bestFit="1" customWidth="1"/>
    <col min="25" max="25" width="16.42578125" bestFit="1" customWidth="1"/>
    <col min="26" max="26" width="15.5703125" bestFit="1" customWidth="1"/>
    <col min="27" max="27" width="16.85546875" bestFit="1" customWidth="1"/>
    <col min="28" max="28" width="16.42578125" bestFit="1" customWidth="1"/>
    <col min="29" max="29" width="15.5703125" bestFit="1" customWidth="1"/>
    <col min="30" max="30" width="16.85546875" bestFit="1" customWidth="1"/>
    <col min="31" max="31" width="16.42578125" bestFit="1" customWidth="1"/>
    <col min="32" max="32" width="15.5703125" bestFit="1" customWidth="1"/>
    <col min="33" max="33" width="16.85546875" bestFit="1" customWidth="1"/>
    <col min="34" max="34" width="16.42578125" bestFit="1" customWidth="1"/>
    <col min="35" max="35" width="15.5703125" bestFit="1" customWidth="1"/>
    <col min="36" max="36" width="16.85546875" bestFit="1" customWidth="1"/>
    <col min="37" max="37" width="16.42578125" bestFit="1" customWidth="1"/>
    <col min="38" max="38" width="20.5703125" bestFit="1" customWidth="1"/>
    <col min="39" max="39" width="22" bestFit="1" customWidth="1"/>
    <col min="40" max="40" width="21.5703125" bestFit="1" customWidth="1"/>
  </cols>
  <sheetData>
    <row r="3" spans="1:16" x14ac:dyDescent="0.25">
      <c r="A3" s="1" t="s">
        <v>20</v>
      </c>
      <c r="B3" t="s">
        <v>69</v>
      </c>
      <c r="C3" t="s">
        <v>70</v>
      </c>
      <c r="D3" t="s">
        <v>71</v>
      </c>
      <c r="E3" t="s">
        <v>68</v>
      </c>
    </row>
    <row r="4" spans="1:16" x14ac:dyDescent="0.25">
      <c r="A4" s="2" t="s">
        <v>4</v>
      </c>
      <c r="B4" s="25">
        <v>32677211</v>
      </c>
      <c r="C4" s="25">
        <v>4014839</v>
      </c>
      <c r="D4" s="25">
        <v>782956</v>
      </c>
      <c r="E4" s="25">
        <v>11086039</v>
      </c>
    </row>
    <row r="5" spans="1:16" x14ac:dyDescent="0.25">
      <c r="A5" s="22" t="s">
        <v>91</v>
      </c>
      <c r="B5" s="25">
        <v>32677211</v>
      </c>
      <c r="C5" s="25">
        <v>4014839</v>
      </c>
      <c r="D5" s="25">
        <v>782848</v>
      </c>
      <c r="E5" s="25">
        <v>11085876</v>
      </c>
      <c r="N5" s="19">
        <v>11429607</v>
      </c>
      <c r="O5">
        <f t="shared" ref="O5:O16" si="0">416*N5</f>
        <v>4754716512</v>
      </c>
      <c r="P5">
        <f t="shared" ref="P5:P16" si="1">216*N5</f>
        <v>2468795112</v>
      </c>
    </row>
    <row r="6" spans="1:16" x14ac:dyDescent="0.25">
      <c r="A6" s="22" t="s">
        <v>92</v>
      </c>
      <c r="B6" s="25">
        <v>27900045</v>
      </c>
      <c r="C6" s="25">
        <v>3619876</v>
      </c>
      <c r="D6" s="25">
        <v>782956</v>
      </c>
      <c r="E6" s="25">
        <v>11086039</v>
      </c>
      <c r="N6" s="20">
        <v>8177996</v>
      </c>
      <c r="O6">
        <f t="shared" si="0"/>
        <v>3402046336</v>
      </c>
      <c r="P6">
        <f t="shared" si="1"/>
        <v>1766447136</v>
      </c>
    </row>
    <row r="7" spans="1:16" x14ac:dyDescent="0.25">
      <c r="A7" s="2" t="s">
        <v>0</v>
      </c>
      <c r="B7" s="25">
        <v>42021669</v>
      </c>
      <c r="C7" s="25">
        <v>14179376</v>
      </c>
      <c r="D7" s="25">
        <v>159213</v>
      </c>
      <c r="E7" s="25">
        <v>7373575</v>
      </c>
      <c r="N7" s="20">
        <v>9340850</v>
      </c>
      <c r="O7">
        <f t="shared" si="0"/>
        <v>3885793600</v>
      </c>
      <c r="P7">
        <f t="shared" si="1"/>
        <v>2017623600</v>
      </c>
    </row>
    <row r="8" spans="1:16" x14ac:dyDescent="0.25">
      <c r="A8" s="22" t="s">
        <v>91</v>
      </c>
      <c r="B8" s="25">
        <v>42021669</v>
      </c>
      <c r="C8" s="25">
        <v>14177686</v>
      </c>
      <c r="D8" s="25">
        <v>158946</v>
      </c>
      <c r="E8" s="25">
        <v>7373574</v>
      </c>
      <c r="N8" s="20">
        <v>5676000</v>
      </c>
      <c r="O8">
        <f t="shared" si="0"/>
        <v>2361216000</v>
      </c>
      <c r="P8">
        <f t="shared" si="1"/>
        <v>1226016000</v>
      </c>
    </row>
    <row r="9" spans="1:16" x14ac:dyDescent="0.25">
      <c r="A9" s="22" t="s">
        <v>92</v>
      </c>
      <c r="B9" s="25">
        <v>42018969</v>
      </c>
      <c r="C9" s="25">
        <v>14179376</v>
      </c>
      <c r="D9" s="25">
        <v>159213</v>
      </c>
      <c r="E9" s="25">
        <v>7373575</v>
      </c>
      <c r="N9" s="20">
        <v>6776510</v>
      </c>
      <c r="O9">
        <f t="shared" si="0"/>
        <v>2819028160</v>
      </c>
      <c r="P9">
        <f t="shared" si="1"/>
        <v>1463726160</v>
      </c>
    </row>
    <row r="10" spans="1:16" x14ac:dyDescent="0.25">
      <c r="A10" s="2" t="s">
        <v>1</v>
      </c>
      <c r="B10" s="25">
        <v>6752280</v>
      </c>
      <c r="C10" s="25">
        <v>3502600</v>
      </c>
      <c r="D10" s="25">
        <v>130317</v>
      </c>
      <c r="E10" s="25">
        <v>9217557</v>
      </c>
      <c r="N10" s="20">
        <v>3053024</v>
      </c>
      <c r="O10">
        <f t="shared" si="0"/>
        <v>1270057984</v>
      </c>
      <c r="P10">
        <f t="shared" si="1"/>
        <v>659453184</v>
      </c>
    </row>
    <row r="11" spans="1:16" x14ac:dyDescent="0.25">
      <c r="A11" s="22" t="s">
        <v>91</v>
      </c>
      <c r="B11" s="25">
        <v>6752280</v>
      </c>
      <c r="C11" s="25">
        <v>3494874</v>
      </c>
      <c r="D11" s="25">
        <v>130239</v>
      </c>
      <c r="E11" s="25">
        <v>9217557</v>
      </c>
      <c r="N11" s="20">
        <v>71883113</v>
      </c>
      <c r="O11">
        <f t="shared" si="0"/>
        <v>29903375008</v>
      </c>
      <c r="P11">
        <f t="shared" si="1"/>
        <v>15526752408</v>
      </c>
    </row>
    <row r="12" spans="1:16" x14ac:dyDescent="0.25">
      <c r="A12" s="22" t="s">
        <v>92</v>
      </c>
      <c r="B12" s="25">
        <v>6741726</v>
      </c>
      <c r="C12" s="25">
        <v>3502600</v>
      </c>
      <c r="D12" s="25">
        <v>130317</v>
      </c>
      <c r="E12" s="25">
        <v>9217554</v>
      </c>
      <c r="N12" s="20">
        <v>13275254</v>
      </c>
      <c r="O12">
        <f t="shared" si="0"/>
        <v>5522505664</v>
      </c>
      <c r="P12">
        <f t="shared" si="1"/>
        <v>2867454864</v>
      </c>
    </row>
    <row r="13" spans="1:16" x14ac:dyDescent="0.25">
      <c r="A13" s="2" t="s">
        <v>8</v>
      </c>
      <c r="B13" s="25">
        <v>20103152</v>
      </c>
      <c r="C13" s="25">
        <v>3976981</v>
      </c>
      <c r="D13" s="25">
        <v>478628</v>
      </c>
      <c r="E13" s="25">
        <v>5398491</v>
      </c>
      <c r="N13" s="20">
        <v>15535118</v>
      </c>
      <c r="O13">
        <f t="shared" si="0"/>
        <v>6462609088</v>
      </c>
      <c r="P13">
        <f t="shared" si="1"/>
        <v>3355585488</v>
      </c>
    </row>
    <row r="14" spans="1:16" x14ac:dyDescent="0.25">
      <c r="A14" s="22" t="s">
        <v>91</v>
      </c>
      <c r="B14" s="25">
        <v>20103152</v>
      </c>
      <c r="C14" s="25">
        <v>3974149</v>
      </c>
      <c r="D14" s="25">
        <v>478351</v>
      </c>
      <c r="E14" s="25">
        <v>5398491</v>
      </c>
      <c r="N14" s="20">
        <v>2067039</v>
      </c>
      <c r="O14">
        <f t="shared" si="0"/>
        <v>859888224</v>
      </c>
      <c r="P14">
        <f t="shared" si="1"/>
        <v>446480424</v>
      </c>
    </row>
    <row r="15" spans="1:16" x14ac:dyDescent="0.25">
      <c r="A15" s="22" t="s">
        <v>92</v>
      </c>
      <c r="B15" s="25">
        <v>19930818</v>
      </c>
      <c r="C15" s="25">
        <v>3976981</v>
      </c>
      <c r="D15" s="25">
        <v>478628</v>
      </c>
      <c r="E15" s="25">
        <v>5398148</v>
      </c>
      <c r="N15" s="20">
        <v>3458294</v>
      </c>
      <c r="O15">
        <f t="shared" si="0"/>
        <v>1438650304</v>
      </c>
      <c r="P15">
        <f t="shared" si="1"/>
        <v>746991504</v>
      </c>
    </row>
    <row r="16" spans="1:16" x14ac:dyDescent="0.25">
      <c r="A16" s="2" t="s">
        <v>5</v>
      </c>
      <c r="B16" s="25">
        <v>174928394</v>
      </c>
      <c r="C16" s="25">
        <v>61708294</v>
      </c>
      <c r="D16" s="25">
        <v>1913627</v>
      </c>
      <c r="E16" s="25">
        <v>5621137</v>
      </c>
      <c r="N16" s="20">
        <v>43582641</v>
      </c>
      <c r="O16">
        <f t="shared" si="0"/>
        <v>18130378656</v>
      </c>
      <c r="P16">
        <f t="shared" si="1"/>
        <v>9413850456</v>
      </c>
    </row>
    <row r="17" spans="1:14" x14ac:dyDescent="0.25">
      <c r="A17" s="22" t="s">
        <v>91</v>
      </c>
      <c r="B17" s="25">
        <v>174928394</v>
      </c>
      <c r="C17" s="25">
        <v>61708294</v>
      </c>
      <c r="D17" s="25">
        <v>1911935</v>
      </c>
      <c r="E17" s="25">
        <v>5621116</v>
      </c>
    </row>
    <row r="18" spans="1:14" x14ac:dyDescent="0.25">
      <c r="A18" s="22" t="s">
        <v>92</v>
      </c>
      <c r="B18" s="25">
        <v>174385985</v>
      </c>
      <c r="C18" s="25">
        <v>61654818</v>
      </c>
      <c r="D18" s="25">
        <v>1913627</v>
      </c>
      <c r="E18" s="25">
        <v>5621137</v>
      </c>
      <c r="N18" s="21"/>
    </row>
    <row r="19" spans="1:14" x14ac:dyDescent="0.25">
      <c r="A19" s="2" t="s">
        <v>7</v>
      </c>
      <c r="B19" s="25">
        <v>22842057</v>
      </c>
      <c r="C19" s="25">
        <v>6587885</v>
      </c>
      <c r="D19" s="25">
        <v>446801</v>
      </c>
      <c r="E19" s="25">
        <v>2829248</v>
      </c>
      <c r="N19" s="20"/>
    </row>
    <row r="20" spans="1:14" x14ac:dyDescent="0.25">
      <c r="A20" s="22" t="s">
        <v>91</v>
      </c>
      <c r="B20" s="25">
        <v>22842057</v>
      </c>
      <c r="C20" s="25">
        <v>6587885</v>
      </c>
      <c r="D20" s="25">
        <v>446801</v>
      </c>
      <c r="E20" s="25">
        <v>2829248</v>
      </c>
      <c r="N20" s="21"/>
    </row>
    <row r="21" spans="1:14" x14ac:dyDescent="0.25">
      <c r="A21" s="22" t="s">
        <v>92</v>
      </c>
      <c r="B21" s="25">
        <v>22103036</v>
      </c>
      <c r="C21" s="25">
        <v>6547800</v>
      </c>
      <c r="D21" s="25">
        <v>446514</v>
      </c>
      <c r="E21" s="25">
        <v>2829069</v>
      </c>
    </row>
    <row r="22" spans="1:14" x14ac:dyDescent="0.25">
      <c r="A22" s="2" t="s">
        <v>11</v>
      </c>
      <c r="B22" s="25">
        <v>236776692</v>
      </c>
      <c r="C22" s="25">
        <v>200931922</v>
      </c>
      <c r="D22" s="25">
        <v>274305</v>
      </c>
      <c r="E22" s="25">
        <v>67690248</v>
      </c>
      <c r="N22" s="21"/>
    </row>
    <row r="23" spans="1:14" x14ac:dyDescent="0.25">
      <c r="A23" s="22" t="s">
        <v>91</v>
      </c>
      <c r="B23" s="25">
        <v>236776692</v>
      </c>
      <c r="C23" s="25">
        <v>200931922</v>
      </c>
      <c r="D23" s="25">
        <v>269248</v>
      </c>
      <c r="E23" s="25">
        <v>67690248</v>
      </c>
      <c r="N23" s="20"/>
    </row>
    <row r="24" spans="1:14" x14ac:dyDescent="0.25">
      <c r="A24" s="22" t="s">
        <v>92</v>
      </c>
      <c r="B24" s="25">
        <v>236776692</v>
      </c>
      <c r="C24" s="25">
        <v>200931922</v>
      </c>
      <c r="D24" s="25">
        <v>274305</v>
      </c>
      <c r="E24" s="25">
        <v>67690248</v>
      </c>
      <c r="N24" s="21"/>
    </row>
    <row r="25" spans="1:14" x14ac:dyDescent="0.25">
      <c r="A25" s="2" t="s">
        <v>9</v>
      </c>
      <c r="B25" s="25">
        <v>209517832</v>
      </c>
      <c r="C25" s="25">
        <v>124344785</v>
      </c>
      <c r="D25" s="25">
        <v>2488521</v>
      </c>
      <c r="E25" s="25">
        <v>12053742</v>
      </c>
    </row>
    <row r="26" spans="1:14" x14ac:dyDescent="0.25">
      <c r="A26" s="22" t="s">
        <v>91</v>
      </c>
      <c r="B26" s="25">
        <v>209517832</v>
      </c>
      <c r="C26" s="25">
        <v>124334603</v>
      </c>
      <c r="D26" s="25">
        <v>2488521</v>
      </c>
      <c r="E26" s="25">
        <v>12053742</v>
      </c>
      <c r="N26" s="21"/>
    </row>
    <row r="27" spans="1:14" x14ac:dyDescent="0.25">
      <c r="A27" s="22" t="s">
        <v>92</v>
      </c>
      <c r="B27" s="25">
        <v>209180663</v>
      </c>
      <c r="C27" s="25">
        <v>124344785</v>
      </c>
      <c r="D27" s="25">
        <v>2488480</v>
      </c>
      <c r="E27" s="25">
        <v>12053728</v>
      </c>
      <c r="N27" s="20"/>
    </row>
    <row r="28" spans="1:14" x14ac:dyDescent="0.25">
      <c r="A28" s="2" t="s">
        <v>10</v>
      </c>
      <c r="B28" s="25">
        <v>121174750</v>
      </c>
      <c r="C28" s="25">
        <v>25590591</v>
      </c>
      <c r="D28" s="25">
        <v>2281997</v>
      </c>
      <c r="E28" s="25">
        <v>41298250</v>
      </c>
      <c r="N28" s="21"/>
    </row>
    <row r="29" spans="1:14" x14ac:dyDescent="0.25">
      <c r="A29" s="22" t="s">
        <v>91</v>
      </c>
      <c r="B29" s="25">
        <v>121174750</v>
      </c>
      <c r="C29" s="25">
        <v>25590591</v>
      </c>
      <c r="D29" s="25">
        <v>2280688</v>
      </c>
      <c r="E29" s="25">
        <v>41298250</v>
      </c>
    </row>
    <row r="30" spans="1:14" x14ac:dyDescent="0.25">
      <c r="A30" s="22" t="s">
        <v>92</v>
      </c>
      <c r="B30" s="25">
        <v>121174750</v>
      </c>
      <c r="C30" s="25">
        <v>25590591</v>
      </c>
      <c r="D30" s="25">
        <v>2281997</v>
      </c>
      <c r="E30" s="25">
        <v>41298250</v>
      </c>
      <c r="N30" s="21"/>
    </row>
    <row r="31" spans="1:14" x14ac:dyDescent="0.25">
      <c r="A31" s="2" t="s">
        <v>6</v>
      </c>
      <c r="B31" s="25">
        <v>18258046</v>
      </c>
      <c r="C31" s="25">
        <v>2278218</v>
      </c>
      <c r="D31" s="25">
        <v>440143</v>
      </c>
      <c r="E31" s="25">
        <v>15232262</v>
      </c>
      <c r="N31" s="20"/>
    </row>
    <row r="32" spans="1:14" x14ac:dyDescent="0.25">
      <c r="A32" s="22" t="s">
        <v>91</v>
      </c>
      <c r="B32" s="25">
        <v>18258046</v>
      </c>
      <c r="C32" s="25">
        <v>2278218</v>
      </c>
      <c r="D32" s="25">
        <v>440031</v>
      </c>
      <c r="E32" s="25">
        <v>15231492</v>
      </c>
      <c r="N32" s="21"/>
    </row>
    <row r="33" spans="1:14" x14ac:dyDescent="0.25">
      <c r="A33" s="22" t="s">
        <v>92</v>
      </c>
      <c r="B33" s="25">
        <v>17116700</v>
      </c>
      <c r="C33" s="25">
        <v>2270625</v>
      </c>
      <c r="D33" s="25">
        <v>440143</v>
      </c>
      <c r="E33" s="25">
        <v>15232262</v>
      </c>
    </row>
    <row r="34" spans="1:14" x14ac:dyDescent="0.25">
      <c r="A34" s="2" t="s">
        <v>3</v>
      </c>
      <c r="B34" s="25">
        <v>5227001</v>
      </c>
      <c r="C34" s="25">
        <v>1165608</v>
      </c>
      <c r="D34" s="25">
        <v>94723</v>
      </c>
      <c r="E34" s="25">
        <v>1981790</v>
      </c>
      <c r="N34" s="21"/>
    </row>
    <row r="35" spans="1:14" x14ac:dyDescent="0.25">
      <c r="A35" s="22" t="s">
        <v>91</v>
      </c>
      <c r="B35" s="25">
        <v>5227001</v>
      </c>
      <c r="C35" s="25">
        <v>1165608</v>
      </c>
      <c r="D35" s="25">
        <v>94723</v>
      </c>
      <c r="E35" s="25">
        <v>1981774</v>
      </c>
      <c r="N35" s="20"/>
    </row>
    <row r="36" spans="1:14" x14ac:dyDescent="0.25">
      <c r="A36" s="22" t="s">
        <v>92</v>
      </c>
      <c r="B36" s="25">
        <v>5198984</v>
      </c>
      <c r="C36" s="25">
        <v>1165378</v>
      </c>
      <c r="D36" s="25">
        <v>94562</v>
      </c>
      <c r="E36" s="25">
        <v>1981790</v>
      </c>
      <c r="N36" s="21"/>
    </row>
    <row r="37" spans="1:14" x14ac:dyDescent="0.25">
      <c r="A37" s="2" t="s">
        <v>2</v>
      </c>
      <c r="B37" s="25">
        <v>4070557</v>
      </c>
      <c r="C37" s="25">
        <v>969929</v>
      </c>
      <c r="D37" s="25">
        <v>97174</v>
      </c>
      <c r="E37" s="25">
        <v>3383038</v>
      </c>
    </row>
    <row r="38" spans="1:14" x14ac:dyDescent="0.25">
      <c r="A38" s="22" t="s">
        <v>91</v>
      </c>
      <c r="B38" s="25">
        <v>4070557</v>
      </c>
      <c r="C38" s="25">
        <v>968880</v>
      </c>
      <c r="D38" s="25">
        <v>97174</v>
      </c>
      <c r="E38" s="25">
        <v>3383033</v>
      </c>
      <c r="N38" s="21"/>
    </row>
    <row r="39" spans="1:14" x14ac:dyDescent="0.25">
      <c r="A39" s="22" t="s">
        <v>92</v>
      </c>
      <c r="B39" s="25">
        <v>4057140</v>
      </c>
      <c r="C39" s="25">
        <v>969929</v>
      </c>
      <c r="D39" s="25">
        <v>97081</v>
      </c>
      <c r="E39" s="25">
        <v>3383038</v>
      </c>
      <c r="N39" s="20"/>
    </row>
    <row r="40" spans="1:14" x14ac:dyDescent="0.25">
      <c r="A40" s="2" t="s">
        <v>21</v>
      </c>
      <c r="B40" s="25">
        <v>236776692</v>
      </c>
      <c r="C40" s="25">
        <v>200931922</v>
      </c>
      <c r="D40" s="25">
        <v>2488521</v>
      </c>
      <c r="E40" s="25">
        <v>67690248</v>
      </c>
      <c r="N40" s="21"/>
    </row>
    <row r="42" spans="1:14" x14ac:dyDescent="0.25">
      <c r="N42" s="21"/>
    </row>
    <row r="43" spans="1:14" x14ac:dyDescent="0.25">
      <c r="N43" s="20"/>
    </row>
    <row r="44" spans="1:14" x14ac:dyDescent="0.25">
      <c r="N44" s="21"/>
    </row>
    <row r="46" spans="1:14" x14ac:dyDescent="0.25">
      <c r="N46" s="21"/>
    </row>
    <row r="47" spans="1:14" x14ac:dyDescent="0.25">
      <c r="N47" s="20"/>
    </row>
    <row r="48" spans="1:14" x14ac:dyDescent="0.25">
      <c r="N48" s="21"/>
    </row>
    <row r="50" spans="14:14" x14ac:dyDescent="0.25">
      <c r="N50" s="21"/>
    </row>
    <row r="51" spans="14:14" x14ac:dyDescent="0.25">
      <c r="N51" s="20"/>
    </row>
    <row r="52" spans="14:14" x14ac:dyDescent="0.25">
      <c r="N52" s="21"/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E8C2-6A62-420C-B284-FA4F8938015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12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17</v>
      </c>
      <c r="J1" t="s">
        <v>16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18</v>
      </c>
    </row>
    <row r="2" spans="1:18" x14ac:dyDescent="0.25">
      <c r="A2" t="s">
        <v>7</v>
      </c>
      <c r="B2" t="s">
        <v>14</v>
      </c>
      <c r="C2">
        <v>3</v>
      </c>
      <c r="D2">
        <v>2914950</v>
      </c>
      <c r="E2">
        <v>2696591</v>
      </c>
      <c r="F2">
        <v>165345</v>
      </c>
      <c r="G2">
        <v>13</v>
      </c>
      <c r="H2">
        <v>494</v>
      </c>
      <c r="I2">
        <v>192</v>
      </c>
      <c r="J2">
        <v>494</v>
      </c>
      <c r="K2">
        <v>393</v>
      </c>
      <c r="L2">
        <v>18</v>
      </c>
      <c r="M2">
        <v>54438784</v>
      </c>
      <c r="N2">
        <v>6300</v>
      </c>
      <c r="O2">
        <v>51735893</v>
      </c>
      <c r="P2">
        <v>12222699</v>
      </c>
      <c r="Q2">
        <v>34479810</v>
      </c>
      <c r="R2">
        <v>55702492</v>
      </c>
    </row>
    <row r="3" spans="1:18" x14ac:dyDescent="0.25">
      <c r="A3" t="s">
        <v>7</v>
      </c>
      <c r="B3" t="s">
        <v>14</v>
      </c>
      <c r="C3">
        <v>2</v>
      </c>
      <c r="D3">
        <v>2932350</v>
      </c>
      <c r="E3">
        <v>2721456</v>
      </c>
      <c r="F3">
        <v>159623</v>
      </c>
      <c r="G3">
        <v>9</v>
      </c>
      <c r="H3">
        <v>498</v>
      </c>
      <c r="I3">
        <v>192</v>
      </c>
      <c r="J3">
        <v>500</v>
      </c>
      <c r="K3">
        <v>403</v>
      </c>
      <c r="L3">
        <v>18</v>
      </c>
      <c r="M3">
        <v>53088811</v>
      </c>
      <c r="N3">
        <v>426278</v>
      </c>
      <c r="O3">
        <v>49941077</v>
      </c>
      <c r="P3">
        <v>11790968</v>
      </c>
      <c r="Q3">
        <v>37210965</v>
      </c>
      <c r="R3">
        <v>56700061</v>
      </c>
    </row>
    <row r="4" spans="1:18" x14ac:dyDescent="0.25">
      <c r="A4" t="s">
        <v>7</v>
      </c>
      <c r="B4" t="s">
        <v>14</v>
      </c>
      <c r="C4">
        <v>1</v>
      </c>
      <c r="D4">
        <v>2891588</v>
      </c>
      <c r="E4">
        <v>2679604</v>
      </c>
      <c r="F4">
        <v>161242</v>
      </c>
      <c r="G4">
        <v>9</v>
      </c>
      <c r="H4">
        <v>494</v>
      </c>
      <c r="I4">
        <v>192</v>
      </c>
      <c r="J4">
        <v>494</v>
      </c>
      <c r="K4">
        <v>404</v>
      </c>
      <c r="L4">
        <v>18</v>
      </c>
      <c r="M4">
        <v>53333363</v>
      </c>
      <c r="N4">
        <v>6697</v>
      </c>
      <c r="O4">
        <v>50647062</v>
      </c>
      <c r="P4">
        <v>11968103</v>
      </c>
      <c r="Q4">
        <v>34133292</v>
      </c>
      <c r="R4">
        <v>54615474</v>
      </c>
    </row>
    <row r="5" spans="1:18" x14ac:dyDescent="0.25">
      <c r="A5" t="s">
        <v>7</v>
      </c>
      <c r="B5" t="s">
        <v>14</v>
      </c>
      <c r="C5">
        <v>0</v>
      </c>
      <c r="D5">
        <v>3053024</v>
      </c>
      <c r="E5">
        <v>2828676</v>
      </c>
      <c r="F5">
        <v>163132</v>
      </c>
      <c r="G5">
        <v>9</v>
      </c>
      <c r="H5">
        <v>545</v>
      </c>
      <c r="I5">
        <v>192</v>
      </c>
      <c r="J5">
        <v>545</v>
      </c>
      <c r="K5">
        <v>406</v>
      </c>
      <c r="L5">
        <v>17</v>
      </c>
      <c r="M5">
        <v>52483166</v>
      </c>
      <c r="N5">
        <v>5621</v>
      </c>
      <c r="O5">
        <v>49648869</v>
      </c>
      <c r="P5">
        <v>11943384</v>
      </c>
      <c r="Q5">
        <v>42572965</v>
      </c>
      <c r="R5">
        <v>58820682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554-E262-46C2-B2D8-570DBBC74184}">
  <dimension ref="A3:I40"/>
  <sheetViews>
    <sheetView topLeftCell="A4" zoomScaleNormal="100" workbookViewId="0">
      <selection activeCell="M36" sqref="M36"/>
    </sheetView>
  </sheetViews>
  <sheetFormatPr defaultRowHeight="15" x14ac:dyDescent="0.25"/>
  <cols>
    <col min="1" max="1" width="15" bestFit="1" customWidth="1"/>
    <col min="2" max="3" width="8" bestFit="1" customWidth="1"/>
    <col min="4" max="5" width="6" bestFit="1" customWidth="1"/>
    <col min="6" max="6" width="11.28515625" bestFit="1" customWidth="1"/>
    <col min="7" max="7" width="12.140625" bestFit="1" customWidth="1"/>
    <col min="8" max="8" width="10.85546875" bestFit="1" customWidth="1"/>
    <col min="9" max="9" width="11.28515625" bestFit="1" customWidth="1"/>
    <col min="10" max="10" width="14" bestFit="1" customWidth="1"/>
    <col min="11" max="11" width="11" bestFit="1" customWidth="1"/>
    <col min="12" max="12" width="11.28515625" bestFit="1" customWidth="1"/>
    <col min="13" max="13" width="14.140625" bestFit="1" customWidth="1"/>
    <col min="14" max="14" width="8.5703125" bestFit="1" customWidth="1"/>
    <col min="15" max="15" width="11.28515625" bestFit="1" customWidth="1"/>
    <col min="16" max="16" width="11.5703125" bestFit="1" customWidth="1"/>
    <col min="17" max="17" width="8.7109375" bestFit="1" customWidth="1"/>
    <col min="18" max="18" width="11.28515625" bestFit="1" customWidth="1"/>
    <col min="19" max="19" width="11.7109375" bestFit="1" customWidth="1"/>
    <col min="20" max="20" width="10.5703125" bestFit="1" customWidth="1"/>
    <col min="21" max="21" width="11.28515625" bestFit="1" customWidth="1"/>
    <col min="22" max="22" width="13.7109375" bestFit="1" customWidth="1"/>
    <col min="23" max="23" width="11" bestFit="1" customWidth="1"/>
    <col min="24" max="24" width="11.28515625" bestFit="1" customWidth="1"/>
    <col min="25" max="25" width="14.140625" bestFit="1" customWidth="1"/>
    <col min="26" max="26" width="10" bestFit="1" customWidth="1"/>
    <col min="27" max="27" width="11.28515625" bestFit="1" customWidth="1"/>
    <col min="28" max="28" width="13.140625" bestFit="1" customWidth="1"/>
    <col min="29" max="29" width="11.28515625" bestFit="1" customWidth="1"/>
    <col min="30" max="36" width="6" bestFit="1" customWidth="1"/>
    <col min="37" max="37" width="16" bestFit="1" customWidth="1"/>
    <col min="38" max="71" width="6" bestFit="1" customWidth="1"/>
    <col min="72" max="72" width="22.5703125" bestFit="1" customWidth="1"/>
    <col min="73" max="77" width="8" bestFit="1" customWidth="1"/>
    <col min="78" max="78" width="9" bestFit="1" customWidth="1"/>
    <col min="79" max="106" width="8" bestFit="1" customWidth="1"/>
    <col min="107" max="107" width="17.5703125" bestFit="1" customWidth="1"/>
    <col min="108" max="112" width="7" bestFit="1" customWidth="1"/>
    <col min="113" max="113" width="8" bestFit="1" customWidth="1"/>
    <col min="114" max="124" width="7" bestFit="1" customWidth="1"/>
    <col min="125" max="126" width="8" bestFit="1" customWidth="1"/>
    <col min="127" max="141" width="7" bestFit="1" customWidth="1"/>
    <col min="142" max="142" width="18" bestFit="1" customWidth="1"/>
    <col min="143" max="143" width="23" bestFit="1" customWidth="1"/>
    <col min="144" max="144" width="29.42578125" bestFit="1" customWidth="1"/>
    <col min="145" max="145" width="24.42578125" bestFit="1" customWidth="1"/>
    <col min="146" max="146" width="13.140625" bestFit="1" customWidth="1"/>
    <col min="147" max="181" width="6" bestFit="1" customWidth="1"/>
    <col min="182" max="182" width="16" bestFit="1" customWidth="1"/>
    <col min="183" max="217" width="6" bestFit="1" customWidth="1"/>
    <col min="218" max="218" width="22.5703125" bestFit="1" customWidth="1"/>
    <col min="219" max="253" width="8" bestFit="1" customWidth="1"/>
    <col min="254" max="254" width="17.5703125" bestFit="1" customWidth="1"/>
    <col min="255" max="257" width="7" bestFit="1" customWidth="1"/>
    <col min="258" max="259" width="8" bestFit="1" customWidth="1"/>
    <col min="260" max="273" width="7" bestFit="1" customWidth="1"/>
    <col min="274" max="274" width="8" bestFit="1" customWidth="1"/>
    <col min="275" max="286" width="7" bestFit="1" customWidth="1"/>
    <col min="287" max="287" width="8" bestFit="1" customWidth="1"/>
    <col min="288" max="289" width="7" bestFit="1" customWidth="1"/>
    <col min="290" max="290" width="22.140625" bestFit="1" customWidth="1"/>
    <col min="291" max="291" width="27.140625" bestFit="1" customWidth="1"/>
    <col min="292" max="292" width="33.5703125" bestFit="1" customWidth="1"/>
    <col min="293" max="293" width="28.5703125" bestFit="1" customWidth="1"/>
    <col min="294" max="294" width="16" bestFit="1" customWidth="1"/>
    <col min="295" max="295" width="21" bestFit="1" customWidth="1"/>
    <col min="296" max="296" width="27.5703125" bestFit="1" customWidth="1"/>
    <col min="297" max="297" width="22.5703125" bestFit="1" customWidth="1"/>
  </cols>
  <sheetData>
    <row r="3" spans="1:9" x14ac:dyDescent="0.25">
      <c r="A3" s="1" t="s">
        <v>20</v>
      </c>
      <c r="B3" t="s">
        <v>69</v>
      </c>
      <c r="C3" t="s">
        <v>70</v>
      </c>
      <c r="D3" t="s">
        <v>71</v>
      </c>
      <c r="E3" t="s">
        <v>68</v>
      </c>
    </row>
    <row r="4" spans="1:9" x14ac:dyDescent="0.25">
      <c r="A4" s="2" t="s">
        <v>41</v>
      </c>
      <c r="B4" s="3">
        <v>5495155</v>
      </c>
      <c r="C4" s="3">
        <v>287149</v>
      </c>
      <c r="D4" s="3">
        <v>41694</v>
      </c>
      <c r="E4" s="3">
        <v>52302</v>
      </c>
    </row>
    <row r="5" spans="1:9" x14ac:dyDescent="0.25">
      <c r="A5" s="22" t="s">
        <v>14</v>
      </c>
      <c r="B5" s="3">
        <v>5495155</v>
      </c>
      <c r="C5" s="3">
        <v>252655</v>
      </c>
      <c r="D5" s="3">
        <v>38337</v>
      </c>
      <c r="E5" s="3">
        <v>50028</v>
      </c>
    </row>
    <row r="6" spans="1:9" x14ac:dyDescent="0.25">
      <c r="A6" s="22" t="s">
        <v>58</v>
      </c>
      <c r="B6" s="3">
        <v>2983378</v>
      </c>
      <c r="C6" s="3">
        <v>287149</v>
      </c>
      <c r="D6" s="3">
        <v>41694</v>
      </c>
      <c r="E6" s="3">
        <v>52302</v>
      </c>
      <c r="G6" s="7"/>
    </row>
    <row r="7" spans="1:9" x14ac:dyDescent="0.25">
      <c r="A7" s="2" t="s">
        <v>42</v>
      </c>
      <c r="B7" s="3">
        <v>5222827</v>
      </c>
      <c r="C7" s="3">
        <v>297995</v>
      </c>
      <c r="D7" s="3">
        <v>42702</v>
      </c>
      <c r="E7" s="3">
        <v>54669</v>
      </c>
      <c r="G7" s="6"/>
    </row>
    <row r="8" spans="1:9" x14ac:dyDescent="0.25">
      <c r="A8" s="22" t="s">
        <v>14</v>
      </c>
      <c r="B8" s="3">
        <v>5222827</v>
      </c>
      <c r="C8" s="3">
        <v>297995</v>
      </c>
      <c r="D8" s="3">
        <v>35194</v>
      </c>
      <c r="E8" s="3">
        <v>54669</v>
      </c>
      <c r="G8" s="6">
        <v>68826</v>
      </c>
      <c r="H8">
        <f t="shared" ref="H8:H16" si="0">216*G8</f>
        <v>14866416</v>
      </c>
      <c r="I8">
        <f t="shared" ref="I8:I16" si="1">416*G8</f>
        <v>28631616</v>
      </c>
    </row>
    <row r="9" spans="1:9" x14ac:dyDescent="0.25">
      <c r="A9" s="22" t="s">
        <v>58</v>
      </c>
      <c r="B9" s="3">
        <v>3277455</v>
      </c>
      <c r="C9" s="3">
        <v>269553</v>
      </c>
      <c r="D9" s="3">
        <v>42702</v>
      </c>
      <c r="E9" s="3">
        <v>53195</v>
      </c>
      <c r="G9" s="6">
        <v>71833</v>
      </c>
      <c r="H9">
        <f t="shared" si="0"/>
        <v>15515928</v>
      </c>
      <c r="I9">
        <f t="shared" si="1"/>
        <v>29882528</v>
      </c>
    </row>
    <row r="10" spans="1:9" x14ac:dyDescent="0.25">
      <c r="A10" s="2" t="s">
        <v>43</v>
      </c>
      <c r="B10" s="3">
        <v>5464818</v>
      </c>
      <c r="C10" s="3">
        <v>407119</v>
      </c>
      <c r="D10" s="3">
        <v>44602</v>
      </c>
      <c r="E10" s="3">
        <v>53592</v>
      </c>
      <c r="G10" s="6">
        <v>72432</v>
      </c>
      <c r="H10">
        <f t="shared" si="0"/>
        <v>15645312</v>
      </c>
      <c r="I10">
        <f t="shared" si="1"/>
        <v>30131712</v>
      </c>
    </row>
    <row r="11" spans="1:9" x14ac:dyDescent="0.25">
      <c r="A11" s="22" t="s">
        <v>14</v>
      </c>
      <c r="B11" s="3">
        <v>5464818</v>
      </c>
      <c r="C11" s="3">
        <v>407119</v>
      </c>
      <c r="D11" s="3">
        <v>38766</v>
      </c>
      <c r="E11" s="3">
        <v>53549</v>
      </c>
      <c r="G11" s="6">
        <v>85710</v>
      </c>
      <c r="H11">
        <f t="shared" si="0"/>
        <v>18513360</v>
      </c>
      <c r="I11">
        <f t="shared" si="1"/>
        <v>35655360</v>
      </c>
    </row>
    <row r="12" spans="1:9" x14ac:dyDescent="0.25">
      <c r="A12" s="22" t="s">
        <v>58</v>
      </c>
      <c r="B12" s="3">
        <v>3295647</v>
      </c>
      <c r="C12" s="3">
        <v>384189</v>
      </c>
      <c r="D12" s="3">
        <v>44602</v>
      </c>
      <c r="E12" s="3">
        <v>53592</v>
      </c>
      <c r="G12" s="6">
        <v>52856</v>
      </c>
      <c r="H12">
        <f t="shared" si="0"/>
        <v>11416896</v>
      </c>
      <c r="I12">
        <f t="shared" si="1"/>
        <v>21988096</v>
      </c>
    </row>
    <row r="13" spans="1:9" x14ac:dyDescent="0.25">
      <c r="A13" s="2" t="s">
        <v>46</v>
      </c>
      <c r="B13" s="3">
        <v>8485946</v>
      </c>
      <c r="C13" s="3">
        <v>1724820</v>
      </c>
      <c r="D13" s="3">
        <v>71017</v>
      </c>
      <c r="E13" s="3">
        <v>54506</v>
      </c>
      <c r="G13" s="6">
        <v>69851</v>
      </c>
      <c r="H13">
        <f t="shared" si="0"/>
        <v>15087816</v>
      </c>
      <c r="I13">
        <f t="shared" si="1"/>
        <v>29058016</v>
      </c>
    </row>
    <row r="14" spans="1:9" x14ac:dyDescent="0.25">
      <c r="A14" s="22" t="s">
        <v>14</v>
      </c>
      <c r="B14" s="3">
        <v>8485946</v>
      </c>
      <c r="C14" s="3">
        <v>1724820</v>
      </c>
      <c r="D14" s="3">
        <v>69460</v>
      </c>
      <c r="E14" s="3">
        <v>51443</v>
      </c>
      <c r="G14" s="6">
        <v>73381</v>
      </c>
      <c r="H14">
        <f t="shared" si="0"/>
        <v>15850296</v>
      </c>
      <c r="I14">
        <f t="shared" si="1"/>
        <v>30526496</v>
      </c>
    </row>
    <row r="15" spans="1:9" x14ac:dyDescent="0.25">
      <c r="A15" s="22" t="s">
        <v>58</v>
      </c>
      <c r="B15" s="3">
        <v>6357938</v>
      </c>
      <c r="C15" s="3">
        <v>1628043</v>
      </c>
      <c r="D15" s="3">
        <v>71017</v>
      </c>
      <c r="E15" s="3">
        <v>54506</v>
      </c>
      <c r="G15" s="6">
        <v>71027</v>
      </c>
      <c r="H15">
        <f t="shared" si="0"/>
        <v>15341832</v>
      </c>
      <c r="I15">
        <f t="shared" si="1"/>
        <v>29547232</v>
      </c>
    </row>
    <row r="16" spans="1:9" x14ac:dyDescent="0.25">
      <c r="A16" s="2" t="s">
        <v>44</v>
      </c>
      <c r="B16" s="3">
        <v>4700885</v>
      </c>
      <c r="C16" s="3">
        <v>173267</v>
      </c>
      <c r="D16" s="3">
        <v>34904</v>
      </c>
      <c r="E16" s="3">
        <v>39794</v>
      </c>
      <c r="G16" s="6">
        <v>76612</v>
      </c>
      <c r="H16">
        <f t="shared" si="0"/>
        <v>16548192</v>
      </c>
      <c r="I16">
        <f t="shared" si="1"/>
        <v>31870592</v>
      </c>
    </row>
    <row r="17" spans="1:7" x14ac:dyDescent="0.25">
      <c r="A17" s="22" t="s">
        <v>14</v>
      </c>
      <c r="B17" s="3">
        <v>4700885</v>
      </c>
      <c r="C17" s="3">
        <v>173267</v>
      </c>
      <c r="D17" s="3">
        <v>32242</v>
      </c>
      <c r="E17" s="3">
        <v>37732</v>
      </c>
    </row>
    <row r="18" spans="1:7" x14ac:dyDescent="0.25">
      <c r="A18" s="22" t="s">
        <v>58</v>
      </c>
      <c r="B18" s="3">
        <v>2606739</v>
      </c>
      <c r="C18" s="3">
        <v>165303</v>
      </c>
      <c r="D18" s="3">
        <v>34904</v>
      </c>
      <c r="E18" s="3">
        <v>39794</v>
      </c>
    </row>
    <row r="19" spans="1:7" x14ac:dyDescent="0.25">
      <c r="A19" s="2" t="s">
        <v>45</v>
      </c>
      <c r="B19" s="3">
        <v>5242000</v>
      </c>
      <c r="C19" s="3">
        <v>394784</v>
      </c>
      <c r="D19" s="3">
        <v>44288</v>
      </c>
      <c r="E19" s="3">
        <v>53385</v>
      </c>
    </row>
    <row r="20" spans="1:7" x14ac:dyDescent="0.25">
      <c r="A20" s="22" t="s">
        <v>14</v>
      </c>
      <c r="B20" s="3">
        <v>5242000</v>
      </c>
      <c r="C20" s="3">
        <v>347286</v>
      </c>
      <c r="D20" s="3">
        <v>37296</v>
      </c>
      <c r="E20" s="3">
        <v>51630</v>
      </c>
    </row>
    <row r="21" spans="1:7" x14ac:dyDescent="0.25">
      <c r="A21" s="22" t="s">
        <v>58</v>
      </c>
      <c r="B21" s="3">
        <v>3177744</v>
      </c>
      <c r="C21" s="3">
        <v>394784</v>
      </c>
      <c r="D21" s="3">
        <v>44288</v>
      </c>
      <c r="E21" s="3">
        <v>53385</v>
      </c>
    </row>
    <row r="22" spans="1:7" x14ac:dyDescent="0.25">
      <c r="A22" s="2" t="s">
        <v>47</v>
      </c>
      <c r="B22" s="3">
        <v>5164969</v>
      </c>
      <c r="C22" s="3">
        <v>350668</v>
      </c>
      <c r="D22" s="3">
        <v>47007</v>
      </c>
      <c r="E22" s="3">
        <v>56370</v>
      </c>
    </row>
    <row r="23" spans="1:7" x14ac:dyDescent="0.25">
      <c r="A23" s="22" t="s">
        <v>14</v>
      </c>
      <c r="B23" s="3">
        <v>5164969</v>
      </c>
      <c r="C23" s="3">
        <v>339687</v>
      </c>
      <c r="D23" s="3">
        <v>37001</v>
      </c>
      <c r="E23" s="3">
        <v>55325</v>
      </c>
    </row>
    <row r="24" spans="1:7" x14ac:dyDescent="0.25">
      <c r="A24" s="22" t="s">
        <v>58</v>
      </c>
      <c r="B24" s="3">
        <v>3270089</v>
      </c>
      <c r="C24" s="3">
        <v>350668</v>
      </c>
      <c r="D24" s="3">
        <v>47007</v>
      </c>
      <c r="E24" s="3">
        <v>56370</v>
      </c>
    </row>
    <row r="25" spans="1:7" x14ac:dyDescent="0.25">
      <c r="A25" s="2" t="s">
        <v>48</v>
      </c>
      <c r="B25" s="3">
        <v>4957763</v>
      </c>
      <c r="C25" s="3">
        <v>277539</v>
      </c>
      <c r="D25" s="3">
        <v>43956</v>
      </c>
      <c r="E25" s="3">
        <v>53494</v>
      </c>
    </row>
    <row r="26" spans="1:7" x14ac:dyDescent="0.25">
      <c r="A26" s="22" t="s">
        <v>14</v>
      </c>
      <c r="B26" s="3">
        <v>4957763</v>
      </c>
      <c r="C26" s="3">
        <v>277539</v>
      </c>
      <c r="D26" s="3">
        <v>35901</v>
      </c>
      <c r="E26" s="3">
        <v>53494</v>
      </c>
      <c r="G26" s="7"/>
    </row>
    <row r="27" spans="1:7" x14ac:dyDescent="0.25">
      <c r="A27" s="22" t="s">
        <v>58</v>
      </c>
      <c r="B27" s="3">
        <v>3068585</v>
      </c>
      <c r="C27" s="3">
        <v>264898</v>
      </c>
      <c r="D27" s="3">
        <v>43956</v>
      </c>
      <c r="E27" s="3">
        <v>52142</v>
      </c>
      <c r="G27" s="6"/>
    </row>
    <row r="28" spans="1:7" x14ac:dyDescent="0.25">
      <c r="A28" s="2" t="s">
        <v>49</v>
      </c>
      <c r="B28" s="3">
        <v>5633640</v>
      </c>
      <c r="C28" s="3">
        <v>307218</v>
      </c>
      <c r="D28" s="3">
        <v>47898</v>
      </c>
      <c r="E28" s="3">
        <v>56525</v>
      </c>
    </row>
    <row r="29" spans="1:7" x14ac:dyDescent="0.25">
      <c r="A29" s="22" t="s">
        <v>14</v>
      </c>
      <c r="B29" s="3">
        <v>5633640</v>
      </c>
      <c r="C29" s="3">
        <v>307218</v>
      </c>
      <c r="D29" s="3">
        <v>41046</v>
      </c>
      <c r="E29" s="3">
        <v>56525</v>
      </c>
    </row>
    <row r="30" spans="1:7" x14ac:dyDescent="0.25">
      <c r="A30" s="22" t="s">
        <v>58</v>
      </c>
      <c r="B30" s="3">
        <v>3532078</v>
      </c>
      <c r="C30" s="3">
        <v>290199</v>
      </c>
      <c r="D30" s="3">
        <v>47898</v>
      </c>
      <c r="E30" s="3">
        <v>54456</v>
      </c>
    </row>
    <row r="31" spans="1:7" x14ac:dyDescent="0.25">
      <c r="A31" s="2" t="s">
        <v>21</v>
      </c>
      <c r="B31" s="3">
        <v>8485946</v>
      </c>
      <c r="C31" s="3">
        <v>1724820</v>
      </c>
      <c r="D31" s="3">
        <v>71017</v>
      </c>
      <c r="E31" s="3">
        <v>56525</v>
      </c>
    </row>
    <row r="32" spans="1:7" x14ac:dyDescent="0.25">
      <c r="G32" s="7"/>
    </row>
    <row r="35" spans="7:7" x14ac:dyDescent="0.25">
      <c r="G35" s="6"/>
    </row>
    <row r="36" spans="7:7" x14ac:dyDescent="0.25">
      <c r="G36" s="7"/>
    </row>
    <row r="38" spans="7:7" x14ac:dyDescent="0.25">
      <c r="G38" s="7"/>
    </row>
    <row r="39" spans="7:7" x14ac:dyDescent="0.25">
      <c r="G39" s="6"/>
    </row>
    <row r="40" spans="7:7" x14ac:dyDescent="0.25">
      <c r="G40" s="7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FBE2-BC10-462B-A20D-021967B5FE7E}">
  <dimension ref="A3:J18"/>
  <sheetViews>
    <sheetView topLeftCell="G1" workbookViewId="0">
      <selection activeCell="I9" sqref="I9"/>
    </sheetView>
  </sheetViews>
  <sheetFormatPr defaultRowHeight="15" x14ac:dyDescent="0.25"/>
  <cols>
    <col min="1" max="1" width="15.570312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2.140625" bestFit="1" customWidth="1"/>
    <col min="6" max="6" width="21.5703125" bestFit="1" customWidth="1"/>
    <col min="7" max="7" width="27.140625" bestFit="1" customWidth="1"/>
    <col min="8" max="8" width="16.42578125" bestFit="1" customWidth="1"/>
    <col min="9" max="9" width="22.140625" bestFit="1" customWidth="1"/>
    <col min="10" max="10" width="16.42578125" bestFit="1" customWidth="1"/>
    <col min="11" max="11" width="22.140625" bestFit="1" customWidth="1"/>
    <col min="12" max="12" width="21.5703125" bestFit="1" customWidth="1"/>
    <col min="13" max="13" width="27.140625" bestFit="1" customWidth="1"/>
  </cols>
  <sheetData>
    <row r="3" spans="1:10" x14ac:dyDescent="0.25">
      <c r="B3" s="1" t="s">
        <v>22</v>
      </c>
    </row>
    <row r="4" spans="1:10" x14ac:dyDescent="0.25">
      <c r="B4" t="s">
        <v>14</v>
      </c>
      <c r="D4" t="s">
        <v>58</v>
      </c>
      <c r="F4" t="s">
        <v>76</v>
      </c>
      <c r="G4" t="s">
        <v>74</v>
      </c>
    </row>
    <row r="5" spans="1:10" x14ac:dyDescent="0.25">
      <c r="A5" s="1" t="s">
        <v>20</v>
      </c>
      <c r="B5" t="s">
        <v>77</v>
      </c>
      <c r="C5" t="s">
        <v>75</v>
      </c>
      <c r="D5" t="s">
        <v>77</v>
      </c>
      <c r="E5" t="s">
        <v>75</v>
      </c>
    </row>
    <row r="6" spans="1:10" x14ac:dyDescent="0.25">
      <c r="A6" s="2" t="s">
        <v>4</v>
      </c>
      <c r="B6" s="3">
        <v>32677211</v>
      </c>
      <c r="C6" s="3">
        <v>4014839</v>
      </c>
      <c r="D6" s="3">
        <v>27900045</v>
      </c>
      <c r="E6" s="3">
        <v>3619876</v>
      </c>
      <c r="F6" s="3">
        <v>32677211</v>
      </c>
      <c r="G6" s="3">
        <v>4014839</v>
      </c>
      <c r="I6">
        <f t="shared" ref="I6:I16" si="0">B6/C6</f>
        <v>8.1391086915315913</v>
      </c>
      <c r="J6">
        <f t="shared" ref="J6:J16" si="1">D6/E6</f>
        <v>7.7074587637808589</v>
      </c>
    </row>
    <row r="7" spans="1:10" x14ac:dyDescent="0.25">
      <c r="A7" s="2" t="s">
        <v>0</v>
      </c>
      <c r="B7" s="3">
        <v>42021669</v>
      </c>
      <c r="C7" s="3">
        <v>14177686</v>
      </c>
      <c r="D7" s="3">
        <v>42018969</v>
      </c>
      <c r="E7" s="3">
        <v>14179376</v>
      </c>
      <c r="F7" s="3">
        <v>42021669</v>
      </c>
      <c r="G7" s="3">
        <v>14179376</v>
      </c>
      <c r="I7">
        <f t="shared" si="0"/>
        <v>2.9639300094528824</v>
      </c>
      <c r="J7">
        <f t="shared" si="1"/>
        <v>2.9633863295535714</v>
      </c>
    </row>
    <row r="8" spans="1:10" x14ac:dyDescent="0.25">
      <c r="A8" s="2" t="s">
        <v>1</v>
      </c>
      <c r="B8" s="3">
        <v>6752280</v>
      </c>
      <c r="C8" s="3">
        <v>3494874</v>
      </c>
      <c r="D8" s="3">
        <v>6741726</v>
      </c>
      <c r="E8" s="3">
        <v>3502600</v>
      </c>
      <c r="F8" s="3">
        <v>6752280</v>
      </c>
      <c r="G8" s="3">
        <v>3502600</v>
      </c>
      <c r="I8">
        <f t="shared" si="0"/>
        <v>1.9320524860123713</v>
      </c>
      <c r="J8">
        <f t="shared" si="1"/>
        <v>1.9247775937874723</v>
      </c>
    </row>
    <row r="9" spans="1:10" x14ac:dyDescent="0.25">
      <c r="A9" s="2" t="s">
        <v>8</v>
      </c>
      <c r="B9" s="3">
        <v>20103152</v>
      </c>
      <c r="C9" s="3">
        <v>3974149</v>
      </c>
      <c r="D9" s="3">
        <v>19930818</v>
      </c>
      <c r="E9" s="3">
        <v>3976981</v>
      </c>
      <c r="F9" s="3">
        <v>20103152</v>
      </c>
      <c r="G9" s="3">
        <v>3976981</v>
      </c>
      <c r="I9">
        <f t="shared" si="0"/>
        <v>5.0584796896140531</v>
      </c>
      <c r="J9">
        <f t="shared" si="1"/>
        <v>5.0115446867862836</v>
      </c>
    </row>
    <row r="10" spans="1:10" x14ac:dyDescent="0.25">
      <c r="A10" s="2" t="s">
        <v>5</v>
      </c>
      <c r="B10" s="3">
        <v>174928394</v>
      </c>
      <c r="C10" s="3">
        <v>61708294</v>
      </c>
      <c r="D10" s="3">
        <v>174385985</v>
      </c>
      <c r="E10" s="3">
        <v>61654818</v>
      </c>
      <c r="F10" s="3">
        <v>174928394</v>
      </c>
      <c r="G10" s="3">
        <v>61708294</v>
      </c>
      <c r="I10">
        <f t="shared" si="0"/>
        <v>2.8347630871143514</v>
      </c>
      <c r="J10">
        <f t="shared" si="1"/>
        <v>2.8284242928103365</v>
      </c>
    </row>
    <row r="11" spans="1:10" x14ac:dyDescent="0.25">
      <c r="A11" s="2" t="s">
        <v>7</v>
      </c>
      <c r="B11" s="3">
        <v>22842057</v>
      </c>
      <c r="C11" s="3">
        <v>6587885</v>
      </c>
      <c r="D11" s="3">
        <v>22103036</v>
      </c>
      <c r="E11" s="3">
        <v>6547800</v>
      </c>
      <c r="F11" s="3">
        <v>22842057</v>
      </c>
      <c r="G11" s="3">
        <v>6587885</v>
      </c>
      <c r="I11">
        <f t="shared" si="0"/>
        <v>3.4672822916611326</v>
      </c>
      <c r="J11">
        <f t="shared" si="1"/>
        <v>3.3756431167720455</v>
      </c>
    </row>
    <row r="12" spans="1:10" x14ac:dyDescent="0.25">
      <c r="A12" s="2" t="s">
        <v>9</v>
      </c>
      <c r="B12" s="3">
        <v>209517832</v>
      </c>
      <c r="C12" s="3">
        <v>124334603</v>
      </c>
      <c r="D12" s="3">
        <v>209180663</v>
      </c>
      <c r="E12" s="3">
        <v>124344785</v>
      </c>
      <c r="F12" s="3">
        <v>209517832</v>
      </c>
      <c r="G12" s="3">
        <v>124344785</v>
      </c>
      <c r="I12">
        <f t="shared" si="0"/>
        <v>1.6851128080571425</v>
      </c>
      <c r="J12">
        <f t="shared" si="1"/>
        <v>1.6822632569592686</v>
      </c>
    </row>
    <row r="13" spans="1:10" x14ac:dyDescent="0.25">
      <c r="A13" s="2" t="s">
        <v>10</v>
      </c>
      <c r="B13" s="3">
        <v>121174750</v>
      </c>
      <c r="C13" s="3">
        <v>25590591</v>
      </c>
      <c r="D13" s="3">
        <v>121174750</v>
      </c>
      <c r="E13" s="3">
        <v>25590591</v>
      </c>
      <c r="F13" s="3">
        <v>121174750</v>
      </c>
      <c r="G13" s="3">
        <v>25590591</v>
      </c>
      <c r="I13">
        <f t="shared" si="0"/>
        <v>4.7351290167546347</v>
      </c>
      <c r="J13">
        <f t="shared" si="1"/>
        <v>4.7351290167546347</v>
      </c>
    </row>
    <row r="14" spans="1:10" x14ac:dyDescent="0.25">
      <c r="A14" s="2" t="s">
        <v>6</v>
      </c>
      <c r="B14" s="3">
        <v>18258046</v>
      </c>
      <c r="C14" s="3">
        <v>2278218</v>
      </c>
      <c r="D14" s="3">
        <v>17116700</v>
      </c>
      <c r="E14" s="3">
        <v>2270625</v>
      </c>
      <c r="F14" s="3">
        <v>18258046</v>
      </c>
      <c r="G14" s="3">
        <v>2278218</v>
      </c>
      <c r="I14">
        <f t="shared" si="0"/>
        <v>8.0141786255749015</v>
      </c>
      <c r="J14">
        <f t="shared" si="1"/>
        <v>7.5383209468758601</v>
      </c>
    </row>
    <row r="15" spans="1:10" x14ac:dyDescent="0.25">
      <c r="A15" s="2" t="s">
        <v>3</v>
      </c>
      <c r="B15" s="3">
        <v>5227001</v>
      </c>
      <c r="C15" s="3">
        <v>1165608</v>
      </c>
      <c r="D15" s="3">
        <v>5198984</v>
      </c>
      <c r="E15" s="3">
        <v>1165378</v>
      </c>
      <c r="F15" s="3">
        <v>5227001</v>
      </c>
      <c r="G15" s="3">
        <v>1165608</v>
      </c>
      <c r="I15">
        <f t="shared" si="0"/>
        <v>4.4843558040095814</v>
      </c>
      <c r="J15">
        <f t="shared" si="1"/>
        <v>4.4611997137409496</v>
      </c>
    </row>
    <row r="16" spans="1:10" x14ac:dyDescent="0.25">
      <c r="A16" s="2" t="s">
        <v>2</v>
      </c>
      <c r="B16" s="3">
        <v>4070557</v>
      </c>
      <c r="C16" s="3">
        <v>968880</v>
      </c>
      <c r="D16" s="3">
        <v>4057140</v>
      </c>
      <c r="E16" s="3">
        <v>969929</v>
      </c>
      <c r="F16" s="3">
        <v>4070557</v>
      </c>
      <c r="G16" s="3">
        <v>969929</v>
      </c>
      <c r="I16">
        <f t="shared" si="0"/>
        <v>4.2013015027660803</v>
      </c>
      <c r="J16">
        <f t="shared" si="1"/>
        <v>4.1829247295420595</v>
      </c>
    </row>
    <row r="17" spans="1:9" x14ac:dyDescent="0.25">
      <c r="A17" s="2" t="s">
        <v>21</v>
      </c>
      <c r="B17" s="3">
        <v>209517832</v>
      </c>
      <c r="C17" s="3">
        <v>124334603</v>
      </c>
      <c r="D17" s="3">
        <v>209180663</v>
      </c>
      <c r="E17" s="3">
        <v>124344785</v>
      </c>
      <c r="F17" s="3">
        <v>209517832</v>
      </c>
      <c r="G17" s="3">
        <v>124344785</v>
      </c>
    </row>
    <row r="18" spans="1:9" x14ac:dyDescent="0.25">
      <c r="I18">
        <f>AVERAGE(I6:I16)</f>
        <v>4.3196085465953376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Sheet5</vt:lpstr>
      <vt:lpstr>Sheet11</vt:lpstr>
      <vt:lpstr>Sheet12</vt:lpstr>
      <vt:lpstr>Sheet14</vt:lpstr>
      <vt:lpstr>Sheet4</vt:lpstr>
      <vt:lpstr>Sheet6</vt:lpstr>
      <vt:lpstr>Sheet1</vt:lpstr>
      <vt:lpstr>Sheet8</vt:lpstr>
      <vt:lpstr>Sheet16</vt:lpstr>
      <vt:lpstr>Splash_Table</vt:lpstr>
      <vt:lpstr>WCL</vt:lpstr>
      <vt:lpstr>Mbc_WCL</vt:lpstr>
      <vt:lpstr>Splash_ET_1</vt:lpstr>
      <vt:lpstr>speedup</vt:lpstr>
      <vt:lpstr>Sheet2</vt:lpstr>
      <vt:lpstr>WCL_wt_Replc</vt:lpstr>
      <vt:lpstr>Sheet7</vt:lpstr>
      <vt:lpstr>Avg_L</vt:lpstr>
      <vt:lpstr>Sheet15</vt:lpstr>
      <vt:lpstr>Sheet3</vt:lpstr>
      <vt:lpstr>Total_Lat</vt:lpstr>
      <vt:lpstr>splash_Replc_Resp_L</vt:lpstr>
      <vt:lpstr>splash_Replc_Percent</vt:lpstr>
      <vt:lpstr>Splash_Resp_Percent</vt:lpstr>
      <vt:lpstr>Splash_ET_2</vt:lpstr>
      <vt:lpstr>BW</vt:lpstr>
      <vt:lpstr>Mbc_WCL_wt_Repl</vt:lpstr>
      <vt:lpstr>Mbc_AvgL</vt:lpstr>
      <vt:lpstr>Mbc_ET</vt:lpstr>
      <vt:lpstr>Sheet9</vt:lpstr>
      <vt:lpstr>Sheet10</vt:lpstr>
      <vt:lpstr>Sheet13</vt:lpstr>
      <vt:lpstr>Mbc_Table</vt:lpstr>
      <vt:lpstr>MbcTable2</vt:lpstr>
      <vt:lpstr>Sheet18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2021-03-18T03:03:38Z</dcterms:modified>
</cp:coreProperties>
</file>