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USUARIO\Downloads\"/>
    </mc:Choice>
  </mc:AlternateContent>
  <xr:revisionPtr revIDLastSave="0" documentId="13_ncr:1_{53CDD6D3-69E0-4DB5-AB72-40040F4AA4EE}" xr6:coauthVersionLast="47" xr6:coauthVersionMax="47" xr10:uidLastSave="{00000000-0000-0000-0000-000000000000}"/>
  <bookViews>
    <workbookView xWindow="-110" yWindow="-110" windowWidth="19420" windowHeight="10300" xr2:uid="{DD312C38-F05E-487E-91AD-46B542BEE605}"/>
  </bookViews>
  <sheets>
    <sheet name="Ejemplo calculo"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1" l="1"/>
  <c r="F36" i="1"/>
  <c r="G36" i="1" s="1"/>
  <c r="H36" i="1" s="1"/>
  <c r="F35" i="1"/>
  <c r="G35" i="1" s="1"/>
  <c r="H35" i="1" s="1"/>
  <c r="F34" i="1"/>
  <c r="G34" i="1" s="1"/>
  <c r="H34" i="1" s="1"/>
  <c r="F33" i="1"/>
  <c r="G33" i="1" s="1"/>
  <c r="H33" i="1" s="1"/>
  <c r="F32" i="1"/>
  <c r="G32" i="1" s="1"/>
  <c r="H32" i="1" s="1"/>
  <c r="F31" i="1"/>
  <c r="G31" i="1" s="1"/>
  <c r="H31" i="1" s="1"/>
  <c r="F30" i="1"/>
  <c r="G30" i="1" s="1"/>
  <c r="H30" i="1" s="1"/>
  <c r="F29" i="1"/>
  <c r="G29" i="1" s="1"/>
  <c r="H29" i="1" s="1"/>
  <c r="I13" i="1"/>
  <c r="J13" i="1" s="1"/>
  <c r="K13" i="1" s="1"/>
  <c r="I14" i="1"/>
  <c r="J14" i="1" s="1"/>
  <c r="K14" i="1" s="1"/>
  <c r="L14" i="1" s="1"/>
  <c r="L19" i="1" l="1"/>
  <c r="L20" i="1" s="1"/>
  <c r="K27" i="1"/>
  <c r="K28" i="1"/>
  <c r="J31" i="1" l="1"/>
  <c r="K32" i="1" s="1"/>
</calcChain>
</file>

<file path=xl/sharedStrings.xml><?xml version="1.0" encoding="utf-8"?>
<sst xmlns="http://schemas.openxmlformats.org/spreadsheetml/2006/main" count="59" uniqueCount="53">
  <si>
    <t>Tenor</t>
  </si>
  <si>
    <t>2y</t>
  </si>
  <si>
    <t>3y</t>
  </si>
  <si>
    <t>4y</t>
  </si>
  <si>
    <t>5y</t>
  </si>
  <si>
    <t>6y</t>
  </si>
  <si>
    <t>7y</t>
  </si>
  <si>
    <t>r(0,n) = r(n)</t>
  </si>
  <si>
    <t>8y</t>
  </si>
  <si>
    <t>9y</t>
  </si>
  <si>
    <t>10y</t>
  </si>
  <si>
    <t>r(t)</t>
  </si>
  <si>
    <t>t</t>
  </si>
  <si>
    <t>(1+r(t))</t>
  </si>
  <si>
    <t>(1+r(t))^t</t>
  </si>
  <si>
    <t>12y</t>
  </si>
  <si>
    <t xml:space="preserve">r(3) = </t>
  </si>
  <si>
    <t>15y</t>
  </si>
  <si>
    <t>r(2) =</t>
  </si>
  <si>
    <t>20y</t>
  </si>
  <si>
    <t>f(m,n)</t>
  </si>
  <si>
    <t xml:space="preserve"> f(2,3) =</t>
  </si>
  <si>
    <t>?</t>
  </si>
  <si>
    <t>spot</t>
  </si>
  <si>
    <t xml:space="preserve">f(2,4) = </t>
  </si>
  <si>
    <t xml:space="preserve">f(3,4) = </t>
  </si>
  <si>
    <t>(1+ r(2))^2 + f(2,3) + f(3,4) = r(4)^4</t>
  </si>
  <si>
    <t>Tasa UF Swap</t>
  </si>
  <si>
    <t>Tasa Spot (Zero Cupon)</t>
  </si>
  <si>
    <r>
      <t>tasa desde</t>
    </r>
    <r>
      <rPr>
        <i/>
        <sz val="11"/>
        <color theme="1"/>
        <rFont val="Aptos Narrow"/>
        <family val="2"/>
        <scheme val="minor"/>
      </rPr>
      <t xml:space="preserve"> m</t>
    </r>
    <r>
      <rPr>
        <sz val="11"/>
        <color theme="1"/>
        <rFont val="Aptos Narrow"/>
        <family val="2"/>
        <scheme val="minor"/>
      </rPr>
      <t xml:space="preserve"> hasta </t>
    </r>
    <r>
      <rPr>
        <i/>
        <sz val="11"/>
        <color theme="1"/>
        <rFont val="Aptos Narrow"/>
        <family val="2"/>
        <scheme val="minor"/>
      </rPr>
      <t>n</t>
    </r>
  </si>
  <si>
    <t>n-m=</t>
  </si>
  <si>
    <t xml:space="preserve">n= </t>
  </si>
  <si>
    <t>m =</t>
  </si>
  <si>
    <t>periodo</t>
  </si>
  <si>
    <t>Invertir a tasa spot a 3 años.</t>
  </si>
  <si>
    <t>Invertir a 2 años spot, luego reinvertir a tasa fwd (2,3), luego reinvertir a tasa fwd (3,4) debiera ser igual a invertir a spot a 4 años.</t>
  </si>
  <si>
    <t>=</t>
  </si>
  <si>
    <t>Si un inversionista quiere invertir a 3 años, compara 2 (entre muchas) maneras de invertir:</t>
  </si>
  <si>
    <t>manera 1</t>
  </si>
  <si>
    <t>manera 2</t>
  </si>
  <si>
    <t>(1+r(t))^t -1</t>
  </si>
  <si>
    <r>
      <t xml:space="preserve">Ahora un ejemplo utilizando los periodos t = {2,3,4} . Podemos entre muchos ejemplos, invertir a tasa spot a 2 años, luego del 2 al 3, y luego del 3 al 4, y el inversionista debiera ser </t>
    </r>
    <r>
      <rPr>
        <i/>
        <sz val="11"/>
        <color theme="1"/>
        <rFont val="Aptos Narrow"/>
        <family val="2"/>
        <scheme val="minor"/>
      </rPr>
      <t>indiferente</t>
    </r>
    <r>
      <rPr>
        <sz val="11"/>
        <color theme="1"/>
        <rFont val="Aptos Narrow"/>
        <family val="2"/>
        <scheme val="minor"/>
      </rPr>
      <t xml:space="preserve"> respecto al retorno total de invertir a tasa spot a 4 años.</t>
    </r>
  </si>
  <si>
    <t>Dada una curva (tasas para diferentes plazos o madurez) de tasas spot del mercado chileno para un día t = 0, ej:</t>
  </si>
  <si>
    <r>
      <t>Queremos obtener la tasa forward (verde) desde el periodo 2</t>
    </r>
    <r>
      <rPr>
        <i/>
        <sz val="11"/>
        <color theme="1"/>
        <rFont val="Aptos Narrow"/>
        <family val="2"/>
        <scheme val="minor"/>
      </rPr>
      <t>(m)</t>
    </r>
    <r>
      <rPr>
        <sz val="11"/>
        <color theme="1"/>
        <rFont val="Aptos Narrow"/>
        <family val="2"/>
        <scheme val="minor"/>
      </rPr>
      <t xml:space="preserve"> al periodo 3</t>
    </r>
    <r>
      <rPr>
        <i/>
        <sz val="11"/>
        <color theme="1"/>
        <rFont val="Aptos Narrow"/>
        <family val="2"/>
        <scheme val="minor"/>
      </rPr>
      <t>(n)</t>
    </r>
    <r>
      <rPr>
        <sz val="11"/>
        <color theme="1"/>
        <rFont val="Aptos Narrow"/>
        <family val="2"/>
        <scheme val="minor"/>
      </rPr>
      <t>, es decir en 2 años más a 1 año de madurez, que iguala los rendimientos de la tasa spot al horizonte final de inversion (3 años)</t>
    </r>
  </si>
  <si>
    <t>Invertir a tasa spot 2 años. Luego reinvertir a tasa fwd (2,3)</t>
  </si>
  <si>
    <t>Formula de tasa fwd</t>
  </si>
  <si>
    <t>( [(1+r(3))^3 ] /  [(1+ r(2))^2] )^(1/1)=</t>
  </si>
  <si>
    <t>Despejamos la formula de tasa fwd, ya que conocemos todo menos f(m,n)</t>
  </si>
  <si>
    <t>[ f(2,3)+ 1 ]^1  =</t>
  </si>
  <si>
    <r>
      <t xml:space="preserve">* Disclaimer: En la realidad las tasas forward no aseguran (de hecho casi nunca) que las tasas fwd predigan con exactitud las tasas que se realizarán en el futuro. Pero sí entregan de manera implícita las expectativas hoy (en base a las tasas </t>
    </r>
    <r>
      <rPr>
        <i/>
        <sz val="11"/>
        <color theme="1"/>
        <rFont val="Aptos Narrow"/>
        <family val="2"/>
        <scheme val="minor"/>
      </rPr>
      <t>spot</t>
    </r>
    <r>
      <rPr>
        <sz val="11"/>
        <color theme="1"/>
        <rFont val="Aptos Narrow"/>
        <family val="2"/>
        <scheme val="minor"/>
      </rPr>
      <t>, es decir, tasas actuales de mercado) de las tasas futuras. Veremos que hay ciertos factores de riesgo a considerar.</t>
    </r>
  </si>
  <si>
    <t>Se podría mostrar la relación de la tasa spot con la tasa fwd, dado que la tasa spot es la tasa desde el periodo 0 hasta n, donde n es la madurez.</t>
  </si>
  <si>
    <t>Obs.</t>
  </si>
  <si>
    <t>Despejamos la tasa fwd, ya que las tasas spot son conocidas y dadas por el mercado (oferta y demanda de instrumentos)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</si>
</sst>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 #,##0_ ;_ * \-#,##0_ ;_ * &quot;-&quot;_ ;_ @_ "/>
    <numFmt numFmtId="164" formatCode="0.000%"/>
    <numFmt numFmtId="165" formatCode="_ * #,##0.00000000_ ;_ * \-#,##0.00000000_ ;_ * &quot;-&quot;_ ;_ @_ "/>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i/>
      <sz val="11"/>
      <color theme="1"/>
      <name val="Aptos Narrow"/>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1" fontId="1" fillId="0" borderId="0" applyFont="0" applyFill="0" applyBorder="0" applyAlignment="0" applyProtection="0"/>
    <xf numFmtId="9" fontId="1" fillId="0" borderId="0" applyFont="0" applyFill="0" applyBorder="0" applyAlignment="0" applyProtection="0"/>
  </cellStyleXfs>
  <cellXfs count="69">
    <xf numFmtId="0" fontId="0" fillId="0" borderId="0" xfId="0"/>
    <xf numFmtId="0" fontId="0" fillId="2" borderId="0" xfId="0" applyFill="1"/>
    <xf numFmtId="0" fontId="0" fillId="3" borderId="0" xfId="0" applyFill="1"/>
    <xf numFmtId="0" fontId="0" fillId="3" borderId="1" xfId="0" applyFill="1" applyBorder="1"/>
    <xf numFmtId="0" fontId="0" fillId="4" borderId="1" xfId="0" applyFill="1" applyBorder="1"/>
    <xf numFmtId="0" fontId="0" fillId="5" borderId="1" xfId="0" applyFill="1" applyBorder="1"/>
    <xf numFmtId="0" fontId="0" fillId="5" borderId="0" xfId="0" applyFill="1"/>
    <xf numFmtId="164" fontId="0" fillId="5" borderId="0" xfId="2" applyNumberFormat="1" applyFont="1" applyFill="1"/>
    <xf numFmtId="0" fontId="0" fillId="0" borderId="1" xfId="0" applyBorder="1"/>
    <xf numFmtId="10" fontId="0" fillId="6" borderId="1" xfId="2" applyNumberFormat="1" applyFont="1" applyFill="1" applyBorder="1"/>
    <xf numFmtId="10" fontId="0" fillId="0" borderId="1" xfId="0" applyNumberFormat="1" applyBorder="1"/>
    <xf numFmtId="165"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wrapText="1"/>
    </xf>
    <xf numFmtId="0" fontId="0" fillId="0" borderId="0" xfId="0" applyAlignment="1">
      <alignment horizontal="center" vertical="center" wrapText="1"/>
    </xf>
    <xf numFmtId="165" fontId="0" fillId="7" borderId="0" xfId="1" applyNumberFormat="1" applyFont="1" applyFill="1"/>
    <xf numFmtId="0" fontId="0" fillId="7" borderId="1" xfId="0" applyFill="1" applyBorder="1"/>
    <xf numFmtId="0" fontId="0" fillId="0" borderId="1" xfId="0" applyFill="1" applyBorder="1"/>
    <xf numFmtId="10" fontId="0" fillId="0" borderId="1" xfId="2" applyNumberFormat="1" applyFont="1" applyFill="1" applyBorder="1"/>
    <xf numFmtId="10" fontId="0" fillId="0" borderId="1" xfId="2" applyNumberFormat="1" applyFont="1" applyBorder="1"/>
    <xf numFmtId="0" fontId="0" fillId="0" borderId="0" xfId="0" applyAlignment="1"/>
    <xf numFmtId="0" fontId="0" fillId="0" borderId="0" xfId="0" applyAlignment="1">
      <alignment vertical="center" wrapText="1"/>
    </xf>
    <xf numFmtId="0" fontId="0" fillId="0" borderId="0" xfId="0" applyAlignment="1">
      <alignment horizontal="left" vertical="center" wrapText="1"/>
    </xf>
    <xf numFmtId="0" fontId="0" fillId="2" borderId="1" xfId="0" applyFill="1" applyBorder="1"/>
    <xf numFmtId="10" fontId="0" fillId="4" borderId="2" xfId="2" applyNumberFormat="1" applyFont="1" applyFill="1" applyBorder="1"/>
    <xf numFmtId="10" fontId="0" fillId="3" borderId="2" xfId="2" applyNumberFormat="1" applyFont="1" applyFill="1" applyBorder="1"/>
    <xf numFmtId="164" fontId="0" fillId="0" borderId="1" xfId="2" applyNumberFormat="1" applyFont="1" applyBorder="1"/>
    <xf numFmtId="0" fontId="0" fillId="8" borderId="0" xfId="0" applyFill="1"/>
    <xf numFmtId="0" fontId="0" fillId="8" borderId="1" xfId="0" applyFill="1" applyBorder="1"/>
    <xf numFmtId="0" fontId="0" fillId="5" borderId="3" xfId="0" applyFill="1" applyBorder="1"/>
    <xf numFmtId="0" fontId="0" fillId="8" borderId="0" xfId="0" applyFill="1" applyBorder="1"/>
    <xf numFmtId="0" fontId="0" fillId="8" borderId="0" xfId="0" applyFill="1" applyBorder="1" applyAlignment="1">
      <alignment horizontal="center"/>
    </xf>
    <xf numFmtId="0" fontId="0" fillId="8" borderId="0" xfId="0" applyFill="1" applyBorder="1" applyAlignment="1">
      <alignment wrapText="1"/>
    </xf>
    <xf numFmtId="0" fontId="0" fillId="0" borderId="0" xfId="0" applyFill="1" applyBorder="1"/>
    <xf numFmtId="0" fontId="0" fillId="8" borderId="0" xfId="0" applyFill="1" applyBorder="1" applyAlignment="1">
      <alignment vertical="center" wrapText="1"/>
    </xf>
    <xf numFmtId="0" fontId="0" fillId="8" borderId="0" xfId="0" applyFill="1" applyBorder="1" applyAlignment="1">
      <alignment horizontal="center" vertical="center" wrapText="1"/>
    </xf>
    <xf numFmtId="0" fontId="0" fillId="8" borderId="0" xfId="0" applyFill="1" applyBorder="1" applyAlignment="1">
      <alignment horizontal="center" vertical="top" wrapText="1"/>
    </xf>
    <xf numFmtId="0" fontId="0" fillId="8" borderId="0" xfId="0" applyFill="1" applyBorder="1" applyAlignment="1">
      <alignment vertical="top" wrapText="1"/>
    </xf>
    <xf numFmtId="0" fontId="0" fillId="8" borderId="4" xfId="0" applyFill="1" applyBorder="1"/>
    <xf numFmtId="0" fontId="2" fillId="8" borderId="5" xfId="0" applyFont="1" applyFill="1" applyBorder="1" applyAlignment="1">
      <alignment horizontal="center" vertical="center"/>
    </xf>
    <xf numFmtId="0" fontId="0" fillId="8" borderId="5" xfId="0" applyFill="1" applyBorder="1"/>
    <xf numFmtId="0" fontId="0" fillId="8" borderId="6" xfId="0" applyFill="1" applyBorder="1"/>
    <xf numFmtId="0" fontId="0" fillId="8" borderId="10" xfId="0" applyFill="1" applyBorder="1"/>
    <xf numFmtId="0" fontId="0" fillId="8" borderId="11" xfId="0" applyFill="1" applyBorder="1"/>
    <xf numFmtId="0" fontId="0" fillId="8" borderId="12" xfId="0" applyFill="1" applyBorder="1"/>
    <xf numFmtId="0" fontId="0" fillId="8" borderId="13" xfId="0" applyFill="1" applyBorder="1" applyAlignment="1">
      <alignment vertical="center" wrapText="1"/>
    </xf>
    <xf numFmtId="0" fontId="0" fillId="8" borderId="13" xfId="0" applyFill="1" applyBorder="1"/>
    <xf numFmtId="0" fontId="0" fillId="8" borderId="14" xfId="0" applyFill="1" applyBorder="1"/>
    <xf numFmtId="0" fontId="0" fillId="8" borderId="13" xfId="0" applyFill="1" applyBorder="1" applyAlignment="1">
      <alignment wrapText="1"/>
    </xf>
    <xf numFmtId="0" fontId="0" fillId="8" borderId="13" xfId="0" applyFill="1" applyBorder="1" applyAlignment="1">
      <alignment vertical="top" wrapText="1"/>
    </xf>
    <xf numFmtId="0" fontId="0" fillId="8" borderId="5" xfId="0" applyFill="1" applyBorder="1" applyAlignment="1">
      <alignment horizontal="center"/>
    </xf>
    <xf numFmtId="0" fontId="0" fillId="8" borderId="7" xfId="0" applyFill="1" applyBorder="1" applyAlignment="1">
      <alignment horizontal="center" vertical="center" wrapText="1"/>
    </xf>
    <xf numFmtId="0" fontId="0" fillId="8" borderId="8" xfId="0" applyFill="1" applyBorder="1" applyAlignment="1">
      <alignment horizontal="center" vertical="center" wrapText="1"/>
    </xf>
    <xf numFmtId="0" fontId="0" fillId="8" borderId="9" xfId="0" applyFill="1" applyBorder="1" applyAlignment="1">
      <alignment horizontal="center" vertical="center" wrapText="1"/>
    </xf>
    <xf numFmtId="0" fontId="0" fillId="8" borderId="10" xfId="0" applyFill="1" applyBorder="1" applyAlignment="1">
      <alignment horizontal="center" vertical="center" wrapText="1"/>
    </xf>
    <xf numFmtId="0" fontId="0" fillId="8" borderId="11" xfId="0" applyFill="1" applyBorder="1" applyAlignment="1">
      <alignment horizontal="center" vertical="center" wrapText="1"/>
    </xf>
    <xf numFmtId="0" fontId="0" fillId="8" borderId="12" xfId="0" applyFill="1" applyBorder="1" applyAlignment="1">
      <alignment horizontal="center" vertical="center" wrapText="1"/>
    </xf>
    <xf numFmtId="0" fontId="0" fillId="8" borderId="13"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7" xfId="0" applyFill="1" applyBorder="1" applyAlignment="1">
      <alignment horizontal="center" vertical="top" wrapText="1"/>
    </xf>
    <xf numFmtId="0" fontId="0" fillId="8" borderId="8" xfId="0" applyFill="1" applyBorder="1" applyAlignment="1">
      <alignment horizontal="center" vertical="top" wrapText="1"/>
    </xf>
    <xf numFmtId="0" fontId="0" fillId="8" borderId="9" xfId="0" applyFill="1" applyBorder="1" applyAlignment="1">
      <alignment horizontal="center" vertical="top" wrapText="1"/>
    </xf>
    <xf numFmtId="0" fontId="0" fillId="8" borderId="10" xfId="0" applyFill="1" applyBorder="1" applyAlignment="1">
      <alignment horizontal="center" vertical="top" wrapText="1"/>
    </xf>
    <xf numFmtId="0" fontId="0" fillId="8" borderId="11" xfId="0" applyFill="1" applyBorder="1" applyAlignment="1">
      <alignment horizontal="center" vertical="top" wrapText="1"/>
    </xf>
    <xf numFmtId="0" fontId="0" fillId="8" borderId="12" xfId="0" applyFill="1" applyBorder="1" applyAlignment="1">
      <alignment horizontal="center" vertical="top" wrapText="1"/>
    </xf>
    <xf numFmtId="0" fontId="0" fillId="8" borderId="13" xfId="0" applyFill="1" applyBorder="1" applyAlignment="1">
      <alignment horizontal="center" vertical="top" wrapText="1"/>
    </xf>
    <xf numFmtId="0" fontId="0" fillId="8" borderId="14" xfId="0" applyFill="1" applyBorder="1" applyAlignment="1">
      <alignment horizontal="center" vertical="top" wrapText="1"/>
    </xf>
  </cellXfs>
  <cellStyles count="3">
    <cellStyle name="Millares [0]" xfId="1" builtinId="6"/>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154214</xdr:colOff>
      <xdr:row>8</xdr:row>
      <xdr:rowOff>119068</xdr:rowOff>
    </xdr:from>
    <xdr:to>
      <xdr:col>17</xdr:col>
      <xdr:colOff>672664</xdr:colOff>
      <xdr:row>11</xdr:row>
      <xdr:rowOff>72572</xdr:rowOff>
    </xdr:to>
    <xdr:pic>
      <xdr:nvPicPr>
        <xdr:cNvPr id="3" name="Imagen 2">
          <a:extLst>
            <a:ext uri="{FF2B5EF4-FFF2-40B4-BE49-F238E27FC236}">
              <a16:creationId xmlns:a16="http://schemas.microsoft.com/office/drawing/2014/main" id="{657269D5-B341-1110-D5AC-21BA0F690E14}"/>
            </a:ext>
          </a:extLst>
        </xdr:cNvPr>
        <xdr:cNvPicPr>
          <a:picLocks noChangeAspect="1"/>
        </xdr:cNvPicPr>
      </xdr:nvPicPr>
      <xdr:blipFill>
        <a:blip xmlns:r="http://schemas.openxmlformats.org/officeDocument/2006/relationships" r:embed="rId1"/>
        <a:stretch>
          <a:fillRect/>
        </a:stretch>
      </xdr:blipFill>
      <xdr:spPr>
        <a:xfrm>
          <a:off x="12110357" y="1588639"/>
          <a:ext cx="3566450" cy="497790"/>
        </a:xfrm>
        <a:prstGeom prst="rect">
          <a:avLst/>
        </a:prstGeom>
      </xdr:spPr>
    </xdr:pic>
    <xdr:clientData/>
  </xdr:twoCellAnchor>
  <xdr:twoCellAnchor editAs="oneCell">
    <xdr:from>
      <xdr:col>13</xdr:col>
      <xdr:colOff>199570</xdr:colOff>
      <xdr:row>13</xdr:row>
      <xdr:rowOff>131456</xdr:rowOff>
    </xdr:from>
    <xdr:to>
      <xdr:col>16</xdr:col>
      <xdr:colOff>562429</xdr:colOff>
      <xdr:row>17</xdr:row>
      <xdr:rowOff>76254</xdr:rowOff>
    </xdr:to>
    <xdr:pic>
      <xdr:nvPicPr>
        <xdr:cNvPr id="4" name="Imagen 3">
          <a:extLst>
            <a:ext uri="{FF2B5EF4-FFF2-40B4-BE49-F238E27FC236}">
              <a16:creationId xmlns:a16="http://schemas.microsoft.com/office/drawing/2014/main" id="{77F901E3-F9C9-5EFC-246F-F4A809220A7E}"/>
            </a:ext>
          </a:extLst>
        </xdr:cNvPr>
        <xdr:cNvPicPr>
          <a:picLocks noChangeAspect="1"/>
        </xdr:cNvPicPr>
      </xdr:nvPicPr>
      <xdr:blipFill>
        <a:blip xmlns:r="http://schemas.openxmlformats.org/officeDocument/2006/relationships" r:embed="rId2"/>
        <a:stretch>
          <a:fillRect/>
        </a:stretch>
      </xdr:blipFill>
      <xdr:spPr>
        <a:xfrm>
          <a:off x="12155713" y="2508170"/>
          <a:ext cx="2648859" cy="670513"/>
        </a:xfrm>
        <a:prstGeom prst="rect">
          <a:avLst/>
        </a:prstGeom>
      </xdr:spPr>
    </xdr:pic>
    <xdr:clientData/>
  </xdr:twoCellAnchor>
  <xdr:twoCellAnchor editAs="oneCell">
    <xdr:from>
      <xdr:col>13</xdr:col>
      <xdr:colOff>181428</xdr:colOff>
      <xdr:row>18</xdr:row>
      <xdr:rowOff>24767</xdr:rowOff>
    </xdr:from>
    <xdr:to>
      <xdr:col>17</xdr:col>
      <xdr:colOff>408214</xdr:colOff>
      <xdr:row>23</xdr:row>
      <xdr:rowOff>75914</xdr:rowOff>
    </xdr:to>
    <xdr:pic>
      <xdr:nvPicPr>
        <xdr:cNvPr id="6" name="Imagen 5">
          <a:extLst>
            <a:ext uri="{FF2B5EF4-FFF2-40B4-BE49-F238E27FC236}">
              <a16:creationId xmlns:a16="http://schemas.microsoft.com/office/drawing/2014/main" id="{0ADE8494-620A-CD5C-9142-F61760E090DF}"/>
            </a:ext>
          </a:extLst>
        </xdr:cNvPr>
        <xdr:cNvPicPr>
          <a:picLocks noChangeAspect="1"/>
        </xdr:cNvPicPr>
      </xdr:nvPicPr>
      <xdr:blipFill>
        <a:blip xmlns:r="http://schemas.openxmlformats.org/officeDocument/2006/relationships" r:embed="rId3"/>
        <a:stretch>
          <a:fillRect/>
        </a:stretch>
      </xdr:blipFill>
      <xdr:spPr>
        <a:xfrm>
          <a:off x="12137571" y="3308624"/>
          <a:ext cx="3274786" cy="95829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4AC6C2-A1B3-4886-ABAA-E318F135085D}" name="Tabla1" displayName="Tabla1" ref="A2:C14" totalsRowShown="0">
  <autoFilter ref="A2:C14" xr:uid="{434AC6C2-A1B3-4886-ABAA-E318F135085D}"/>
  <tableColumns count="3">
    <tableColumn id="1" xr3:uid="{03F2BD41-58E4-43A4-94B4-40E53039C2F7}" name="Tenor"/>
    <tableColumn id="2" xr3:uid="{6644D8FD-B758-4D69-A5AD-3BA90E0C894E}" name="Tasa UF Swap"/>
    <tableColumn id="3" xr3:uid="{0E18B6B1-8CAE-4B68-8684-2608745BE969}" name="Tasa Spot (Zero Cupon)"/>
  </tableColumns>
  <tableStyleInfo name="TableStyleLight1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F5D1-E6D0-4D08-A7F6-D9728A0BFCAC}">
  <dimension ref="A1:V41"/>
  <sheetViews>
    <sheetView tabSelected="1" zoomScale="70" zoomScaleNormal="70" workbookViewId="0">
      <selection activeCell="W27" sqref="W27"/>
    </sheetView>
  </sheetViews>
  <sheetFormatPr baseColWidth="10" defaultRowHeight="14.5" x14ac:dyDescent="0.35"/>
  <cols>
    <col min="2" max="2" width="14.36328125" hidden="1" customWidth="1"/>
    <col min="3" max="3" width="25.90625" customWidth="1"/>
    <col min="5" max="5" width="18.81640625" bestFit="1" customWidth="1"/>
    <col min="6" max="6" width="18" customWidth="1"/>
    <col min="9" max="9" width="13.54296875" customWidth="1"/>
    <col min="11" max="11" width="18.90625" customWidth="1"/>
    <col min="12" max="12" width="10.36328125" customWidth="1"/>
    <col min="13" max="13" width="10.90625" customWidth="1"/>
    <col min="20" max="20" width="12.08984375" customWidth="1"/>
    <col min="22" max="22" width="5" customWidth="1"/>
  </cols>
  <sheetData>
    <row r="1" spans="1:22" x14ac:dyDescent="0.35">
      <c r="A1" s="22" t="s">
        <v>42</v>
      </c>
      <c r="B1" s="22"/>
      <c r="C1" s="22"/>
      <c r="D1" s="22"/>
      <c r="E1" s="22"/>
      <c r="F1" s="22"/>
      <c r="G1" s="22"/>
    </row>
    <row r="2" spans="1:22" ht="14.5" customHeight="1" x14ac:dyDescent="0.35">
      <c r="A2" t="s">
        <v>0</v>
      </c>
      <c r="B2" t="s">
        <v>27</v>
      </c>
      <c r="C2" t="s">
        <v>28</v>
      </c>
      <c r="F2" s="24" t="s">
        <v>37</v>
      </c>
      <c r="G2" s="24"/>
      <c r="H2" s="24"/>
      <c r="I2" s="24"/>
      <c r="J2" s="24"/>
      <c r="K2" s="23"/>
      <c r="L2" s="23"/>
    </row>
    <row r="3" spans="1:22" x14ac:dyDescent="0.35">
      <c r="A3" t="s">
        <v>1</v>
      </c>
      <c r="B3">
        <v>1.54</v>
      </c>
      <c r="C3">
        <v>1.5493085</v>
      </c>
      <c r="E3" s="23"/>
      <c r="F3" s="24"/>
      <c r="G3" s="24"/>
      <c r="H3" s="24"/>
      <c r="I3" s="24"/>
      <c r="J3" s="24"/>
      <c r="K3" s="23"/>
      <c r="L3" s="23"/>
    </row>
    <row r="4" spans="1:22" x14ac:dyDescent="0.35">
      <c r="A4" t="s">
        <v>2</v>
      </c>
      <c r="B4">
        <v>1.64</v>
      </c>
      <c r="C4">
        <v>1.6697956599999999</v>
      </c>
      <c r="F4" s="8" t="s">
        <v>33</v>
      </c>
      <c r="G4" s="8">
        <v>1</v>
      </c>
      <c r="H4" s="8">
        <v>2</v>
      </c>
      <c r="I4" s="8">
        <v>3</v>
      </c>
    </row>
    <row r="5" spans="1:22" x14ac:dyDescent="0.35">
      <c r="A5" t="s">
        <v>3</v>
      </c>
      <c r="B5">
        <v>1.7549999999999999</v>
      </c>
      <c r="C5">
        <v>1.810118109</v>
      </c>
      <c r="F5" s="8" t="s">
        <v>38</v>
      </c>
      <c r="G5" s="25"/>
      <c r="H5" s="25"/>
      <c r="I5" s="5"/>
      <c r="J5" s="22" t="s">
        <v>44</v>
      </c>
      <c r="K5" s="22"/>
      <c r="L5" s="22"/>
      <c r="M5" s="22"/>
    </row>
    <row r="6" spans="1:22" ht="15" thickBot="1" x14ac:dyDescent="0.4">
      <c r="A6" t="s">
        <v>4</v>
      </c>
      <c r="B6">
        <v>1.835</v>
      </c>
      <c r="C6">
        <v>1.9166459840000001</v>
      </c>
      <c r="F6" s="8" t="s">
        <v>39</v>
      </c>
      <c r="G6" s="3"/>
      <c r="H6" s="3"/>
      <c r="I6" s="3"/>
      <c r="J6" s="22" t="s">
        <v>34</v>
      </c>
      <c r="K6" s="22"/>
      <c r="L6" s="22"/>
      <c r="M6" s="22"/>
    </row>
    <row r="7" spans="1:22" ht="15" thickBot="1" x14ac:dyDescent="0.4">
      <c r="A7" t="s">
        <v>5</v>
      </c>
      <c r="B7">
        <v>1.9279999999999999</v>
      </c>
      <c r="C7">
        <v>2.0429537510000002</v>
      </c>
      <c r="N7" s="40"/>
      <c r="O7" s="41" t="s">
        <v>45</v>
      </c>
      <c r="P7" s="41"/>
      <c r="Q7" s="41"/>
      <c r="R7" s="41"/>
      <c r="S7" s="42"/>
      <c r="T7" s="52" t="s">
        <v>51</v>
      </c>
      <c r="U7" s="42"/>
      <c r="V7" s="43"/>
    </row>
    <row r="8" spans="1:22" ht="14.5" customHeight="1" thickTop="1" x14ac:dyDescent="0.35">
      <c r="A8" t="s">
        <v>6</v>
      </c>
      <c r="B8">
        <v>1.9830000000000001</v>
      </c>
      <c r="C8">
        <v>2.129166245</v>
      </c>
      <c r="F8" s="14" t="s">
        <v>43</v>
      </c>
      <c r="G8" s="14"/>
      <c r="H8" s="14"/>
      <c r="I8" s="14"/>
      <c r="J8" s="14"/>
      <c r="N8" s="44"/>
      <c r="O8" s="32"/>
      <c r="P8" s="32"/>
      <c r="Q8" s="32"/>
      <c r="R8" s="32"/>
      <c r="S8" s="32"/>
      <c r="T8" s="33" t="s">
        <v>7</v>
      </c>
      <c r="U8" s="32"/>
      <c r="V8" s="45"/>
    </row>
    <row r="9" spans="1:22" ht="14.5" customHeight="1" x14ac:dyDescent="0.35">
      <c r="A9" t="s">
        <v>8</v>
      </c>
      <c r="B9">
        <v>2.0099999999999998</v>
      </c>
      <c r="C9">
        <v>2.1837192929999998</v>
      </c>
      <c r="F9" s="14"/>
      <c r="G9" s="14"/>
      <c r="H9" s="14"/>
      <c r="I9" s="14"/>
      <c r="J9" s="14"/>
      <c r="N9" s="44"/>
      <c r="O9" s="32"/>
      <c r="P9" s="32"/>
      <c r="Q9" s="32"/>
      <c r="R9" s="32"/>
      <c r="S9" s="61" t="s">
        <v>50</v>
      </c>
      <c r="T9" s="62"/>
      <c r="U9" s="63"/>
      <c r="V9" s="45"/>
    </row>
    <row r="10" spans="1:22" x14ac:dyDescent="0.35">
      <c r="A10" t="s">
        <v>9</v>
      </c>
      <c r="B10">
        <v>2.0379999999999998</v>
      </c>
      <c r="C10">
        <v>2.2417354629999999</v>
      </c>
      <c r="F10" s="14"/>
      <c r="G10" s="14"/>
      <c r="H10" s="14"/>
      <c r="I10" s="14"/>
      <c r="J10" s="14"/>
      <c r="N10" s="44"/>
      <c r="O10" s="32"/>
      <c r="P10" s="32"/>
      <c r="Q10" s="32"/>
      <c r="R10" s="32"/>
      <c r="S10" s="64"/>
      <c r="T10" s="38"/>
      <c r="U10" s="65"/>
      <c r="V10" s="45"/>
    </row>
    <row r="11" spans="1:22" x14ac:dyDescent="0.35">
      <c r="A11" t="s">
        <v>10</v>
      </c>
      <c r="B11">
        <v>2.073</v>
      </c>
      <c r="C11">
        <v>2.3116033479999998</v>
      </c>
      <c r="F11" s="15"/>
      <c r="G11" s="15"/>
      <c r="H11" s="15"/>
      <c r="I11" s="15"/>
      <c r="J11" s="15"/>
      <c r="N11" s="44"/>
      <c r="O11" s="32"/>
      <c r="P11" s="32"/>
      <c r="Q11" s="32"/>
      <c r="R11" s="32"/>
      <c r="S11" s="64"/>
      <c r="T11" s="38"/>
      <c r="U11" s="65"/>
      <c r="V11" s="45"/>
    </row>
    <row r="12" spans="1:22" x14ac:dyDescent="0.35">
      <c r="A12" t="s">
        <v>15</v>
      </c>
      <c r="B12">
        <v>2.028</v>
      </c>
      <c r="C12">
        <v>2.2958097049999999</v>
      </c>
      <c r="H12" s="8" t="s">
        <v>12</v>
      </c>
      <c r="I12" s="8" t="s">
        <v>11</v>
      </c>
      <c r="J12" s="8" t="s">
        <v>13</v>
      </c>
      <c r="K12" s="8" t="s">
        <v>14</v>
      </c>
      <c r="L12" s="8" t="s">
        <v>40</v>
      </c>
      <c r="N12" s="44"/>
      <c r="O12" s="32"/>
      <c r="P12" s="32"/>
      <c r="Q12" s="32"/>
      <c r="R12" s="32"/>
      <c r="S12" s="66"/>
      <c r="T12" s="67"/>
      <c r="U12" s="68"/>
      <c r="V12" s="45"/>
    </row>
    <row r="13" spans="1:22" ht="14.5" customHeight="1" x14ac:dyDescent="0.35">
      <c r="A13" t="s">
        <v>17</v>
      </c>
      <c r="B13">
        <v>1.9179999999999999</v>
      </c>
      <c r="C13">
        <v>2.203324769</v>
      </c>
      <c r="E13" s="30" t="s">
        <v>31</v>
      </c>
      <c r="F13" s="30">
        <v>2</v>
      </c>
      <c r="G13" s="4" t="s">
        <v>18</v>
      </c>
      <c r="H13" s="25">
        <v>2</v>
      </c>
      <c r="I13" s="26">
        <f>+C3/100</f>
        <v>1.5493085E-2</v>
      </c>
      <c r="J13" s="10">
        <f>1+I13</f>
        <v>1.0154930849999999</v>
      </c>
      <c r="K13" s="8">
        <f>+J13^H13</f>
        <v>1.031226205682817</v>
      </c>
      <c r="L13" s="8"/>
      <c r="N13" s="46"/>
      <c r="O13" s="48"/>
      <c r="P13" s="48"/>
      <c r="Q13" s="50"/>
      <c r="R13" s="50"/>
      <c r="S13" s="51"/>
      <c r="T13" s="48"/>
      <c r="U13" s="51"/>
      <c r="V13" s="49"/>
    </row>
    <row r="14" spans="1:22" x14ac:dyDescent="0.35">
      <c r="A14" t="s">
        <v>19</v>
      </c>
      <c r="B14">
        <v>1.748</v>
      </c>
      <c r="C14">
        <v>2.0442782880000001</v>
      </c>
      <c r="E14" s="30" t="s">
        <v>32</v>
      </c>
      <c r="F14" s="30">
        <v>3</v>
      </c>
      <c r="G14" s="3" t="s">
        <v>16</v>
      </c>
      <c r="H14" s="3">
        <v>3</v>
      </c>
      <c r="I14" s="27">
        <f>+C4/100</f>
        <v>1.6697956599999998E-2</v>
      </c>
      <c r="J14" s="10">
        <f>1+I14</f>
        <v>1.0166979566000001</v>
      </c>
      <c r="K14" s="8">
        <f>+J14^H14</f>
        <v>1.0509349908174044</v>
      </c>
      <c r="L14" s="28">
        <f>+K14-1</f>
        <v>5.093499081740438E-2</v>
      </c>
      <c r="N14" s="44"/>
      <c r="O14" s="32"/>
      <c r="P14" s="34"/>
      <c r="Q14" s="34"/>
      <c r="R14" s="34"/>
      <c r="S14" s="39"/>
      <c r="T14" s="39"/>
      <c r="U14" s="39"/>
      <c r="V14" s="45"/>
    </row>
    <row r="15" spans="1:22" x14ac:dyDescent="0.35">
      <c r="E15" s="5" t="s">
        <v>29</v>
      </c>
      <c r="F15" s="31" t="s">
        <v>20</v>
      </c>
      <c r="G15" s="5" t="s">
        <v>21</v>
      </c>
      <c r="H15" s="5" t="s">
        <v>22</v>
      </c>
      <c r="N15" s="44"/>
      <c r="O15" s="32"/>
      <c r="P15" s="34"/>
      <c r="Q15" s="34"/>
      <c r="R15" s="34"/>
      <c r="S15" s="36"/>
      <c r="T15" s="32"/>
      <c r="U15" s="36"/>
      <c r="V15" s="45"/>
    </row>
    <row r="16" spans="1:22" x14ac:dyDescent="0.35">
      <c r="G16" s="35"/>
      <c r="H16" s="35"/>
      <c r="N16" s="44"/>
      <c r="O16" s="32"/>
      <c r="P16" s="34"/>
      <c r="Q16" s="34"/>
      <c r="R16" s="34"/>
      <c r="S16" s="36"/>
      <c r="T16" s="36"/>
      <c r="U16" s="36"/>
      <c r="V16" s="45"/>
    </row>
    <row r="17" spans="5:22" x14ac:dyDescent="0.35">
      <c r="F17" s="13" t="s">
        <v>47</v>
      </c>
      <c r="G17" s="13"/>
      <c r="H17" s="13"/>
      <c r="I17" s="13"/>
      <c r="J17" s="13"/>
      <c r="K17" s="13"/>
      <c r="L17" s="13"/>
      <c r="N17" s="44"/>
      <c r="O17" s="32"/>
      <c r="P17" s="32"/>
      <c r="Q17" s="32"/>
      <c r="R17" s="32"/>
      <c r="S17" s="53" t="s">
        <v>52</v>
      </c>
      <c r="T17" s="54"/>
      <c r="U17" s="55"/>
      <c r="V17" s="45"/>
    </row>
    <row r="18" spans="5:22" x14ac:dyDescent="0.35">
      <c r="N18" s="44"/>
      <c r="O18" s="32"/>
      <c r="P18" s="32"/>
      <c r="Q18" s="32"/>
      <c r="R18" s="32"/>
      <c r="S18" s="56"/>
      <c r="T18" s="37"/>
      <c r="U18" s="57"/>
      <c r="V18" s="45"/>
    </row>
    <row r="19" spans="5:22" x14ac:dyDescent="0.35">
      <c r="F19" s="29" t="s">
        <v>30</v>
      </c>
      <c r="G19" s="29">
        <f>+F14-F13</f>
        <v>1</v>
      </c>
      <c r="I19" s="6" t="s">
        <v>48</v>
      </c>
      <c r="J19" s="2" t="s">
        <v>46</v>
      </c>
      <c r="K19" s="1"/>
      <c r="L19" s="6">
        <f>+(K14/K13)^(1/G19)</f>
        <v>1.0191119901976671</v>
      </c>
      <c r="M19" s="12" t="s">
        <v>36</v>
      </c>
      <c r="N19" s="44"/>
      <c r="O19" s="32"/>
      <c r="P19" s="32"/>
      <c r="Q19" s="32"/>
      <c r="R19" s="32"/>
      <c r="S19" s="56"/>
      <c r="T19" s="37"/>
      <c r="U19" s="57"/>
      <c r="V19" s="45"/>
    </row>
    <row r="20" spans="5:22" x14ac:dyDescent="0.35">
      <c r="J20" s="6" t="s">
        <v>21</v>
      </c>
      <c r="K20" s="6"/>
      <c r="L20" s="7">
        <f>+L19-1</f>
        <v>1.9111990197667073E-2</v>
      </c>
      <c r="N20" s="44"/>
      <c r="O20" s="32"/>
      <c r="P20" s="32"/>
      <c r="Q20" s="32"/>
      <c r="R20" s="32"/>
      <c r="S20" s="56"/>
      <c r="T20" s="37"/>
      <c r="U20" s="57"/>
      <c r="V20" s="45"/>
    </row>
    <row r="21" spans="5:22" x14ac:dyDescent="0.35">
      <c r="N21" s="44"/>
      <c r="O21" s="32"/>
      <c r="P21" s="32"/>
      <c r="Q21" s="32"/>
      <c r="R21" s="32"/>
      <c r="S21" s="56"/>
      <c r="T21" s="37"/>
      <c r="U21" s="57"/>
      <c r="V21" s="45"/>
    </row>
    <row r="22" spans="5:22" x14ac:dyDescent="0.35">
      <c r="N22" s="44"/>
      <c r="O22" s="32"/>
      <c r="P22" s="32"/>
      <c r="Q22" s="32"/>
      <c r="R22" s="32"/>
      <c r="S22" s="58"/>
      <c r="T22" s="59"/>
      <c r="U22" s="60"/>
      <c r="V22" s="45"/>
    </row>
    <row r="23" spans="5:22" ht="14.5" customHeight="1" x14ac:dyDescent="0.35">
      <c r="F23" s="16" t="s">
        <v>41</v>
      </c>
      <c r="G23" s="16"/>
      <c r="H23" s="16"/>
      <c r="I23" s="16"/>
      <c r="J23" s="16"/>
      <c r="K23" s="16"/>
      <c r="N23" s="44"/>
      <c r="O23" s="32"/>
      <c r="P23" s="32"/>
      <c r="Q23" s="32"/>
      <c r="R23" s="32"/>
      <c r="S23" s="32"/>
      <c r="T23" s="32"/>
      <c r="U23" s="32"/>
      <c r="V23" s="45"/>
    </row>
    <row r="24" spans="5:22" ht="14.5" customHeight="1" x14ac:dyDescent="0.35">
      <c r="F24" s="16"/>
      <c r="G24" s="16"/>
      <c r="H24" s="16"/>
      <c r="I24" s="16"/>
      <c r="J24" s="16"/>
      <c r="K24" s="16"/>
      <c r="N24" s="44"/>
      <c r="O24" s="32"/>
      <c r="P24" s="32"/>
      <c r="Q24" s="36"/>
      <c r="R24" s="36"/>
      <c r="S24" s="32"/>
      <c r="T24" s="32"/>
      <c r="U24" s="32"/>
      <c r="V24" s="45"/>
    </row>
    <row r="25" spans="5:22" x14ac:dyDescent="0.35">
      <c r="F25" s="16"/>
      <c r="G25" s="16"/>
      <c r="H25" s="16"/>
      <c r="I25" s="16"/>
      <c r="J25" s="16"/>
      <c r="K25" s="16"/>
      <c r="N25" s="46"/>
      <c r="O25" s="47"/>
      <c r="P25" s="47"/>
      <c r="Q25" s="47"/>
      <c r="R25" s="47"/>
      <c r="S25" s="48"/>
      <c r="T25" s="48"/>
      <c r="U25" s="48"/>
      <c r="V25" s="49"/>
    </row>
    <row r="26" spans="5:22" x14ac:dyDescent="0.35">
      <c r="O26" s="23"/>
      <c r="P26" s="23"/>
      <c r="Q26" s="23"/>
      <c r="R26" s="23"/>
    </row>
    <row r="27" spans="5:22" x14ac:dyDescent="0.35">
      <c r="F27" t="s">
        <v>23</v>
      </c>
      <c r="J27" s="19" t="s">
        <v>24</v>
      </c>
      <c r="K27" s="20">
        <f>+(H31/H29)^(1/2) -1</f>
        <v>2.0715975566542699E-2</v>
      </c>
      <c r="O27" s="23"/>
      <c r="P27" s="23"/>
      <c r="Q27" s="23"/>
      <c r="R27" s="23"/>
    </row>
    <row r="28" spans="5:22" x14ac:dyDescent="0.35">
      <c r="E28" s="8" t="s">
        <v>12</v>
      </c>
      <c r="F28" s="8" t="s">
        <v>11</v>
      </c>
      <c r="G28" s="8" t="s">
        <v>13</v>
      </c>
      <c r="H28" s="8" t="s">
        <v>14</v>
      </c>
      <c r="J28" s="8" t="s">
        <v>25</v>
      </c>
      <c r="K28" s="21">
        <f>+(H31/H30)^1 -1</f>
        <v>2.2322485455871899E-2</v>
      </c>
      <c r="O28" s="23"/>
      <c r="P28" s="23"/>
      <c r="Q28" s="23"/>
      <c r="R28" s="23"/>
    </row>
    <row r="29" spans="5:22" x14ac:dyDescent="0.35">
      <c r="E29" s="8">
        <v>2</v>
      </c>
      <c r="F29" s="9">
        <f>+C3/100</f>
        <v>1.5493085E-2</v>
      </c>
      <c r="G29" s="10">
        <f t="shared" ref="G29:G36" si="0">1+F29</f>
        <v>1.0154930849999999</v>
      </c>
      <c r="H29" s="8">
        <f>+G29^E29</f>
        <v>1.031226205682817</v>
      </c>
      <c r="M29" s="16" t="s">
        <v>35</v>
      </c>
      <c r="N29" s="16"/>
      <c r="O29" s="16"/>
      <c r="P29" s="16"/>
      <c r="Q29" s="16"/>
      <c r="R29" s="23"/>
    </row>
    <row r="30" spans="5:22" x14ac:dyDescent="0.35">
      <c r="E30" s="8">
        <v>3</v>
      </c>
      <c r="F30" s="9">
        <f>+C4/100</f>
        <v>1.6697956599999998E-2</v>
      </c>
      <c r="G30" s="10">
        <f t="shared" si="0"/>
        <v>1.0166979566000001</v>
      </c>
      <c r="H30" s="8">
        <f>+G30^E30</f>
        <v>1.0509349908174044</v>
      </c>
      <c r="J30" t="s">
        <v>26</v>
      </c>
      <c r="M30" s="16"/>
      <c r="N30" s="16"/>
      <c r="O30" s="16"/>
      <c r="P30" s="16"/>
      <c r="Q30" s="16"/>
    </row>
    <row r="31" spans="5:22" x14ac:dyDescent="0.35">
      <c r="E31" s="8">
        <v>4</v>
      </c>
      <c r="F31" s="9">
        <f>+C5/100</f>
        <v>1.8101181090000001E-2</v>
      </c>
      <c r="G31" s="10">
        <f t="shared" si="0"/>
        <v>1.01810118109</v>
      </c>
      <c r="H31" s="18">
        <f t="shared" ref="H31:H36" si="1">+G31^E31</f>
        <v>1.0743944718649927</v>
      </c>
      <c r="I31" s="12" t="s">
        <v>36</v>
      </c>
      <c r="J31" s="17">
        <f>+H29*(1+L20)*(1+K28)</f>
        <v>1.0743944718649927</v>
      </c>
      <c r="M31" s="16"/>
      <c r="N31" s="16"/>
      <c r="O31" s="16"/>
      <c r="P31" s="16"/>
      <c r="Q31" s="16"/>
    </row>
    <row r="32" spans="5:22" x14ac:dyDescent="0.35">
      <c r="E32" s="8">
        <v>5</v>
      </c>
      <c r="F32" s="9">
        <f>+C6/100</f>
        <v>1.916645984E-2</v>
      </c>
      <c r="G32" s="10">
        <f t="shared" si="0"/>
        <v>1.0191664598400001</v>
      </c>
      <c r="H32" s="8">
        <f t="shared" si="1"/>
        <v>1.0995769169565228</v>
      </c>
      <c r="K32" s="11">
        <f>+J31-H31</f>
        <v>0</v>
      </c>
      <c r="M32" s="16"/>
      <c r="N32" s="16"/>
      <c r="O32" s="16"/>
      <c r="P32" s="16"/>
      <c r="Q32" s="16"/>
    </row>
    <row r="33" spans="5:16" x14ac:dyDescent="0.35">
      <c r="E33" s="8">
        <v>6</v>
      </c>
      <c r="F33" s="9">
        <f>+C7/100</f>
        <v>2.0429537510000002E-2</v>
      </c>
      <c r="G33" s="10">
        <f t="shared" si="0"/>
        <v>1.0204295375100001</v>
      </c>
      <c r="H33" s="8">
        <f t="shared" si="1"/>
        <v>1.1290108813319817</v>
      </c>
    </row>
    <row r="34" spans="5:16" x14ac:dyDescent="0.35">
      <c r="E34" s="8">
        <v>7</v>
      </c>
      <c r="F34" s="9">
        <f>+C8/100</f>
        <v>2.1291662449999998E-2</v>
      </c>
      <c r="G34" s="10">
        <f t="shared" si="0"/>
        <v>1.0212916624499999</v>
      </c>
      <c r="H34" s="8">
        <f t="shared" si="1"/>
        <v>1.1589067841906047</v>
      </c>
    </row>
    <row r="35" spans="5:16" x14ac:dyDescent="0.35">
      <c r="E35" s="8">
        <v>8</v>
      </c>
      <c r="F35" s="9">
        <f>+C9/100</f>
        <v>2.1837192929999999E-2</v>
      </c>
      <c r="G35" s="10">
        <f t="shared" si="0"/>
        <v>1.0218371929300001</v>
      </c>
      <c r="H35" s="8">
        <f t="shared" si="1"/>
        <v>1.1886490538771708</v>
      </c>
    </row>
    <row r="36" spans="5:16" x14ac:dyDescent="0.35">
      <c r="E36" s="8">
        <v>9</v>
      </c>
      <c r="F36" s="9">
        <f>+C10/100</f>
        <v>2.2417354630000001E-2</v>
      </c>
      <c r="G36" s="10">
        <f t="shared" si="0"/>
        <v>1.0224173546299999</v>
      </c>
      <c r="H36" s="8">
        <f t="shared" si="1"/>
        <v>1.2208264044265293</v>
      </c>
    </row>
    <row r="37" spans="5:16" ht="14.5" customHeight="1" x14ac:dyDescent="0.35">
      <c r="K37" s="14" t="s">
        <v>49</v>
      </c>
      <c r="L37" s="14"/>
      <c r="M37" s="14"/>
      <c r="N37" s="14"/>
      <c r="O37" s="14"/>
      <c r="P37" s="15"/>
    </row>
    <row r="38" spans="5:16" x14ac:dyDescent="0.35">
      <c r="K38" s="14"/>
      <c r="L38" s="14"/>
      <c r="M38" s="14"/>
      <c r="N38" s="14"/>
      <c r="O38" s="14"/>
      <c r="P38" s="15"/>
    </row>
    <row r="39" spans="5:16" x14ac:dyDescent="0.35">
      <c r="K39" s="14"/>
      <c r="L39" s="14"/>
      <c r="M39" s="14"/>
      <c r="N39" s="14"/>
      <c r="O39" s="14"/>
      <c r="P39" s="15"/>
    </row>
    <row r="40" spans="5:16" x14ac:dyDescent="0.35">
      <c r="K40" s="14"/>
      <c r="L40" s="14"/>
      <c r="M40" s="14"/>
      <c r="N40" s="14"/>
      <c r="O40" s="14"/>
      <c r="P40" s="15"/>
    </row>
    <row r="41" spans="5:16" x14ac:dyDescent="0.35">
      <c r="K41" s="14"/>
      <c r="L41" s="14"/>
      <c r="M41" s="14"/>
      <c r="N41" s="14"/>
      <c r="O41" s="14"/>
      <c r="P41" s="15"/>
    </row>
  </sheetData>
  <mergeCells count="9">
    <mergeCell ref="F17:L17"/>
    <mergeCell ref="S9:U12"/>
    <mergeCell ref="S17:U22"/>
    <mergeCell ref="K37:O41"/>
    <mergeCell ref="F8:J10"/>
    <mergeCell ref="O7:R7"/>
    <mergeCell ref="F2:J3"/>
    <mergeCell ref="M29:Q32"/>
    <mergeCell ref="F23:K25"/>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Ejemplo calculo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Salazar Garay</dc:creator>
  <cp:lastModifiedBy>Lucas Salazar Garay</cp:lastModifiedBy>
  <dcterms:created xsi:type="dcterms:W3CDTF">2025-03-21T00:13:51Z</dcterms:created>
  <dcterms:modified xsi:type="dcterms:W3CDTF">2025-03-21T01:12:16Z</dcterms:modified>
</cp:coreProperties>
</file>