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\Documents\Github\AgriculturaVertical\ESP32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S16" i="1"/>
  <c r="U16" i="1" s="1"/>
  <c r="S17" i="1"/>
  <c r="U17" i="1" s="1"/>
  <c r="S21" i="1"/>
  <c r="T21" i="1" s="1"/>
  <c r="S20" i="1"/>
  <c r="T20" i="1" s="1"/>
  <c r="S19" i="1"/>
  <c r="T19" i="1" s="1"/>
  <c r="S18" i="1"/>
  <c r="T18" i="1" s="1"/>
  <c r="C19" i="1"/>
  <c r="C18" i="1"/>
  <c r="C17" i="1"/>
  <c r="E17" i="1" s="1"/>
  <c r="C16" i="1"/>
  <c r="C15" i="1"/>
  <c r="C14" i="1"/>
  <c r="C13" i="1"/>
  <c r="E13" i="1" s="1"/>
  <c r="C12" i="1"/>
  <c r="C11" i="1"/>
  <c r="C10" i="1"/>
  <c r="C9" i="1"/>
  <c r="E9" i="1" s="1"/>
  <c r="C8" i="1"/>
  <c r="C7" i="1"/>
  <c r="C6" i="1"/>
  <c r="C5" i="1"/>
  <c r="E5" i="1" s="1"/>
  <c r="C4" i="1"/>
  <c r="C3" i="1"/>
  <c r="C2" i="1"/>
  <c r="U18" i="1"/>
  <c r="U20" i="1"/>
  <c r="E19" i="1"/>
  <c r="D42" i="1"/>
  <c r="D41" i="1"/>
  <c r="D40" i="1"/>
  <c r="D39" i="1"/>
  <c r="E16" i="1"/>
  <c r="E15" i="1"/>
  <c r="E8" i="1"/>
  <c r="E7" i="1"/>
  <c r="E6" i="1"/>
  <c r="E2" i="1"/>
  <c r="C37" i="1"/>
  <c r="C36" i="1"/>
  <c r="C35" i="1"/>
  <c r="C34" i="1"/>
  <c r="C33" i="1"/>
  <c r="C32" i="1"/>
  <c r="C31" i="1"/>
  <c r="C30" i="1"/>
  <c r="C29" i="1"/>
  <c r="C28" i="1"/>
  <c r="C38" i="1"/>
  <c r="E3" i="1" l="1"/>
  <c r="E11" i="1"/>
  <c r="E4" i="1"/>
  <c r="E12" i="1"/>
  <c r="T16" i="1"/>
  <c r="U21" i="1"/>
  <c r="E18" i="1"/>
  <c r="E14" i="1"/>
  <c r="U19" i="1"/>
  <c r="T17" i="1"/>
  <c r="E10" i="1"/>
</calcChain>
</file>

<file path=xl/sharedStrings.xml><?xml version="1.0" encoding="utf-8"?>
<sst xmlns="http://schemas.openxmlformats.org/spreadsheetml/2006/main" count="5" uniqueCount="5">
  <si>
    <t>V_ESP</t>
  </si>
  <si>
    <t>V_Real</t>
  </si>
  <si>
    <t>ESP_BIN</t>
  </si>
  <si>
    <t>%Error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</si>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</sst>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V_ESP vs V_Real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Hoja1!$A$2:$A$162</c:f>
              <c:numCache>
                <c:formatCode>General</c:formatCode>
                <c:ptCount val="161"/>
                <c:pt idx="0">
                  <c:v>0.27979999999999999</c:v>
                </c:pt>
                <c:pt idx="1">
                  <c:v>0.35160000000000002</c:v>
                </c:pt>
                <c:pt idx="2">
                  <c:v>0.38719999999999999</c:v>
                </c:pt>
                <c:pt idx="3">
                  <c:v>0.58509999999999995</c:v>
                </c:pt>
                <c:pt idx="4">
                  <c:v>0.71499999999999997</c:v>
                </c:pt>
                <c:pt idx="5">
                  <c:v>0.85699999999999998</c:v>
                </c:pt>
                <c:pt idx="6">
                  <c:v>0.96599999999999997</c:v>
                </c:pt>
                <c:pt idx="7">
                  <c:v>1.02</c:v>
                </c:pt>
                <c:pt idx="8">
                  <c:v>1.1180000000000001</c:v>
                </c:pt>
                <c:pt idx="9">
                  <c:v>1.244</c:v>
                </c:pt>
                <c:pt idx="10">
                  <c:v>1.347</c:v>
                </c:pt>
                <c:pt idx="11">
                  <c:v>1.4830000000000001</c:v>
                </c:pt>
                <c:pt idx="12">
                  <c:v>1.8089999999999999</c:v>
                </c:pt>
                <c:pt idx="13">
                  <c:v>1.819</c:v>
                </c:pt>
                <c:pt idx="14">
                  <c:v>1.843</c:v>
                </c:pt>
                <c:pt idx="15">
                  <c:v>1.8819999999999999</c:v>
                </c:pt>
                <c:pt idx="16">
                  <c:v>2.1339999999999999</c:v>
                </c:pt>
                <c:pt idx="17">
                  <c:v>2.4009999999999998</c:v>
                </c:pt>
              </c:numCache>
            </c:numRef>
          </c:xVal>
          <c:yVal>
            <c:numRef>
              <c:f>Hoja1!$C$2:$C$190</c:f>
              <c:numCache>
                <c:formatCode>General</c:formatCode>
                <c:ptCount val="189"/>
                <c:pt idx="0">
                  <c:v>0.11600879120879121</c:v>
                </c:pt>
                <c:pt idx="1">
                  <c:v>0.1836805860805861</c:v>
                </c:pt>
                <c:pt idx="2">
                  <c:v>0.21912771672771672</c:v>
                </c:pt>
                <c:pt idx="3">
                  <c:v>0.40441953601953601</c:v>
                </c:pt>
                <c:pt idx="4">
                  <c:v>0.52848449328449321</c:v>
                </c:pt>
                <c:pt idx="5">
                  <c:v>0.66705054945054942</c:v>
                </c:pt>
                <c:pt idx="6">
                  <c:v>0.77339194139194134</c:v>
                </c:pt>
                <c:pt idx="7">
                  <c:v>0.82978510378510373</c:v>
                </c:pt>
                <c:pt idx="8">
                  <c:v>0.92404224664224666</c:v>
                </c:pt>
                <c:pt idx="9">
                  <c:v>1.0440791208791209</c:v>
                </c:pt>
                <c:pt idx="10">
                  <c:v>1.1471980463980465</c:v>
                </c:pt>
                <c:pt idx="11">
                  <c:v>1.2793191697191697</c:v>
                </c:pt>
                <c:pt idx="12">
                  <c:v>1.5902871794871793</c:v>
                </c:pt>
                <c:pt idx="13">
                  <c:v>1.5975377289377288</c:v>
                </c:pt>
                <c:pt idx="14">
                  <c:v>1.621706227106227</c:v>
                </c:pt>
                <c:pt idx="15">
                  <c:v>1.6627926739926739</c:v>
                </c:pt>
                <c:pt idx="16">
                  <c:v>1.9068945054945055</c:v>
                </c:pt>
                <c:pt idx="17">
                  <c:v>2.1679142857142857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7728"/>
        <c:axId val="68433920"/>
      </c:scatterChart>
      <c:valAx>
        <c:axId val="6843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3920"/>
        <c:crosses val="autoZero"/>
        <c:crossBetween val="midCat"/>
      </c:valAx>
      <c:valAx>
        <c:axId val="684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741312839181322E-2"/>
                  <c:y val="0.171140173353060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Hoja1!$B$2:$B$28</c:f>
              <c:numCache>
                <c:formatCode>General</c:formatCode>
                <c:ptCount val="27"/>
                <c:pt idx="0">
                  <c:v>144</c:v>
                </c:pt>
                <c:pt idx="1">
                  <c:v>228</c:v>
                </c:pt>
                <c:pt idx="2">
                  <c:v>272</c:v>
                </c:pt>
                <c:pt idx="3">
                  <c:v>502</c:v>
                </c:pt>
                <c:pt idx="4">
                  <c:v>656</c:v>
                </c:pt>
                <c:pt idx="5">
                  <c:v>828</c:v>
                </c:pt>
                <c:pt idx="6">
                  <c:v>960</c:v>
                </c:pt>
                <c:pt idx="7">
                  <c:v>1030</c:v>
                </c:pt>
                <c:pt idx="8">
                  <c:v>1147</c:v>
                </c:pt>
                <c:pt idx="9">
                  <c:v>1296</c:v>
                </c:pt>
                <c:pt idx="10">
                  <c:v>1424</c:v>
                </c:pt>
                <c:pt idx="11">
                  <c:v>1588</c:v>
                </c:pt>
                <c:pt idx="12">
                  <c:v>1974</c:v>
                </c:pt>
                <c:pt idx="13">
                  <c:v>1983</c:v>
                </c:pt>
                <c:pt idx="14">
                  <c:v>2013</c:v>
                </c:pt>
                <c:pt idx="15">
                  <c:v>2064</c:v>
                </c:pt>
                <c:pt idx="16">
                  <c:v>2367</c:v>
                </c:pt>
                <c:pt idx="17">
                  <c:v>2691</c:v>
                </c:pt>
              </c:numCache>
            </c:numRef>
          </c:xVal>
          <c:yVal>
            <c:numRef>
              <c:f>Hoja1!$D$2:$D$26</c:f>
              <c:numCache>
                <c:formatCode>0</c:formatCode>
                <c:ptCount val="25"/>
                <c:pt idx="0">
                  <c:v>203.31160957866021</c:v>
                </c:pt>
                <c:pt idx="1">
                  <c:v>208.4358896635344</c:v>
                </c:pt>
                <c:pt idx="2">
                  <c:v>208.62564413458622</c:v>
                </c:pt>
                <c:pt idx="3">
                  <c:v>224.27599272506816</c:v>
                </c:pt>
                <c:pt idx="4">
                  <c:v>231.51894513488941</c:v>
                </c:pt>
                <c:pt idx="5">
                  <c:v>235.78144892391637</c:v>
                </c:pt>
                <c:pt idx="6">
                  <c:v>239.08153986056385</c:v>
                </c:pt>
                <c:pt idx="7">
                  <c:v>236.11094270991219</c:v>
                </c:pt>
                <c:pt idx="8">
                  <c:v>240.75689602909986</c:v>
                </c:pt>
                <c:pt idx="9">
                  <c:v>248.15883601091235</c:v>
                </c:pt>
                <c:pt idx="10">
                  <c:v>248.0112155198544</c:v>
                </c:pt>
                <c:pt idx="11">
                  <c:v>252.82600788117625</c:v>
                </c:pt>
                <c:pt idx="12">
                  <c:v>271.48499545316776</c:v>
                </c:pt>
                <c:pt idx="13">
                  <c:v>274.89784783267663</c:v>
                </c:pt>
                <c:pt idx="14">
                  <c:v>274.68869354349812</c:v>
                </c:pt>
                <c:pt idx="15">
                  <c:v>272.09881782358286</c:v>
                </c:pt>
                <c:pt idx="16">
                  <c:v>281.90269778720818</c:v>
                </c:pt>
                <c:pt idx="17">
                  <c:v>289.32585632009682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5008"/>
        <c:axId val="68432832"/>
      </c:scatterChart>
      <c:valAx>
        <c:axId val="6843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2832"/>
        <c:crosses val="autoZero"/>
        <c:crossBetween val="midCat"/>
      </c:valAx>
      <c:valAx>
        <c:axId val="684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28576</xdr:colOff>
      <xdr:row>1</xdr:row>
      <xdr:rowOff>9525</xdr:rowOff>
    </xdr:from>
    <xdr:to>
      <xdr:col>15</xdr:col>
      <xdr:colOff>514350</xdr:colOff>
      <xdr:row>25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738187</xdr:colOff>
      <xdr:row>25</xdr:row>
      <xdr:rowOff>133349</xdr:rowOff>
    </xdr:from>
    <xdr:to>
      <xdr:col>15</xdr:col>
      <xdr:colOff>561975</xdr:colOff>
      <xdr:row>48</xdr:row>
      <xdr:rowOff>161924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A29" sqref="A29"/>
    </sheetView>
  </sheetViews>
  <sheetFormatPr baseColWidth="10" defaultRowHeight="15" x14ac:dyDescent="0.25"/>
  <cols>
    <col min="4" max="4" width="14.5703125" bestFit="1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21" x14ac:dyDescent="0.25">
      <c r="A2">
        <v>0.27979999999999999</v>
      </c>
      <c r="B2">
        <v>144</v>
      </c>
      <c r="C2">
        <f>IF(B2&gt;0,B2*3.299/4095,"")</f>
        <v>0.11600879120879121</v>
      </c>
      <c r="D2" s="2">
        <f>(A2-C2)*4095/3.299</f>
        <v>203.31160957866021</v>
      </c>
      <c r="E2" s="1">
        <f>IF(C2&gt;0,(A2-C2)/A2,"")</f>
        <v>0.58538673620875192</v>
      </c>
    </row>
    <row r="3" spans="1:21" x14ac:dyDescent="0.25">
      <c r="A3">
        <v>0.35160000000000002</v>
      </c>
      <c r="B3">
        <v>228</v>
      </c>
      <c r="C3">
        <f t="shared" ref="C3:C26" si="0">IF(B3&gt;0,B3*3.299/4095,"")</f>
        <v>0.1836805860805861</v>
      </c>
      <c r="D3" s="2">
        <f t="shared" ref="D3:D19" si="1">(A3-C3)*4095/3.299</f>
        <v>208.4358896635344</v>
      </c>
      <c r="E3" s="1">
        <f>IF(C3&gt;0,(A3-C3)/A3,"")</f>
        <v>0.47758650147728643</v>
      </c>
    </row>
    <row r="4" spans="1:21" x14ac:dyDescent="0.25">
      <c r="A4">
        <v>0.38719999999999999</v>
      </c>
      <c r="B4">
        <v>272</v>
      </c>
      <c r="C4">
        <f t="shared" si="0"/>
        <v>0.21912771672771672</v>
      </c>
      <c r="D4" s="2">
        <f t="shared" si="1"/>
        <v>208.62564413458622</v>
      </c>
      <c r="E4" s="1">
        <f>IF(C4&gt;0,(A4-C4)/A4,"")</f>
        <v>0.43407097952552498</v>
      </c>
    </row>
    <row r="5" spans="1:21" x14ac:dyDescent="0.25">
      <c r="A5">
        <v>0.58509999999999995</v>
      </c>
      <c r="B5">
        <v>502</v>
      </c>
      <c r="C5">
        <f t="shared" si="0"/>
        <v>0.40441953601953601</v>
      </c>
      <c r="D5" s="2">
        <f t="shared" si="1"/>
        <v>224.27599272506816</v>
      </c>
      <c r="E5" s="1">
        <f>IF(C5&gt;0,(A5-C5)/A5,"")</f>
        <v>0.30880270719614417</v>
      </c>
    </row>
    <row r="6" spans="1:21" x14ac:dyDescent="0.25">
      <c r="A6">
        <v>0.71499999999999997</v>
      </c>
      <c r="B6">
        <v>656</v>
      </c>
      <c r="C6">
        <f t="shared" si="0"/>
        <v>0.52848449328449321</v>
      </c>
      <c r="D6" s="2">
        <f t="shared" si="1"/>
        <v>231.51894513488941</v>
      </c>
      <c r="E6" s="1">
        <f>IF(C6&gt;0,(A6-C6)/A6,"")</f>
        <v>0.26086084855315633</v>
      </c>
    </row>
    <row r="7" spans="1:21" x14ac:dyDescent="0.25">
      <c r="A7">
        <v>0.85699999999999998</v>
      </c>
      <c r="B7">
        <v>828</v>
      </c>
      <c r="C7">
        <f t="shared" si="0"/>
        <v>0.66705054945054942</v>
      </c>
      <c r="D7" s="2">
        <f t="shared" si="1"/>
        <v>235.78144892391637</v>
      </c>
      <c r="E7" s="1">
        <f>IF(C7&gt;0,(A7-C7)/A7,"")</f>
        <v>0.22164463307987231</v>
      </c>
    </row>
    <row r="8" spans="1:21" x14ac:dyDescent="0.25">
      <c r="A8">
        <v>0.96599999999999997</v>
      </c>
      <c r="B8">
        <v>960</v>
      </c>
      <c r="C8">
        <f t="shared" si="0"/>
        <v>0.77339194139194134</v>
      </c>
      <c r="D8" s="2">
        <f t="shared" si="1"/>
        <v>239.08153986056385</v>
      </c>
      <c r="E8" s="1">
        <f>IF(C8&gt;0,(A8-C8)/A8,"")</f>
        <v>0.19938722423194477</v>
      </c>
    </row>
    <row r="9" spans="1:21" x14ac:dyDescent="0.25">
      <c r="A9">
        <v>1.02</v>
      </c>
      <c r="B9">
        <v>1030</v>
      </c>
      <c r="C9">
        <f t="shared" si="0"/>
        <v>0.82978510378510373</v>
      </c>
      <c r="D9" s="2">
        <f t="shared" si="1"/>
        <v>236.11094270991219</v>
      </c>
      <c r="E9" s="1">
        <f>IF(C9&gt;0,(A9-C9)/A9,"")</f>
        <v>0.18648519236754538</v>
      </c>
    </row>
    <row r="10" spans="1:21" x14ac:dyDescent="0.25">
      <c r="A10">
        <v>1.1180000000000001</v>
      </c>
      <c r="B10">
        <v>1147</v>
      </c>
      <c r="C10">
        <f t="shared" si="0"/>
        <v>0.92404224664224666</v>
      </c>
      <c r="D10" s="2">
        <f t="shared" si="1"/>
        <v>240.75689602909986</v>
      </c>
      <c r="E10" s="1">
        <f>IF(C10&gt;0,(A10-C10)/A10,"")</f>
        <v>0.17348636257401917</v>
      </c>
    </row>
    <row r="11" spans="1:21" x14ac:dyDescent="0.25">
      <c r="A11">
        <v>1.244</v>
      </c>
      <c r="B11">
        <v>1296</v>
      </c>
      <c r="C11">
        <f t="shared" si="0"/>
        <v>1.0440791208791209</v>
      </c>
      <c r="D11" s="2">
        <f t="shared" si="1"/>
        <v>248.15883601091235</v>
      </c>
      <c r="E11" s="1">
        <f>IF(C11&gt;0,(A11-C11)/A11,"")</f>
        <v>0.16070810218720183</v>
      </c>
    </row>
    <row r="12" spans="1:21" x14ac:dyDescent="0.25">
      <c r="A12">
        <v>1.347</v>
      </c>
      <c r="B12">
        <v>1424</v>
      </c>
      <c r="C12">
        <f t="shared" si="0"/>
        <v>1.1471980463980465</v>
      </c>
      <c r="D12" s="2">
        <f t="shared" si="1"/>
        <v>248.0112155198544</v>
      </c>
      <c r="E12" s="1">
        <f>IF(C12&gt;0,(A12-C12)/A12,"")</f>
        <v>0.14833107171637233</v>
      </c>
    </row>
    <row r="13" spans="1:21" x14ac:dyDescent="0.25">
      <c r="A13">
        <v>1.4830000000000001</v>
      </c>
      <c r="B13">
        <v>1588</v>
      </c>
      <c r="C13">
        <f t="shared" si="0"/>
        <v>1.2793191697191697</v>
      </c>
      <c r="D13" s="2">
        <f t="shared" si="1"/>
        <v>252.82600788117625</v>
      </c>
      <c r="E13" s="1">
        <f>IF(C13&gt;0,(A13-C13)/A13,"")</f>
        <v>0.13734378306192205</v>
      </c>
    </row>
    <row r="14" spans="1:21" x14ac:dyDescent="0.25">
      <c r="A14">
        <v>1.8089999999999999</v>
      </c>
      <c r="B14">
        <v>1974</v>
      </c>
      <c r="C14">
        <f t="shared" si="0"/>
        <v>1.5902871794871793</v>
      </c>
      <c r="D14" s="2">
        <f t="shared" si="1"/>
        <v>271.48499545316776</v>
      </c>
      <c r="E14" s="1">
        <f>IF(C14&gt;0,(A14-C14)/A14,"")</f>
        <v>0.12090260945982344</v>
      </c>
    </row>
    <row r="15" spans="1:21" x14ac:dyDescent="0.25">
      <c r="A15">
        <v>1.819</v>
      </c>
      <c r="B15">
        <v>1983</v>
      </c>
      <c r="C15">
        <f t="shared" si="0"/>
        <v>1.5975377289377288</v>
      </c>
      <c r="D15" s="2">
        <f t="shared" si="1"/>
        <v>274.89784783267663</v>
      </c>
      <c r="E15" s="1">
        <f>IF(C15&gt;0,(A15-C15)/A15,"")</f>
        <v>0.12174946182642722</v>
      </c>
    </row>
    <row r="16" spans="1:21" x14ac:dyDescent="0.25">
      <c r="A16">
        <v>1.843</v>
      </c>
      <c r="B16">
        <v>2013</v>
      </c>
      <c r="C16">
        <f t="shared" si="0"/>
        <v>1.621706227106227</v>
      </c>
      <c r="D16" s="2">
        <f t="shared" si="1"/>
        <v>274.68869354349812</v>
      </c>
      <c r="E16" s="1">
        <f>IF(C16&gt;0,(A16-C16)/A16,"")</f>
        <v>0.12007258431566628</v>
      </c>
      <c r="Q16">
        <v>2.4980000000000002</v>
      </c>
      <c r="R16">
        <v>2815</v>
      </c>
      <c r="S16">
        <f>IF(R16&gt;0,R16*3.299/4095,"")</f>
        <v>2.2678107448107445</v>
      </c>
      <c r="T16" s="2">
        <f t="shared" ref="T16" si="2">(Q16-S16)*4096/3.299</f>
        <v>285.80029986516865</v>
      </c>
      <c r="U16" s="1">
        <f>IF(S16&gt;0,(Q16-S16)/Q16,"")</f>
        <v>9.2149421612992666E-2</v>
      </c>
    </row>
    <row r="17" spans="1:21" x14ac:dyDescent="0.25">
      <c r="A17">
        <v>1.8819999999999999</v>
      </c>
      <c r="B17">
        <v>2064</v>
      </c>
      <c r="C17">
        <f t="shared" si="0"/>
        <v>1.6627926739926739</v>
      </c>
      <c r="D17" s="2">
        <f t="shared" si="1"/>
        <v>272.09881782358286</v>
      </c>
      <c r="E17" s="1">
        <f>IF(C17&gt;0,(A17-C17)/A17,"")</f>
        <v>0.11647573114098085</v>
      </c>
      <c r="Q17">
        <v>2.5659999999999998</v>
      </c>
      <c r="R17">
        <v>2910</v>
      </c>
      <c r="S17">
        <f>IF(R17&gt;0,R17*3.299/4095,"")</f>
        <v>2.3443443223443223</v>
      </c>
      <c r="T17" s="2">
        <f>(Q17-S17)*4096/3.299</f>
        <v>275.20510932938924</v>
      </c>
      <c r="U17" s="1">
        <f>IF(S17&gt;0,(Q17-S17)/Q17,"")</f>
        <v>8.6381791759811977E-2</v>
      </c>
    </row>
    <row r="18" spans="1:21" x14ac:dyDescent="0.25">
      <c r="A18">
        <v>2.1339999999999999</v>
      </c>
      <c r="B18">
        <v>2367</v>
      </c>
      <c r="C18">
        <f t="shared" si="0"/>
        <v>1.9068945054945055</v>
      </c>
      <c r="D18" s="2">
        <f t="shared" si="1"/>
        <v>281.90269778720818</v>
      </c>
      <c r="E18" s="1">
        <f>IF(C18&gt;0,(A18-C18)/A18,"")</f>
        <v>0.10642244353584557</v>
      </c>
      <c r="Q18">
        <v>2.847</v>
      </c>
      <c r="R18">
        <v>3375</v>
      </c>
      <c r="S18">
        <f>IF(R18&gt;0,R18*3.299/4095,"")</f>
        <v>2.7189560439560441</v>
      </c>
      <c r="T18" s="2">
        <f>(Q18-S18)*4096/3.299</f>
        <v>158.97788540649998</v>
      </c>
      <c r="U18" s="1">
        <f>IF(S18&gt;0,(Q18-S18)/Q18,"")</f>
        <v>4.4975046028786762E-2</v>
      </c>
    </row>
    <row r="19" spans="1:21" x14ac:dyDescent="0.25">
      <c r="A19">
        <v>2.4009999999999998</v>
      </c>
      <c r="B19">
        <v>2691</v>
      </c>
      <c r="C19">
        <f t="shared" si="0"/>
        <v>2.1679142857142857</v>
      </c>
      <c r="D19" s="2">
        <f t="shared" si="1"/>
        <v>289.32585632009682</v>
      </c>
      <c r="E19" s="1">
        <f>IF(C19&gt;0,(A19-C19)/A19,"")</f>
        <v>9.7078598203129585E-2</v>
      </c>
      <c r="Q19">
        <v>2.93</v>
      </c>
      <c r="R19">
        <v>3539</v>
      </c>
      <c r="S19">
        <f>IF(R19&gt;0,R19*3.299/4095,"")</f>
        <v>2.8510771672771673</v>
      </c>
      <c r="T19" s="2">
        <f>(Q19-S19)*4096/3.299</f>
        <v>97.989670455508744</v>
      </c>
      <c r="U19" s="1">
        <f>IF(S19&gt;0,(Q19-S19)/Q19,"")</f>
        <v>2.6936120383219402E-2</v>
      </c>
    </row>
    <row r="20" spans="1:21" x14ac:dyDescent="0.25">
      <c r="Q20">
        <v>3.0579999999999998</v>
      </c>
      <c r="R20">
        <v>3823</v>
      </c>
      <c r="S20">
        <f>IF(R20&gt;0,R20*3.299/4095,"")</f>
        <v>3.0798722832722829</v>
      </c>
      <c r="T20" s="2">
        <f>(Q20-S20)*4096/3.299</f>
        <v>-27.156372319876169</v>
      </c>
      <c r="U20" s="1">
        <f>IF(S20&gt;0,(Q20-S20)/Q20,"")</f>
        <v>-7.1524798143502545E-3</v>
      </c>
    </row>
    <row r="21" spans="1:21" x14ac:dyDescent="0.25">
      <c r="Q21">
        <v>3.206</v>
      </c>
      <c r="R21">
        <v>4095</v>
      </c>
      <c r="S21">
        <f>IF(R21&gt;0,R21*3.299/4095,"")</f>
        <v>3.2989999999999999</v>
      </c>
      <c r="T21" s="2">
        <f>(Q21-S21)*4096/3.299</f>
        <v>-115.4677174901485</v>
      </c>
      <c r="U21" s="1">
        <f>IF(S21&gt;0,(Q21-S21)/Q21,"")</f>
        <v>-2.9008109794135987E-2</v>
      </c>
    </row>
    <row r="27" spans="1:21" x14ac:dyDescent="0.25">
      <c r="D27" s="1"/>
    </row>
    <row r="28" spans="1:21" x14ac:dyDescent="0.25">
      <c r="C28" t="str">
        <f t="shared" ref="C28:C38" si="3">IF(B28&gt;0,B28*3.294/4095,"")</f>
        <v/>
      </c>
    </row>
    <row r="29" spans="1:21" x14ac:dyDescent="0.25">
      <c r="C29" t="str">
        <f t="shared" si="3"/>
        <v/>
      </c>
    </row>
    <row r="30" spans="1:21" x14ac:dyDescent="0.25">
      <c r="C30" t="str">
        <f t="shared" si="3"/>
        <v/>
      </c>
    </row>
    <row r="31" spans="1:21" x14ac:dyDescent="0.25">
      <c r="C31" t="str">
        <f t="shared" si="3"/>
        <v/>
      </c>
    </row>
    <row r="32" spans="1:21" x14ac:dyDescent="0.25">
      <c r="C32" t="str">
        <f t="shared" si="3"/>
        <v/>
      </c>
    </row>
    <row r="33" spans="3:4" x14ac:dyDescent="0.25">
      <c r="C33" t="str">
        <f t="shared" si="3"/>
        <v/>
      </c>
    </row>
    <row r="34" spans="3:4" x14ac:dyDescent="0.25">
      <c r="C34" t="str">
        <f t="shared" si="3"/>
        <v/>
      </c>
    </row>
    <row r="35" spans="3:4" x14ac:dyDescent="0.25">
      <c r="C35" t="str">
        <f t="shared" si="3"/>
        <v/>
      </c>
    </row>
    <row r="36" spans="3:4" x14ac:dyDescent="0.25">
      <c r="C36" t="str">
        <f t="shared" si="3"/>
        <v/>
      </c>
    </row>
    <row r="37" spans="3:4" x14ac:dyDescent="0.25">
      <c r="C37" t="str">
        <f t="shared" si="3"/>
        <v/>
      </c>
    </row>
    <row r="38" spans="3:4" x14ac:dyDescent="0.25">
      <c r="C38" t="str">
        <f t="shared" si="3"/>
        <v/>
      </c>
    </row>
    <row r="39" spans="3:4" x14ac:dyDescent="0.25">
      <c r="D39" t="str">
        <f t="shared" ref="D39:D42" si="4">IF(C39&gt;0,(A39-C39)/A39,"")</f>
        <v/>
      </c>
    </row>
    <row r="40" spans="3:4" x14ac:dyDescent="0.25">
      <c r="D40" t="str">
        <f t="shared" si="4"/>
        <v/>
      </c>
    </row>
    <row r="41" spans="3:4" x14ac:dyDescent="0.25">
      <c r="D41" t="str">
        <f t="shared" si="4"/>
        <v/>
      </c>
    </row>
    <row r="42" spans="3:4" x14ac:dyDescent="0.25">
      <c r="D42" t="str">
        <f t="shared" si="4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2018-05-23T17:22:04Z</dcterms:created>
  <dcterms:modified xsi:type="dcterms:W3CDTF">2018-05-24T16:08:22Z</dcterms:modified>
</cp:coreProperties>
</file>