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120" yWindow="15" windowWidth="19440" windowHeight="11055"/>
  </bookViews>
  <sheets>
    <sheet name="README" sheetId="1" r:id="rId1"/>
    <sheet name="DevelopmentOfData" sheetId="10" r:id="rId2"/>
    <sheet name="CO" sheetId="3" r:id="rId3"/>
    <sheet name="NOX" sheetId="4" r:id="rId4"/>
    <sheet name="PM10Primary" sheetId="5" r:id="rId5"/>
    <sheet name="PM25Primary" sheetId="6" r:id="rId6"/>
    <sheet name="SO2" sheetId="7" r:id="rId7"/>
    <sheet name="VOC" sheetId="8" r:id="rId8"/>
    <sheet name="NH3" sheetId="9" r:id="rId9"/>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F4" i="8" l="1"/>
  <c r="BE4" i="8"/>
  <c r="BF17" i="8"/>
  <c r="BD4" i="8"/>
  <c r="BE17" i="8"/>
  <c r="BC4" i="8"/>
  <c r="BD17" i="8"/>
  <c r="BB4" i="8"/>
  <c r="BC17" i="8"/>
  <c r="BA4" i="8"/>
  <c r="BB17" i="8"/>
  <c r="AZ4" i="8"/>
  <c r="BA17" i="8"/>
  <c r="AY4" i="8"/>
  <c r="AZ17" i="8"/>
  <c r="AX4" i="8"/>
  <c r="AY17" i="8"/>
  <c r="AW4" i="8"/>
  <c r="AX17" i="8"/>
  <c r="AV4" i="8"/>
  <c r="AW17" i="8"/>
  <c r="AU4" i="8"/>
  <c r="AV17" i="8"/>
  <c r="AT4" i="8"/>
  <c r="AU17" i="8"/>
  <c r="AS4" i="8"/>
  <c r="AT17" i="8"/>
  <c r="AR4" i="8"/>
  <c r="AS17" i="8"/>
  <c r="AQ4" i="8"/>
  <c r="AR17" i="8"/>
  <c r="AP4" i="8"/>
  <c r="AQ17" i="8"/>
  <c r="AO4" i="8"/>
  <c r="AP17" i="8"/>
  <c r="AN4" i="8"/>
  <c r="AO17" i="8"/>
  <c r="AM4" i="8"/>
  <c r="AN17" i="8"/>
  <c r="AL4" i="8"/>
  <c r="AM17" i="8"/>
  <c r="AK4" i="8"/>
  <c r="AL17" i="8"/>
  <c r="AJ4" i="8"/>
  <c r="AK17" i="8"/>
  <c r="AI4" i="8"/>
  <c r="AJ17" i="8"/>
  <c r="AH4" i="8"/>
  <c r="AI17" i="8"/>
  <c r="AG4" i="8"/>
  <c r="AH17" i="8"/>
  <c r="AF4" i="8"/>
  <c r="AG17" i="8"/>
  <c r="AE4" i="8"/>
  <c r="AF17" i="8"/>
  <c r="BF16" i="8"/>
  <c r="BE16" i="8"/>
  <c r="BD16" i="8"/>
  <c r="BC16" i="8"/>
  <c r="BB16" i="8"/>
  <c r="BA16" i="8"/>
  <c r="AZ16" i="8"/>
  <c r="AY16" i="8"/>
  <c r="AX16" i="8"/>
  <c r="AW16" i="8"/>
  <c r="AV16" i="8"/>
  <c r="AU16" i="8"/>
  <c r="AT16" i="8"/>
  <c r="AS16" i="8"/>
  <c r="AR16" i="8"/>
  <c r="AQ16" i="8"/>
  <c r="AP16" i="8"/>
  <c r="AO16" i="8"/>
  <c r="AN16" i="8"/>
  <c r="AM16" i="8"/>
  <c r="AL16" i="8"/>
  <c r="AK16" i="8"/>
  <c r="AJ16" i="8"/>
  <c r="AI16" i="8"/>
  <c r="AH16" i="8"/>
  <c r="AG16" i="8"/>
  <c r="AF16" i="8"/>
  <c r="BF15" i="8"/>
  <c r="BE15" i="8"/>
  <c r="BD15" i="8"/>
  <c r="BC15" i="8"/>
  <c r="BB15" i="8"/>
  <c r="BA15" i="8"/>
  <c r="AZ15" i="8"/>
  <c r="AY15" i="8"/>
  <c r="AX15" i="8"/>
  <c r="AW15" i="8"/>
  <c r="AV15" i="8"/>
  <c r="AU15" i="8"/>
  <c r="AT15" i="8"/>
  <c r="AS15" i="8"/>
  <c r="AR15" i="8"/>
  <c r="AQ15" i="8"/>
  <c r="AP15" i="8"/>
  <c r="AO15" i="8"/>
  <c r="AN15" i="8"/>
  <c r="AM15" i="8"/>
  <c r="AL15" i="8"/>
  <c r="AK15" i="8"/>
  <c r="AJ15" i="8"/>
  <c r="AI15" i="8"/>
  <c r="AH15" i="8"/>
  <c r="AG15" i="8"/>
  <c r="AF15" i="8"/>
  <c r="BF14" i="8"/>
  <c r="BE14" i="8"/>
  <c r="BD14" i="8"/>
  <c r="BC14" i="8"/>
  <c r="BB14" i="8"/>
  <c r="BA14" i="8"/>
  <c r="AZ14" i="8"/>
  <c r="AY14" i="8"/>
  <c r="AX14" i="8"/>
  <c r="AW14" i="8"/>
  <c r="AV14" i="8"/>
  <c r="AU14" i="8"/>
  <c r="AT14" i="8"/>
  <c r="AS14" i="8"/>
  <c r="AR14" i="8"/>
  <c r="AQ14" i="8"/>
  <c r="AP14" i="8"/>
  <c r="AO14" i="8"/>
  <c r="AN14" i="8"/>
  <c r="AM14" i="8"/>
  <c r="AL14" i="8"/>
  <c r="AK14" i="8"/>
  <c r="AJ14" i="8"/>
  <c r="AI14" i="8"/>
  <c r="AH14" i="8"/>
  <c r="AG14" i="8"/>
  <c r="AF14" i="8"/>
  <c r="BF13" i="8"/>
  <c r="BE13" i="8"/>
  <c r="BD13" i="8"/>
  <c r="BC13" i="8"/>
  <c r="BB13" i="8"/>
  <c r="BA13" i="8"/>
  <c r="AZ13" i="8"/>
  <c r="AY13" i="8"/>
  <c r="AX13" i="8"/>
  <c r="AW13" i="8"/>
  <c r="AV13" i="8"/>
  <c r="AU13" i="8"/>
  <c r="AT13" i="8"/>
  <c r="AS13" i="8"/>
  <c r="AR13" i="8"/>
  <c r="AQ13" i="8"/>
  <c r="AP13" i="8"/>
  <c r="AO13" i="8"/>
  <c r="AN13" i="8"/>
  <c r="AM13" i="8"/>
  <c r="AL13" i="8"/>
  <c r="AK13" i="8"/>
  <c r="AJ13" i="8"/>
  <c r="AI13" i="8"/>
  <c r="AH13" i="8"/>
  <c r="AG13" i="8"/>
  <c r="AF13" i="8"/>
  <c r="BF12" i="8"/>
  <c r="BE12" i="8"/>
  <c r="BD12" i="8"/>
  <c r="BC12" i="8"/>
  <c r="BB12" i="8"/>
  <c r="BA12" i="8"/>
  <c r="AZ12" i="8"/>
  <c r="AY12" i="8"/>
  <c r="AX12" i="8"/>
  <c r="AW12" i="8"/>
  <c r="AV12" i="8"/>
  <c r="AU12" i="8"/>
  <c r="AT12" i="8"/>
  <c r="AS12" i="8"/>
  <c r="AR12" i="8"/>
  <c r="AQ12" i="8"/>
  <c r="AP12" i="8"/>
  <c r="AO12" i="8"/>
  <c r="AN12" i="8"/>
  <c r="AM12" i="8"/>
  <c r="AL12" i="8"/>
  <c r="AK12" i="8"/>
  <c r="AJ12" i="8"/>
  <c r="AI12" i="8"/>
  <c r="AH12" i="8"/>
  <c r="AG12" i="8"/>
  <c r="AF12" i="8"/>
  <c r="BF11" i="8"/>
  <c r="BE11" i="8"/>
  <c r="BD11" i="8"/>
  <c r="BC11" i="8"/>
  <c r="BB11" i="8"/>
  <c r="BA11" i="8"/>
  <c r="AZ11" i="8"/>
  <c r="AY11" i="8"/>
  <c r="AX11" i="8"/>
  <c r="AW11" i="8"/>
  <c r="AV11" i="8"/>
  <c r="AU11" i="8"/>
  <c r="AT11" i="8"/>
  <c r="AS11" i="8"/>
  <c r="AR11" i="8"/>
  <c r="AQ11" i="8"/>
  <c r="AP11" i="8"/>
  <c r="AO11" i="8"/>
  <c r="AN11" i="8"/>
  <c r="AM11" i="8"/>
  <c r="AL11" i="8"/>
  <c r="AK11" i="8"/>
  <c r="AJ11" i="8"/>
  <c r="AI11" i="8"/>
  <c r="AH11" i="8"/>
  <c r="AG11" i="8"/>
  <c r="AF11" i="8"/>
  <c r="BF10" i="8"/>
  <c r="BE10" i="8"/>
  <c r="BD10" i="8"/>
  <c r="BC10" i="8"/>
  <c r="BB10" i="8"/>
  <c r="BA10" i="8"/>
  <c r="AZ10" i="8"/>
  <c r="AY10" i="8"/>
  <c r="AX10" i="8"/>
  <c r="AW10" i="8"/>
  <c r="AV10" i="8"/>
  <c r="AU10" i="8"/>
  <c r="AT10" i="8"/>
  <c r="AS10" i="8"/>
  <c r="AR10" i="8"/>
  <c r="AQ10" i="8"/>
  <c r="AP10" i="8"/>
  <c r="AO10" i="8"/>
  <c r="AN10" i="8"/>
  <c r="AM10" i="8"/>
  <c r="AL10" i="8"/>
  <c r="AK10" i="8"/>
  <c r="AJ10" i="8"/>
  <c r="AI10" i="8"/>
  <c r="AH10" i="8"/>
  <c r="AG10" i="8"/>
  <c r="AF10" i="8"/>
  <c r="BF9" i="8"/>
  <c r="BE9" i="8"/>
  <c r="BD9" i="8"/>
  <c r="BC9" i="8"/>
  <c r="BB9" i="8"/>
  <c r="BA9" i="8"/>
  <c r="AZ9" i="8"/>
  <c r="AY9" i="8"/>
  <c r="AX9" i="8"/>
  <c r="AW9" i="8"/>
  <c r="AV9" i="8"/>
  <c r="AU9" i="8"/>
  <c r="AT9" i="8"/>
  <c r="AS9" i="8"/>
  <c r="AR9" i="8"/>
  <c r="AQ9" i="8"/>
  <c r="AP9" i="8"/>
  <c r="AO9" i="8"/>
  <c r="AN9" i="8"/>
  <c r="AM9" i="8"/>
  <c r="AL9" i="8"/>
  <c r="AK9" i="8"/>
  <c r="AJ9" i="8"/>
  <c r="AI9" i="8"/>
  <c r="AH9" i="8"/>
  <c r="AG9" i="8"/>
  <c r="AF9" i="8"/>
  <c r="BF8" i="8"/>
  <c r="BE8" i="8"/>
  <c r="BD8" i="8"/>
  <c r="BC8" i="8"/>
  <c r="BB8" i="8"/>
  <c r="BA8" i="8"/>
  <c r="AZ8" i="8"/>
  <c r="AY8" i="8"/>
  <c r="AX8" i="8"/>
  <c r="AW8" i="8"/>
  <c r="AV8" i="8"/>
  <c r="AU8" i="8"/>
  <c r="AT8" i="8"/>
  <c r="AS8" i="8"/>
  <c r="AR8" i="8"/>
  <c r="AQ8" i="8"/>
  <c r="AP8" i="8"/>
  <c r="AO8" i="8"/>
  <c r="AN8" i="8"/>
  <c r="AM8" i="8"/>
  <c r="AL8" i="8"/>
  <c r="AK8" i="8"/>
  <c r="AJ8" i="8"/>
  <c r="AI8" i="8"/>
  <c r="AH8" i="8"/>
  <c r="AG8" i="8"/>
  <c r="AF8" i="8"/>
  <c r="BF7" i="8"/>
  <c r="BE7" i="8"/>
  <c r="BD7" i="8"/>
  <c r="BC7" i="8"/>
  <c r="BB7" i="8"/>
  <c r="BA7" i="8"/>
  <c r="AZ7" i="8"/>
  <c r="AY7" i="8"/>
  <c r="AX7" i="8"/>
  <c r="AW7" i="8"/>
  <c r="AV7" i="8"/>
  <c r="AU7" i="8"/>
  <c r="AT7" i="8"/>
  <c r="AS7" i="8"/>
  <c r="AR7" i="8"/>
  <c r="AQ7" i="8"/>
  <c r="AP7" i="8"/>
  <c r="AO7" i="8"/>
  <c r="AN7" i="8"/>
  <c r="AM7" i="8"/>
  <c r="AL7" i="8"/>
  <c r="AK7" i="8"/>
  <c r="AJ7" i="8"/>
  <c r="AI7" i="8"/>
  <c r="AH7" i="8"/>
  <c r="AG7" i="8"/>
  <c r="AF7" i="8"/>
  <c r="BF6" i="8"/>
  <c r="BE6" i="8"/>
  <c r="BD6" i="8"/>
  <c r="BC6" i="8"/>
  <c r="BB6" i="8"/>
  <c r="BA6" i="8"/>
  <c r="AZ6" i="8"/>
  <c r="AY6" i="8"/>
  <c r="AX6" i="8"/>
  <c r="AW6" i="8"/>
  <c r="AV6" i="8"/>
  <c r="AU6" i="8"/>
  <c r="AT6" i="8"/>
  <c r="AS6" i="8"/>
  <c r="AR6" i="8"/>
  <c r="AQ6" i="8"/>
  <c r="AP6" i="8"/>
  <c r="AO6" i="8"/>
  <c r="AN6" i="8"/>
  <c r="AM6" i="8"/>
  <c r="AL6" i="8"/>
  <c r="AK6" i="8"/>
  <c r="AJ6" i="8"/>
  <c r="AI6" i="8"/>
  <c r="AH6" i="8"/>
  <c r="AG6" i="8"/>
  <c r="AF6" i="8"/>
  <c r="BF5" i="8"/>
  <c r="BE5" i="8"/>
  <c r="BD5" i="8"/>
  <c r="BC5" i="8"/>
  <c r="BB5" i="8"/>
  <c r="BA5" i="8"/>
  <c r="AZ5" i="8"/>
  <c r="AY5" i="8"/>
  <c r="AX5" i="8"/>
  <c r="AW5" i="8"/>
  <c r="AV5" i="8"/>
  <c r="AU5" i="8"/>
  <c r="AT5" i="8"/>
  <c r="AS5" i="8"/>
  <c r="AR5" i="8"/>
  <c r="AQ5" i="8"/>
  <c r="AP5" i="8"/>
  <c r="AO5" i="8"/>
  <c r="AN5" i="8"/>
  <c r="AM5" i="8"/>
  <c r="AL5" i="8"/>
  <c r="AK5" i="8"/>
  <c r="AJ5" i="8"/>
  <c r="AI5" i="8"/>
  <c r="AH5" i="8"/>
  <c r="AG5" i="8"/>
  <c r="AF5" i="8"/>
  <c r="BF17" i="9"/>
  <c r="BE17" i="9"/>
  <c r="BD17" i="9"/>
  <c r="BC4" i="9"/>
  <c r="BB4" i="9"/>
  <c r="BC17" i="9"/>
  <c r="BA4" i="9"/>
  <c r="BB17" i="9"/>
  <c r="AZ4" i="9"/>
  <c r="BA17" i="9"/>
  <c r="AY4" i="9"/>
  <c r="AZ17" i="9"/>
  <c r="AX4" i="9"/>
  <c r="AY17" i="9"/>
  <c r="AW4" i="9"/>
  <c r="AX17" i="9"/>
  <c r="AV4" i="9"/>
  <c r="AW17" i="9"/>
  <c r="AU4" i="9"/>
  <c r="AV17" i="9"/>
  <c r="AT4" i="9"/>
  <c r="AU17" i="9"/>
  <c r="AS4" i="9"/>
  <c r="AT17" i="9"/>
  <c r="AR4" i="9"/>
  <c r="AS17" i="9"/>
  <c r="AQ4" i="9"/>
  <c r="AR17" i="9"/>
  <c r="AP4" i="9"/>
  <c r="AQ17" i="9"/>
  <c r="AO4" i="9"/>
  <c r="AP17" i="9"/>
  <c r="AN4" i="9"/>
  <c r="AO17" i="9"/>
  <c r="AM4" i="9"/>
  <c r="AN17" i="9"/>
  <c r="AL4" i="9"/>
  <c r="AM17" i="9"/>
  <c r="AK4" i="9"/>
  <c r="AL17" i="9"/>
  <c r="AJ4" i="9"/>
  <c r="AK17" i="9"/>
  <c r="AI4" i="9"/>
  <c r="AJ17" i="9"/>
  <c r="AH4" i="9"/>
  <c r="AI17" i="9"/>
  <c r="AG4" i="9"/>
  <c r="AH17" i="9"/>
  <c r="AF4" i="9"/>
  <c r="AG17" i="9"/>
  <c r="AE4" i="9"/>
  <c r="AF17" i="9"/>
  <c r="BF16" i="9"/>
  <c r="BE16" i="9"/>
  <c r="BD16" i="9"/>
  <c r="BC16" i="9"/>
  <c r="BB16" i="9"/>
  <c r="BA16" i="9"/>
  <c r="AZ16" i="9"/>
  <c r="AY16" i="9"/>
  <c r="AX16" i="9"/>
  <c r="AW16" i="9"/>
  <c r="AV16" i="9"/>
  <c r="AU16" i="9"/>
  <c r="AT16" i="9"/>
  <c r="AS16" i="9"/>
  <c r="AR16" i="9"/>
  <c r="AQ16" i="9"/>
  <c r="AP16" i="9"/>
  <c r="AO16" i="9"/>
  <c r="AN16" i="9"/>
  <c r="AM16" i="9"/>
  <c r="AL16" i="9"/>
  <c r="AK16" i="9"/>
  <c r="AJ16" i="9"/>
  <c r="AI16" i="9"/>
  <c r="AH16" i="9"/>
  <c r="AG16" i="9"/>
  <c r="AF16" i="9"/>
  <c r="BF15" i="9"/>
  <c r="BE15" i="9"/>
  <c r="BD15" i="9"/>
  <c r="BC15" i="9"/>
  <c r="BB15" i="9"/>
  <c r="BA15" i="9"/>
  <c r="AZ15" i="9"/>
  <c r="AY15" i="9"/>
  <c r="AX15" i="9"/>
  <c r="AW15" i="9"/>
  <c r="AV15" i="9"/>
  <c r="AU15" i="9"/>
  <c r="AT15" i="9"/>
  <c r="AS15" i="9"/>
  <c r="AR15" i="9"/>
  <c r="AQ15" i="9"/>
  <c r="AP15" i="9"/>
  <c r="AO15" i="9"/>
  <c r="AN15" i="9"/>
  <c r="AM15" i="9"/>
  <c r="AL15" i="9"/>
  <c r="AK15" i="9"/>
  <c r="AJ15" i="9"/>
  <c r="AI15" i="9"/>
  <c r="AH15" i="9"/>
  <c r="AG15" i="9"/>
  <c r="AF15" i="9"/>
  <c r="BF14" i="9"/>
  <c r="BE14" i="9"/>
  <c r="BD14" i="9"/>
  <c r="BC14" i="9"/>
  <c r="BB14" i="9"/>
  <c r="BA14" i="9"/>
  <c r="AZ14" i="9"/>
  <c r="AY14" i="9"/>
  <c r="AX14" i="9"/>
  <c r="AW14" i="9"/>
  <c r="AV14" i="9"/>
  <c r="AU14" i="9"/>
  <c r="AT14" i="9"/>
  <c r="AS14" i="9"/>
  <c r="AR14" i="9"/>
  <c r="AQ14" i="9"/>
  <c r="AP14" i="9"/>
  <c r="AO14" i="9"/>
  <c r="AN14" i="9"/>
  <c r="AM14" i="9"/>
  <c r="AL14" i="9"/>
  <c r="AK14" i="9"/>
  <c r="AJ14" i="9"/>
  <c r="AI14" i="9"/>
  <c r="AH14" i="9"/>
  <c r="AG14" i="9"/>
  <c r="AF14" i="9"/>
  <c r="BF13" i="9"/>
  <c r="BE13" i="9"/>
  <c r="BD13" i="9"/>
  <c r="BC13" i="9"/>
  <c r="BB13" i="9"/>
  <c r="BA13" i="9"/>
  <c r="AZ13" i="9"/>
  <c r="AY13" i="9"/>
  <c r="AX13" i="9"/>
  <c r="AW13" i="9"/>
  <c r="AV13" i="9"/>
  <c r="AU13" i="9"/>
  <c r="AT13" i="9"/>
  <c r="AS13" i="9"/>
  <c r="AR13" i="9"/>
  <c r="AQ13" i="9"/>
  <c r="AP13" i="9"/>
  <c r="AO13" i="9"/>
  <c r="AN13" i="9"/>
  <c r="AM13" i="9"/>
  <c r="AL13" i="9"/>
  <c r="AK13" i="9"/>
  <c r="AJ13" i="9"/>
  <c r="AI13" i="9"/>
  <c r="AH13" i="9"/>
  <c r="AG13" i="9"/>
  <c r="AF13" i="9"/>
  <c r="BF12" i="9"/>
  <c r="BE12" i="9"/>
  <c r="BD12" i="9"/>
  <c r="BC12" i="9"/>
  <c r="BB12" i="9"/>
  <c r="BA12" i="9"/>
  <c r="AZ12" i="9"/>
  <c r="AY12" i="9"/>
  <c r="AX12" i="9"/>
  <c r="AW12" i="9"/>
  <c r="AV12" i="9"/>
  <c r="AU12" i="9"/>
  <c r="AT12" i="9"/>
  <c r="AS12" i="9"/>
  <c r="AR12" i="9"/>
  <c r="AQ12" i="9"/>
  <c r="AP12" i="9"/>
  <c r="AO12" i="9"/>
  <c r="AN12" i="9"/>
  <c r="AM12" i="9"/>
  <c r="AL12" i="9"/>
  <c r="AK12" i="9"/>
  <c r="AJ12" i="9"/>
  <c r="AI12" i="9"/>
  <c r="AH12" i="9"/>
  <c r="AG12" i="9"/>
  <c r="AF12" i="9"/>
  <c r="BF11" i="9"/>
  <c r="BE11" i="9"/>
  <c r="BD11" i="9"/>
  <c r="BC11" i="9"/>
  <c r="BB11" i="9"/>
  <c r="BA11" i="9"/>
  <c r="AZ11" i="9"/>
  <c r="AY11" i="9"/>
  <c r="AX11" i="9"/>
  <c r="AW11" i="9"/>
  <c r="AV11" i="9"/>
  <c r="AU11" i="9"/>
  <c r="AT11" i="9"/>
  <c r="AS11" i="9"/>
  <c r="AR11" i="9"/>
  <c r="AQ11" i="9"/>
  <c r="AP11" i="9"/>
  <c r="AO11" i="9"/>
  <c r="AN11" i="9"/>
  <c r="AM11" i="9"/>
  <c r="AL11" i="9"/>
  <c r="AK11" i="9"/>
  <c r="AJ11" i="9"/>
  <c r="AI11" i="9"/>
  <c r="AH11" i="9"/>
  <c r="AG11" i="9"/>
  <c r="AF11" i="9"/>
  <c r="BF10" i="9"/>
  <c r="BE10" i="9"/>
  <c r="BD10" i="9"/>
  <c r="BC10" i="9"/>
  <c r="BB10" i="9"/>
  <c r="BA10" i="9"/>
  <c r="AZ10" i="9"/>
  <c r="AY10" i="9"/>
  <c r="AX10" i="9"/>
  <c r="AW10" i="9"/>
  <c r="AV10" i="9"/>
  <c r="AU10" i="9"/>
  <c r="AT10" i="9"/>
  <c r="AS10" i="9"/>
  <c r="AR10" i="9"/>
  <c r="AQ10" i="9"/>
  <c r="AP10" i="9"/>
  <c r="AO10" i="9"/>
  <c r="AN10" i="9"/>
  <c r="AM10" i="9"/>
  <c r="AL10" i="9"/>
  <c r="AK10" i="9"/>
  <c r="AJ10" i="9"/>
  <c r="AI10" i="9"/>
  <c r="AH10" i="9"/>
  <c r="AG10" i="9"/>
  <c r="AF10" i="9"/>
  <c r="BF9" i="9"/>
  <c r="BE9" i="9"/>
  <c r="BD9" i="9"/>
  <c r="BC9" i="9"/>
  <c r="BB9" i="9"/>
  <c r="BA9" i="9"/>
  <c r="AZ9" i="9"/>
  <c r="AY9" i="9"/>
  <c r="AX9" i="9"/>
  <c r="AW9" i="9"/>
  <c r="AV9" i="9"/>
  <c r="AU9" i="9"/>
  <c r="AT9" i="9"/>
  <c r="AS9" i="9"/>
  <c r="AR9" i="9"/>
  <c r="AQ9" i="9"/>
  <c r="AP9" i="9"/>
  <c r="AO9" i="9"/>
  <c r="AN9" i="9"/>
  <c r="AM9" i="9"/>
  <c r="AL9" i="9"/>
  <c r="AK9" i="9"/>
  <c r="AJ9" i="9"/>
  <c r="AI9" i="9"/>
  <c r="AH9" i="9"/>
  <c r="AG9" i="9"/>
  <c r="AF9" i="9"/>
  <c r="BF8" i="9"/>
  <c r="BE8" i="9"/>
  <c r="BD8" i="9"/>
  <c r="BC8" i="9"/>
  <c r="BB8" i="9"/>
  <c r="BA8" i="9"/>
  <c r="AZ8" i="9"/>
  <c r="AY8" i="9"/>
  <c r="AX8" i="9"/>
  <c r="AW8" i="9"/>
  <c r="AV8" i="9"/>
  <c r="AU8" i="9"/>
  <c r="AT8" i="9"/>
  <c r="AS8" i="9"/>
  <c r="AR8" i="9"/>
  <c r="AQ8" i="9"/>
  <c r="AP8" i="9"/>
  <c r="AO8" i="9"/>
  <c r="AN8" i="9"/>
  <c r="AM8" i="9"/>
  <c r="AL8" i="9"/>
  <c r="AK8" i="9"/>
  <c r="AJ8" i="9"/>
  <c r="AI8" i="9"/>
  <c r="AH8" i="9"/>
  <c r="AG8" i="9"/>
  <c r="AF8" i="9"/>
  <c r="BF7" i="9"/>
  <c r="BE7" i="9"/>
  <c r="BD7" i="9"/>
  <c r="BC7" i="9"/>
  <c r="BB7" i="9"/>
  <c r="BA7" i="9"/>
  <c r="AZ7" i="9"/>
  <c r="AY7" i="9"/>
  <c r="AX7" i="9"/>
  <c r="AW7" i="9"/>
  <c r="AV7" i="9"/>
  <c r="AU7" i="9"/>
  <c r="AT7" i="9"/>
  <c r="AS7" i="9"/>
  <c r="AR7" i="9"/>
  <c r="AQ7" i="9"/>
  <c r="AP7" i="9"/>
  <c r="AO7" i="9"/>
  <c r="AN7" i="9"/>
  <c r="AM7" i="9"/>
  <c r="AL7" i="9"/>
  <c r="AK7" i="9"/>
  <c r="AJ7" i="9"/>
  <c r="AI7" i="9"/>
  <c r="AH7" i="9"/>
  <c r="AG7" i="9"/>
  <c r="AF7" i="9"/>
  <c r="BF6" i="9"/>
  <c r="BE6" i="9"/>
  <c r="BD6" i="9"/>
  <c r="BC6" i="9"/>
  <c r="BB6" i="9"/>
  <c r="BA6" i="9"/>
  <c r="AZ6" i="9"/>
  <c r="AY6" i="9"/>
  <c r="AX6" i="9"/>
  <c r="AW6" i="9"/>
  <c r="AV6" i="9"/>
  <c r="AU6" i="9"/>
  <c r="AT6" i="9"/>
  <c r="AS6" i="9"/>
  <c r="AR6" i="9"/>
  <c r="AQ6" i="9"/>
  <c r="AP6" i="9"/>
  <c r="AO6" i="9"/>
  <c r="AN6" i="9"/>
  <c r="AM6" i="9"/>
  <c r="AL6" i="9"/>
  <c r="AK6" i="9"/>
  <c r="AJ6" i="9"/>
  <c r="AI6" i="9"/>
  <c r="AH6" i="9"/>
  <c r="AG6" i="9"/>
  <c r="AF6" i="9"/>
  <c r="BF5" i="9"/>
  <c r="BE5" i="9"/>
  <c r="BD5" i="9"/>
  <c r="BC5" i="9"/>
  <c r="BB5" i="9"/>
  <c r="BA5" i="9"/>
  <c r="AZ5" i="9"/>
  <c r="AY5" i="9"/>
  <c r="AX5" i="9"/>
  <c r="AW5" i="9"/>
  <c r="AV5" i="9"/>
  <c r="AU5" i="9"/>
  <c r="AT5" i="9"/>
  <c r="AS5" i="9"/>
  <c r="AR5" i="9"/>
  <c r="AQ5" i="9"/>
  <c r="AP5" i="9"/>
  <c r="AO5" i="9"/>
  <c r="AN5" i="9"/>
  <c r="AM5" i="9"/>
  <c r="AL5" i="9"/>
  <c r="AK5" i="9"/>
  <c r="AJ5" i="9"/>
  <c r="AI5" i="9"/>
  <c r="AH5" i="9"/>
  <c r="AG5" i="9"/>
  <c r="AF5" i="9"/>
  <c r="BF4" i="9"/>
  <c r="BE4" i="9"/>
  <c r="BD4" i="9"/>
  <c r="BF5" i="7"/>
  <c r="BE5" i="7"/>
  <c r="BF18" i="7"/>
  <c r="BD5" i="7"/>
  <c r="BE18" i="7"/>
  <c r="BC5" i="7"/>
  <c r="BD18" i="7"/>
  <c r="BB5" i="7"/>
  <c r="BC18" i="7"/>
  <c r="BA5" i="7"/>
  <c r="BB18" i="7"/>
  <c r="AZ5" i="7"/>
  <c r="BA18" i="7"/>
  <c r="AY5" i="7"/>
  <c r="AZ18" i="7"/>
  <c r="AX5" i="7"/>
  <c r="AY18" i="7"/>
  <c r="AW5" i="7"/>
  <c r="AX18" i="7"/>
  <c r="AV5" i="7"/>
  <c r="AW18" i="7"/>
  <c r="AU5" i="7"/>
  <c r="AV18" i="7"/>
  <c r="AT5" i="7"/>
  <c r="AU18" i="7"/>
  <c r="AS5" i="7"/>
  <c r="AT18" i="7"/>
  <c r="AR5" i="7"/>
  <c r="AS18" i="7"/>
  <c r="AQ5" i="7"/>
  <c r="AR18" i="7"/>
  <c r="AP5" i="7"/>
  <c r="AQ18" i="7"/>
  <c r="AO5" i="7"/>
  <c r="AP18" i="7"/>
  <c r="AN5" i="7"/>
  <c r="AO18" i="7"/>
  <c r="AM5" i="7"/>
  <c r="AN18" i="7"/>
  <c r="AL5" i="7"/>
  <c r="AM18" i="7"/>
  <c r="AK5" i="7"/>
  <c r="AL18" i="7"/>
  <c r="AJ5" i="7"/>
  <c r="AK18" i="7"/>
  <c r="AI5" i="7"/>
  <c r="AJ18" i="7"/>
  <c r="AH5" i="7"/>
  <c r="AI18" i="7"/>
  <c r="AG5" i="7"/>
  <c r="AH18" i="7"/>
  <c r="AF5" i="7"/>
  <c r="AG18" i="7"/>
  <c r="AE5" i="7"/>
  <c r="AF18" i="7"/>
  <c r="BF17" i="7"/>
  <c r="BE17" i="7"/>
  <c r="BD17" i="7"/>
  <c r="BC17" i="7"/>
  <c r="BB17" i="7"/>
  <c r="BA17" i="7"/>
  <c r="AZ17" i="7"/>
  <c r="AY17" i="7"/>
  <c r="AX17" i="7"/>
  <c r="AW17" i="7"/>
  <c r="AV17" i="7"/>
  <c r="AU17" i="7"/>
  <c r="AT17" i="7"/>
  <c r="AS17" i="7"/>
  <c r="AR17" i="7"/>
  <c r="AQ17" i="7"/>
  <c r="AP17" i="7"/>
  <c r="AO17" i="7"/>
  <c r="AN17" i="7"/>
  <c r="AM17" i="7"/>
  <c r="AL17" i="7"/>
  <c r="AK17" i="7"/>
  <c r="AJ17" i="7"/>
  <c r="AI17" i="7"/>
  <c r="AH17" i="7"/>
  <c r="AG17" i="7"/>
  <c r="AF17" i="7"/>
  <c r="BF16" i="7"/>
  <c r="BE16" i="7"/>
  <c r="BD16" i="7"/>
  <c r="BC16" i="7"/>
  <c r="BB16" i="7"/>
  <c r="BA16" i="7"/>
  <c r="AZ16" i="7"/>
  <c r="AY16" i="7"/>
  <c r="AX16" i="7"/>
  <c r="AW16" i="7"/>
  <c r="AV16" i="7"/>
  <c r="AU16" i="7"/>
  <c r="AT16" i="7"/>
  <c r="AS16" i="7"/>
  <c r="AR16" i="7"/>
  <c r="AQ16" i="7"/>
  <c r="AP16" i="7"/>
  <c r="AO16" i="7"/>
  <c r="AN16" i="7"/>
  <c r="AM16" i="7"/>
  <c r="AL16" i="7"/>
  <c r="AK16" i="7"/>
  <c r="AJ16" i="7"/>
  <c r="AI16" i="7"/>
  <c r="AH16" i="7"/>
  <c r="AG16" i="7"/>
  <c r="AF16" i="7"/>
  <c r="BF15" i="7"/>
  <c r="BE15" i="7"/>
  <c r="BD15" i="7"/>
  <c r="BC15" i="7"/>
  <c r="BB15" i="7"/>
  <c r="BA15" i="7"/>
  <c r="AZ15" i="7"/>
  <c r="AY15" i="7"/>
  <c r="AX15" i="7"/>
  <c r="AW15" i="7"/>
  <c r="AV15" i="7"/>
  <c r="AU15" i="7"/>
  <c r="AT15" i="7"/>
  <c r="AS15" i="7"/>
  <c r="AR15" i="7"/>
  <c r="AQ15" i="7"/>
  <c r="AP15" i="7"/>
  <c r="AO15" i="7"/>
  <c r="AN15" i="7"/>
  <c r="AM15" i="7"/>
  <c r="AL15" i="7"/>
  <c r="AK15" i="7"/>
  <c r="AJ15" i="7"/>
  <c r="AI15" i="7"/>
  <c r="AH15" i="7"/>
  <c r="AG15" i="7"/>
  <c r="AF15" i="7"/>
  <c r="BF14" i="7"/>
  <c r="BE14" i="7"/>
  <c r="BD14" i="7"/>
  <c r="BC14" i="7"/>
  <c r="BB14" i="7"/>
  <c r="BA14" i="7"/>
  <c r="AZ14" i="7"/>
  <c r="AY14" i="7"/>
  <c r="AX14" i="7"/>
  <c r="AW14" i="7"/>
  <c r="AV14" i="7"/>
  <c r="AU14" i="7"/>
  <c r="AT14" i="7"/>
  <c r="AS14" i="7"/>
  <c r="AR14" i="7"/>
  <c r="AQ14" i="7"/>
  <c r="AP14" i="7"/>
  <c r="AO14" i="7"/>
  <c r="AN14" i="7"/>
  <c r="AM14" i="7"/>
  <c r="AL14" i="7"/>
  <c r="AK14" i="7"/>
  <c r="AJ14" i="7"/>
  <c r="AI14" i="7"/>
  <c r="AH14" i="7"/>
  <c r="AG14" i="7"/>
  <c r="AF14" i="7"/>
  <c r="BF13" i="7"/>
  <c r="BE13" i="7"/>
  <c r="BD13" i="7"/>
  <c r="BC13" i="7"/>
  <c r="BB13" i="7"/>
  <c r="BA13" i="7"/>
  <c r="AZ13" i="7"/>
  <c r="AY13" i="7"/>
  <c r="AX13" i="7"/>
  <c r="AW13" i="7"/>
  <c r="AV13" i="7"/>
  <c r="AU13" i="7"/>
  <c r="AT13" i="7"/>
  <c r="AS13" i="7"/>
  <c r="AR13" i="7"/>
  <c r="AQ13" i="7"/>
  <c r="AP13" i="7"/>
  <c r="AO13" i="7"/>
  <c r="AN13" i="7"/>
  <c r="AM13" i="7"/>
  <c r="AL13" i="7"/>
  <c r="AK13" i="7"/>
  <c r="AJ13" i="7"/>
  <c r="AI13" i="7"/>
  <c r="AH13" i="7"/>
  <c r="AG13" i="7"/>
  <c r="AF13" i="7"/>
  <c r="BF12" i="7"/>
  <c r="BE12" i="7"/>
  <c r="BD12" i="7"/>
  <c r="BC12" i="7"/>
  <c r="BB12" i="7"/>
  <c r="BA12" i="7"/>
  <c r="AZ12" i="7"/>
  <c r="AY12" i="7"/>
  <c r="AX12" i="7"/>
  <c r="AW12" i="7"/>
  <c r="AV12" i="7"/>
  <c r="AU12" i="7"/>
  <c r="AT12" i="7"/>
  <c r="AS12" i="7"/>
  <c r="AR12" i="7"/>
  <c r="AQ12" i="7"/>
  <c r="AP12" i="7"/>
  <c r="AO12" i="7"/>
  <c r="AN12" i="7"/>
  <c r="AM12" i="7"/>
  <c r="AL12" i="7"/>
  <c r="AK12" i="7"/>
  <c r="AJ12" i="7"/>
  <c r="AI12" i="7"/>
  <c r="AH12" i="7"/>
  <c r="AG12" i="7"/>
  <c r="AF12" i="7"/>
  <c r="BF11" i="7"/>
  <c r="BE11" i="7"/>
  <c r="BD11" i="7"/>
  <c r="BC11" i="7"/>
  <c r="BB11" i="7"/>
  <c r="BA11" i="7"/>
  <c r="AZ11" i="7"/>
  <c r="AY11" i="7"/>
  <c r="AX11" i="7"/>
  <c r="AW11" i="7"/>
  <c r="AV11" i="7"/>
  <c r="AU11" i="7"/>
  <c r="AT11" i="7"/>
  <c r="AS11" i="7"/>
  <c r="AR11" i="7"/>
  <c r="AQ11" i="7"/>
  <c r="AP11" i="7"/>
  <c r="AO11" i="7"/>
  <c r="AN11" i="7"/>
  <c r="AM11" i="7"/>
  <c r="AL11" i="7"/>
  <c r="AK11" i="7"/>
  <c r="AJ11" i="7"/>
  <c r="AI11" i="7"/>
  <c r="AH11" i="7"/>
  <c r="AG11" i="7"/>
  <c r="AF11" i="7"/>
  <c r="BF10" i="7"/>
  <c r="BE10" i="7"/>
  <c r="BD10" i="7"/>
  <c r="BC10" i="7"/>
  <c r="BB10" i="7"/>
  <c r="BA10" i="7"/>
  <c r="AZ10" i="7"/>
  <c r="AY10" i="7"/>
  <c r="AX10" i="7"/>
  <c r="AW10" i="7"/>
  <c r="AV10" i="7"/>
  <c r="AU10" i="7"/>
  <c r="AT10" i="7"/>
  <c r="AS10" i="7"/>
  <c r="AR10" i="7"/>
  <c r="AQ10" i="7"/>
  <c r="AP10" i="7"/>
  <c r="AO10" i="7"/>
  <c r="AN10" i="7"/>
  <c r="AM10" i="7"/>
  <c r="AL10" i="7"/>
  <c r="AK10" i="7"/>
  <c r="AJ10" i="7"/>
  <c r="AI10" i="7"/>
  <c r="AH10" i="7"/>
  <c r="AG10" i="7"/>
  <c r="AF10" i="7"/>
  <c r="BF9" i="7"/>
  <c r="BE9" i="7"/>
  <c r="BD9" i="7"/>
  <c r="BC9" i="7"/>
  <c r="BB9" i="7"/>
  <c r="BA9" i="7"/>
  <c r="AZ9" i="7"/>
  <c r="AY9" i="7"/>
  <c r="AX9" i="7"/>
  <c r="AW9" i="7"/>
  <c r="AV9" i="7"/>
  <c r="AU9" i="7"/>
  <c r="AT9" i="7"/>
  <c r="AS9" i="7"/>
  <c r="AR9" i="7"/>
  <c r="AQ9" i="7"/>
  <c r="AP9" i="7"/>
  <c r="AO9" i="7"/>
  <c r="AN9" i="7"/>
  <c r="AM9" i="7"/>
  <c r="AL9" i="7"/>
  <c r="AK9" i="7"/>
  <c r="AJ9" i="7"/>
  <c r="AI9" i="7"/>
  <c r="AH9" i="7"/>
  <c r="AG9" i="7"/>
  <c r="AF9" i="7"/>
  <c r="BF8" i="7"/>
  <c r="BE8" i="7"/>
  <c r="BD8" i="7"/>
  <c r="BC8" i="7"/>
  <c r="BB8" i="7"/>
  <c r="BA8" i="7"/>
  <c r="AZ8" i="7"/>
  <c r="AY8" i="7"/>
  <c r="AX8" i="7"/>
  <c r="AW8" i="7"/>
  <c r="AV8" i="7"/>
  <c r="AU8" i="7"/>
  <c r="AT8" i="7"/>
  <c r="AS8" i="7"/>
  <c r="AR8" i="7"/>
  <c r="AQ8" i="7"/>
  <c r="AP8" i="7"/>
  <c r="AO8" i="7"/>
  <c r="AN8" i="7"/>
  <c r="AM8" i="7"/>
  <c r="AL8" i="7"/>
  <c r="AK8" i="7"/>
  <c r="AJ8" i="7"/>
  <c r="AI8" i="7"/>
  <c r="AH8" i="7"/>
  <c r="AG8" i="7"/>
  <c r="AF8" i="7"/>
  <c r="BF7" i="7"/>
  <c r="BE7" i="7"/>
  <c r="BD7" i="7"/>
  <c r="BC7" i="7"/>
  <c r="BB7" i="7"/>
  <c r="BA7" i="7"/>
  <c r="AZ7" i="7"/>
  <c r="AY7" i="7"/>
  <c r="AX7" i="7"/>
  <c r="AW7" i="7"/>
  <c r="AV7" i="7"/>
  <c r="AU7" i="7"/>
  <c r="AT7" i="7"/>
  <c r="AS7" i="7"/>
  <c r="AR7" i="7"/>
  <c r="AQ7" i="7"/>
  <c r="AP7" i="7"/>
  <c r="AO7" i="7"/>
  <c r="AN7" i="7"/>
  <c r="AM7" i="7"/>
  <c r="AL7" i="7"/>
  <c r="AK7" i="7"/>
  <c r="AJ7" i="7"/>
  <c r="AI7" i="7"/>
  <c r="AH7" i="7"/>
  <c r="AG7" i="7"/>
  <c r="AF7" i="7"/>
  <c r="BF6" i="7"/>
  <c r="BE6" i="7"/>
  <c r="BD6" i="7"/>
  <c r="BC6" i="7"/>
  <c r="BB6" i="7"/>
  <c r="BA6" i="7"/>
  <c r="AZ6" i="7"/>
  <c r="AY6" i="7"/>
  <c r="AX6" i="7"/>
  <c r="AW6" i="7"/>
  <c r="AV6" i="7"/>
  <c r="AU6" i="7"/>
  <c r="AT6" i="7"/>
  <c r="AS6" i="7"/>
  <c r="AR6" i="7"/>
  <c r="AQ6" i="7"/>
  <c r="AP6" i="7"/>
  <c r="AO6" i="7"/>
  <c r="AN6" i="7"/>
  <c r="AM6" i="7"/>
  <c r="AL6" i="7"/>
  <c r="AK6" i="7"/>
  <c r="AJ6" i="7"/>
  <c r="AI6" i="7"/>
  <c r="AH6" i="7"/>
  <c r="AG6" i="7"/>
  <c r="AF6" i="7"/>
  <c r="BF5" i="3"/>
  <c r="BE5" i="3"/>
  <c r="BF18" i="3"/>
  <c r="BD5" i="3"/>
  <c r="BE18" i="3"/>
  <c r="BC5" i="3"/>
  <c r="BD18" i="3"/>
  <c r="BB5" i="3"/>
  <c r="BC18" i="3"/>
  <c r="BA5" i="3"/>
  <c r="BB18" i="3"/>
  <c r="AZ5" i="3"/>
  <c r="BA18" i="3"/>
  <c r="AY5" i="3"/>
  <c r="AZ18" i="3"/>
  <c r="AX5" i="3"/>
  <c r="AY18" i="3"/>
  <c r="AW5" i="3"/>
  <c r="AX18" i="3"/>
  <c r="AV5" i="3"/>
  <c r="AW18" i="3"/>
  <c r="AU5" i="3"/>
  <c r="AV18" i="3"/>
  <c r="AT5" i="3"/>
  <c r="AU18" i="3"/>
  <c r="AS5" i="3"/>
  <c r="AT18" i="3"/>
  <c r="AR5" i="3"/>
  <c r="AS18" i="3"/>
  <c r="AQ5" i="3"/>
  <c r="AR18" i="3"/>
  <c r="AP5" i="3"/>
  <c r="AQ18" i="3"/>
  <c r="AO5" i="3"/>
  <c r="AP18" i="3"/>
  <c r="AN5" i="3"/>
  <c r="AO18" i="3"/>
  <c r="AM5" i="3"/>
  <c r="AN18" i="3"/>
  <c r="AL5" i="3"/>
  <c r="AM18" i="3"/>
  <c r="AK5" i="3"/>
  <c r="AL18" i="3"/>
  <c r="AJ5" i="3"/>
  <c r="AK18" i="3"/>
  <c r="AI5" i="3"/>
  <c r="AJ18" i="3"/>
  <c r="AH5" i="3"/>
  <c r="AI18" i="3"/>
  <c r="AG5" i="3"/>
  <c r="AH18" i="3"/>
  <c r="AF5" i="3"/>
  <c r="AG18" i="3"/>
  <c r="AE5" i="3"/>
  <c r="AF18" i="3"/>
  <c r="BF17" i="3"/>
  <c r="BE17" i="3"/>
  <c r="BD17" i="3"/>
  <c r="BC17" i="3"/>
  <c r="BB17" i="3"/>
  <c r="BA17" i="3"/>
  <c r="AZ17" i="3"/>
  <c r="AY17" i="3"/>
  <c r="AX17" i="3"/>
  <c r="AW17" i="3"/>
  <c r="AV17" i="3"/>
  <c r="AU17" i="3"/>
  <c r="AT17" i="3"/>
  <c r="AS17" i="3"/>
  <c r="AR17" i="3"/>
  <c r="AQ17" i="3"/>
  <c r="AP17" i="3"/>
  <c r="AO17" i="3"/>
  <c r="AN17" i="3"/>
  <c r="AM17" i="3"/>
  <c r="AL17" i="3"/>
  <c r="AK17" i="3"/>
  <c r="AJ17" i="3"/>
  <c r="AI17" i="3"/>
  <c r="AH17" i="3"/>
  <c r="AG17" i="3"/>
  <c r="AF17" i="3"/>
  <c r="BF16" i="3"/>
  <c r="BE16" i="3"/>
  <c r="BD16" i="3"/>
  <c r="BC16" i="3"/>
  <c r="BB16" i="3"/>
  <c r="BA16" i="3"/>
  <c r="AZ16" i="3"/>
  <c r="AY16" i="3"/>
  <c r="AX16" i="3"/>
  <c r="AW16" i="3"/>
  <c r="AV16" i="3"/>
  <c r="AU16" i="3"/>
  <c r="AT16" i="3"/>
  <c r="AS16" i="3"/>
  <c r="AR16" i="3"/>
  <c r="AQ16" i="3"/>
  <c r="AP16" i="3"/>
  <c r="AO16" i="3"/>
  <c r="AN16" i="3"/>
  <c r="AM16" i="3"/>
  <c r="AL16" i="3"/>
  <c r="AK16" i="3"/>
  <c r="AJ16" i="3"/>
  <c r="AI16" i="3"/>
  <c r="AH16" i="3"/>
  <c r="AG16" i="3"/>
  <c r="AF16" i="3"/>
  <c r="BF15" i="3"/>
  <c r="BE15" i="3"/>
  <c r="BD15" i="3"/>
  <c r="BC15" i="3"/>
  <c r="BB15" i="3"/>
  <c r="BA15" i="3"/>
  <c r="AZ15" i="3"/>
  <c r="AY15" i="3"/>
  <c r="AX15" i="3"/>
  <c r="AW15" i="3"/>
  <c r="AV15" i="3"/>
  <c r="AU15" i="3"/>
  <c r="AT15" i="3"/>
  <c r="AS15" i="3"/>
  <c r="AR15" i="3"/>
  <c r="AQ15" i="3"/>
  <c r="AP15" i="3"/>
  <c r="AO15" i="3"/>
  <c r="AN15" i="3"/>
  <c r="AM15" i="3"/>
  <c r="AL15" i="3"/>
  <c r="AK15" i="3"/>
  <c r="AJ15" i="3"/>
  <c r="AI15" i="3"/>
  <c r="AH15" i="3"/>
  <c r="AG15" i="3"/>
  <c r="AF15" i="3"/>
  <c r="BF14" i="3"/>
  <c r="BE14" i="3"/>
  <c r="BD14" i="3"/>
  <c r="BC14" i="3"/>
  <c r="BB14" i="3"/>
  <c r="BA14" i="3"/>
  <c r="AZ14" i="3"/>
  <c r="AY14" i="3"/>
  <c r="AX14" i="3"/>
  <c r="AW14" i="3"/>
  <c r="AV14" i="3"/>
  <c r="AU14" i="3"/>
  <c r="AT14" i="3"/>
  <c r="AS14" i="3"/>
  <c r="AR14" i="3"/>
  <c r="AQ14" i="3"/>
  <c r="AP14" i="3"/>
  <c r="AO14" i="3"/>
  <c r="AN14" i="3"/>
  <c r="AM14" i="3"/>
  <c r="AL14" i="3"/>
  <c r="AK14" i="3"/>
  <c r="AJ14" i="3"/>
  <c r="AI14" i="3"/>
  <c r="AH14" i="3"/>
  <c r="AG14" i="3"/>
  <c r="AF14" i="3"/>
  <c r="BF13" i="3"/>
  <c r="BE13" i="3"/>
  <c r="BD13" i="3"/>
  <c r="BC13" i="3"/>
  <c r="BB13" i="3"/>
  <c r="BA13" i="3"/>
  <c r="AZ13" i="3"/>
  <c r="AY13" i="3"/>
  <c r="AX13" i="3"/>
  <c r="AW13" i="3"/>
  <c r="AV13" i="3"/>
  <c r="AU13" i="3"/>
  <c r="AT13" i="3"/>
  <c r="AS13" i="3"/>
  <c r="AR13" i="3"/>
  <c r="AQ13" i="3"/>
  <c r="AP13" i="3"/>
  <c r="AO13" i="3"/>
  <c r="AN13" i="3"/>
  <c r="AM13" i="3"/>
  <c r="AL13" i="3"/>
  <c r="AK13" i="3"/>
  <c r="AJ13" i="3"/>
  <c r="AI13" i="3"/>
  <c r="AH13" i="3"/>
  <c r="AG13" i="3"/>
  <c r="AF13" i="3"/>
  <c r="BF12" i="3"/>
  <c r="BE12" i="3"/>
  <c r="BD12" i="3"/>
  <c r="BC12" i="3"/>
  <c r="BB12" i="3"/>
  <c r="BA12" i="3"/>
  <c r="AZ12" i="3"/>
  <c r="AY12" i="3"/>
  <c r="AX12" i="3"/>
  <c r="AW12" i="3"/>
  <c r="AV12" i="3"/>
  <c r="AU12" i="3"/>
  <c r="AT12" i="3"/>
  <c r="AS12" i="3"/>
  <c r="AR12" i="3"/>
  <c r="AQ12" i="3"/>
  <c r="AP12" i="3"/>
  <c r="AO12" i="3"/>
  <c r="AN12" i="3"/>
  <c r="AM12" i="3"/>
  <c r="AL12" i="3"/>
  <c r="AK12" i="3"/>
  <c r="AJ12" i="3"/>
  <c r="AI12" i="3"/>
  <c r="AH12" i="3"/>
  <c r="AG12" i="3"/>
  <c r="AF12" i="3"/>
  <c r="BF11" i="3"/>
  <c r="BE11" i="3"/>
  <c r="BD11" i="3"/>
  <c r="BC11" i="3"/>
  <c r="BB11" i="3"/>
  <c r="BA11" i="3"/>
  <c r="AZ11" i="3"/>
  <c r="AY11" i="3"/>
  <c r="AX11" i="3"/>
  <c r="AW11" i="3"/>
  <c r="AV11" i="3"/>
  <c r="AU11" i="3"/>
  <c r="AT11" i="3"/>
  <c r="AS11" i="3"/>
  <c r="AR11" i="3"/>
  <c r="AQ11" i="3"/>
  <c r="AP11" i="3"/>
  <c r="AO11" i="3"/>
  <c r="AN11" i="3"/>
  <c r="AM11" i="3"/>
  <c r="AL11" i="3"/>
  <c r="AK11" i="3"/>
  <c r="AJ11" i="3"/>
  <c r="AI11" i="3"/>
  <c r="AH11" i="3"/>
  <c r="AG11" i="3"/>
  <c r="AF11" i="3"/>
  <c r="BF10" i="3"/>
  <c r="BE10" i="3"/>
  <c r="BD10" i="3"/>
  <c r="BC10" i="3"/>
  <c r="BB10" i="3"/>
  <c r="BA10" i="3"/>
  <c r="AZ10" i="3"/>
  <c r="AY10" i="3"/>
  <c r="AX10" i="3"/>
  <c r="AW10" i="3"/>
  <c r="AV10" i="3"/>
  <c r="AU10" i="3"/>
  <c r="AT10" i="3"/>
  <c r="AS10" i="3"/>
  <c r="AR10" i="3"/>
  <c r="AQ10" i="3"/>
  <c r="AP10" i="3"/>
  <c r="AO10" i="3"/>
  <c r="AN10" i="3"/>
  <c r="AM10" i="3"/>
  <c r="AL10" i="3"/>
  <c r="AK10" i="3"/>
  <c r="AJ10" i="3"/>
  <c r="AI10" i="3"/>
  <c r="AH10" i="3"/>
  <c r="AG10" i="3"/>
  <c r="AF10" i="3"/>
  <c r="BF9" i="3"/>
  <c r="BE9" i="3"/>
  <c r="BD9" i="3"/>
  <c r="BC9" i="3"/>
  <c r="BB9" i="3"/>
  <c r="BA9" i="3"/>
  <c r="AZ9" i="3"/>
  <c r="AY9" i="3"/>
  <c r="AX9" i="3"/>
  <c r="AW9" i="3"/>
  <c r="AV9" i="3"/>
  <c r="AU9" i="3"/>
  <c r="AT9" i="3"/>
  <c r="AS9" i="3"/>
  <c r="AR9" i="3"/>
  <c r="AQ9" i="3"/>
  <c r="AP9" i="3"/>
  <c r="AO9" i="3"/>
  <c r="AN9" i="3"/>
  <c r="AM9" i="3"/>
  <c r="AL9" i="3"/>
  <c r="AK9" i="3"/>
  <c r="AJ9" i="3"/>
  <c r="AI9" i="3"/>
  <c r="AH9" i="3"/>
  <c r="AG9" i="3"/>
  <c r="AF9" i="3"/>
  <c r="BF8" i="3"/>
  <c r="BE8" i="3"/>
  <c r="BD8" i="3"/>
  <c r="BC8" i="3"/>
  <c r="BB8" i="3"/>
  <c r="BA8" i="3"/>
  <c r="AZ8" i="3"/>
  <c r="AY8" i="3"/>
  <c r="AX8" i="3"/>
  <c r="AW8" i="3"/>
  <c r="AV8" i="3"/>
  <c r="AU8" i="3"/>
  <c r="AT8" i="3"/>
  <c r="AS8" i="3"/>
  <c r="AR8" i="3"/>
  <c r="AQ8" i="3"/>
  <c r="AP8" i="3"/>
  <c r="AO8" i="3"/>
  <c r="AN8" i="3"/>
  <c r="AM8" i="3"/>
  <c r="AL8" i="3"/>
  <c r="AK8" i="3"/>
  <c r="AJ8" i="3"/>
  <c r="AI8" i="3"/>
  <c r="AH8" i="3"/>
  <c r="AG8" i="3"/>
  <c r="AF8" i="3"/>
  <c r="BF7" i="3"/>
  <c r="BE7" i="3"/>
  <c r="BD7" i="3"/>
  <c r="BC7" i="3"/>
  <c r="BB7" i="3"/>
  <c r="BA7" i="3"/>
  <c r="AZ7" i="3"/>
  <c r="AY7" i="3"/>
  <c r="AX7" i="3"/>
  <c r="AW7" i="3"/>
  <c r="AV7" i="3"/>
  <c r="AU7" i="3"/>
  <c r="AT7" i="3"/>
  <c r="AS7" i="3"/>
  <c r="AR7" i="3"/>
  <c r="AQ7" i="3"/>
  <c r="AP7" i="3"/>
  <c r="AO7" i="3"/>
  <c r="AN7" i="3"/>
  <c r="AM7" i="3"/>
  <c r="AL7" i="3"/>
  <c r="AK7" i="3"/>
  <c r="AJ7" i="3"/>
  <c r="AI7" i="3"/>
  <c r="AH7" i="3"/>
  <c r="AG7" i="3"/>
  <c r="AF7" i="3"/>
  <c r="BF6" i="3"/>
  <c r="BE6" i="3"/>
  <c r="BD6" i="3"/>
  <c r="BC6" i="3"/>
  <c r="BB6" i="3"/>
  <c r="BA6" i="3"/>
  <c r="AZ6" i="3"/>
  <c r="AY6" i="3"/>
  <c r="AX6" i="3"/>
  <c r="AW6" i="3"/>
  <c r="AV6" i="3"/>
  <c r="AU6" i="3"/>
  <c r="AT6" i="3"/>
  <c r="AS6" i="3"/>
  <c r="AR6" i="3"/>
  <c r="AQ6" i="3"/>
  <c r="AP6" i="3"/>
  <c r="AO6" i="3"/>
  <c r="AN6" i="3"/>
  <c r="AM6" i="3"/>
  <c r="AL6" i="3"/>
  <c r="AK6" i="3"/>
  <c r="AJ6" i="3"/>
  <c r="AI6" i="3"/>
  <c r="AH6" i="3"/>
  <c r="AG6" i="3"/>
  <c r="AF6" i="3"/>
  <c r="BF5" i="4"/>
  <c r="BE5" i="4"/>
  <c r="BF18" i="4"/>
  <c r="BD5" i="4"/>
  <c r="BE18" i="4"/>
  <c r="BC5" i="4"/>
  <c r="BD18" i="4"/>
  <c r="BB5" i="4"/>
  <c r="BC18" i="4"/>
  <c r="BA5" i="4"/>
  <c r="BB18" i="4"/>
  <c r="AZ5" i="4"/>
  <c r="BA18" i="4"/>
  <c r="AY5" i="4"/>
  <c r="AZ18" i="4"/>
  <c r="AX5" i="4"/>
  <c r="AY18" i="4"/>
  <c r="AW5" i="4"/>
  <c r="AX18" i="4"/>
  <c r="AV5" i="4"/>
  <c r="AW18" i="4"/>
  <c r="AU5" i="4"/>
  <c r="AV18" i="4"/>
  <c r="AT5" i="4"/>
  <c r="AU18" i="4"/>
  <c r="AS5" i="4"/>
  <c r="AT18" i="4"/>
  <c r="AR5" i="4"/>
  <c r="AS18" i="4"/>
  <c r="AQ5" i="4"/>
  <c r="AR18" i="4"/>
  <c r="AP5" i="4"/>
  <c r="AQ18" i="4"/>
  <c r="AO5" i="4"/>
  <c r="AP18" i="4"/>
  <c r="AN5" i="4"/>
  <c r="AO18" i="4"/>
  <c r="AM5" i="4"/>
  <c r="AN18" i="4"/>
  <c r="AL5" i="4"/>
  <c r="AM18" i="4"/>
  <c r="AK5" i="4"/>
  <c r="AL18" i="4"/>
  <c r="AJ5" i="4"/>
  <c r="AK18" i="4"/>
  <c r="AI5" i="4"/>
  <c r="AJ18" i="4"/>
  <c r="AH5" i="4"/>
  <c r="AI18" i="4"/>
  <c r="AG5" i="4"/>
  <c r="AH18" i="4"/>
  <c r="AF5" i="4"/>
  <c r="AG18" i="4"/>
  <c r="AE5" i="4"/>
  <c r="AF18" i="4"/>
  <c r="BF17" i="4"/>
  <c r="BE17" i="4"/>
  <c r="BD17" i="4"/>
  <c r="BC17" i="4"/>
  <c r="BB17" i="4"/>
  <c r="BA17" i="4"/>
  <c r="AZ17" i="4"/>
  <c r="AY17" i="4"/>
  <c r="AX17" i="4"/>
  <c r="AW17" i="4"/>
  <c r="AV17" i="4"/>
  <c r="AU17" i="4"/>
  <c r="AT17" i="4"/>
  <c r="AS17" i="4"/>
  <c r="AR17" i="4"/>
  <c r="AQ17" i="4"/>
  <c r="AP17" i="4"/>
  <c r="AO17" i="4"/>
  <c r="AN17" i="4"/>
  <c r="AM17" i="4"/>
  <c r="AL17" i="4"/>
  <c r="AK17" i="4"/>
  <c r="AJ17" i="4"/>
  <c r="AI17" i="4"/>
  <c r="AH17" i="4"/>
  <c r="AG17" i="4"/>
  <c r="AF17" i="4"/>
  <c r="BF16" i="4"/>
  <c r="BE16" i="4"/>
  <c r="BD16" i="4"/>
  <c r="BC16" i="4"/>
  <c r="BB16" i="4"/>
  <c r="BA16" i="4"/>
  <c r="AZ16" i="4"/>
  <c r="AY16" i="4"/>
  <c r="AX16" i="4"/>
  <c r="AW16" i="4"/>
  <c r="AV16" i="4"/>
  <c r="AU16" i="4"/>
  <c r="AT16" i="4"/>
  <c r="AS16" i="4"/>
  <c r="AR16" i="4"/>
  <c r="AQ16" i="4"/>
  <c r="AP16" i="4"/>
  <c r="AO16" i="4"/>
  <c r="AN16" i="4"/>
  <c r="AM16" i="4"/>
  <c r="AL16" i="4"/>
  <c r="AK16" i="4"/>
  <c r="AJ16" i="4"/>
  <c r="AI16" i="4"/>
  <c r="AH16" i="4"/>
  <c r="AG16" i="4"/>
  <c r="AF16" i="4"/>
  <c r="BF15" i="4"/>
  <c r="BE15" i="4"/>
  <c r="BD15" i="4"/>
  <c r="BC15" i="4"/>
  <c r="BB15" i="4"/>
  <c r="BA15" i="4"/>
  <c r="AZ15" i="4"/>
  <c r="AY15" i="4"/>
  <c r="AX15" i="4"/>
  <c r="AW15" i="4"/>
  <c r="AV15" i="4"/>
  <c r="AU15" i="4"/>
  <c r="AT15" i="4"/>
  <c r="AS15" i="4"/>
  <c r="AR15" i="4"/>
  <c r="AQ15" i="4"/>
  <c r="AP15" i="4"/>
  <c r="AO15" i="4"/>
  <c r="AN15" i="4"/>
  <c r="AM15" i="4"/>
  <c r="AL15" i="4"/>
  <c r="AK15" i="4"/>
  <c r="AJ15" i="4"/>
  <c r="AI15" i="4"/>
  <c r="AH15" i="4"/>
  <c r="AG15" i="4"/>
  <c r="AF15" i="4"/>
  <c r="BF14" i="4"/>
  <c r="BE14" i="4"/>
  <c r="BD14" i="4"/>
  <c r="BC14" i="4"/>
  <c r="BB14" i="4"/>
  <c r="BA14" i="4"/>
  <c r="AZ14" i="4"/>
  <c r="AY14" i="4"/>
  <c r="AX14" i="4"/>
  <c r="AW14" i="4"/>
  <c r="AV14" i="4"/>
  <c r="AU14" i="4"/>
  <c r="AT14" i="4"/>
  <c r="AS14" i="4"/>
  <c r="AR14" i="4"/>
  <c r="AQ14" i="4"/>
  <c r="AP14" i="4"/>
  <c r="AO14" i="4"/>
  <c r="AN14" i="4"/>
  <c r="AM14" i="4"/>
  <c r="AL14" i="4"/>
  <c r="AK14" i="4"/>
  <c r="AJ14" i="4"/>
  <c r="AI14" i="4"/>
  <c r="AH14" i="4"/>
  <c r="AG14" i="4"/>
  <c r="AF14" i="4"/>
  <c r="BF13" i="4"/>
  <c r="BE13" i="4"/>
  <c r="BD13" i="4"/>
  <c r="BC13" i="4"/>
  <c r="BB13" i="4"/>
  <c r="BA13" i="4"/>
  <c r="AZ13" i="4"/>
  <c r="AY13" i="4"/>
  <c r="AX13" i="4"/>
  <c r="AW13" i="4"/>
  <c r="AV13" i="4"/>
  <c r="AU13" i="4"/>
  <c r="AT13" i="4"/>
  <c r="AS13" i="4"/>
  <c r="AR13" i="4"/>
  <c r="AQ13" i="4"/>
  <c r="AP13" i="4"/>
  <c r="AO13" i="4"/>
  <c r="AN13" i="4"/>
  <c r="AM13" i="4"/>
  <c r="AL13" i="4"/>
  <c r="AK13" i="4"/>
  <c r="AJ13" i="4"/>
  <c r="AI13" i="4"/>
  <c r="AH13" i="4"/>
  <c r="AG13" i="4"/>
  <c r="AF13" i="4"/>
  <c r="BF12" i="4"/>
  <c r="BE12" i="4"/>
  <c r="BD12" i="4"/>
  <c r="BC12" i="4"/>
  <c r="BB12" i="4"/>
  <c r="BA12" i="4"/>
  <c r="AZ12" i="4"/>
  <c r="AY12" i="4"/>
  <c r="AX12" i="4"/>
  <c r="AW12" i="4"/>
  <c r="AV12" i="4"/>
  <c r="AU12" i="4"/>
  <c r="AT12" i="4"/>
  <c r="AS12" i="4"/>
  <c r="AR12" i="4"/>
  <c r="AQ12" i="4"/>
  <c r="AP12" i="4"/>
  <c r="AO12" i="4"/>
  <c r="AN12" i="4"/>
  <c r="AM12" i="4"/>
  <c r="AL12" i="4"/>
  <c r="AK12" i="4"/>
  <c r="AJ12" i="4"/>
  <c r="AI12" i="4"/>
  <c r="AH12" i="4"/>
  <c r="AG12" i="4"/>
  <c r="AF12" i="4"/>
  <c r="BF11" i="4"/>
  <c r="BE11" i="4"/>
  <c r="BD11" i="4"/>
  <c r="BC11" i="4"/>
  <c r="BB11" i="4"/>
  <c r="BA11" i="4"/>
  <c r="AZ11" i="4"/>
  <c r="AY11" i="4"/>
  <c r="AX11" i="4"/>
  <c r="AW11" i="4"/>
  <c r="AV11" i="4"/>
  <c r="AU11" i="4"/>
  <c r="AT11" i="4"/>
  <c r="AS11" i="4"/>
  <c r="AR11" i="4"/>
  <c r="AQ11" i="4"/>
  <c r="AP11" i="4"/>
  <c r="AO11" i="4"/>
  <c r="AN11" i="4"/>
  <c r="AM11" i="4"/>
  <c r="AL11" i="4"/>
  <c r="AK11" i="4"/>
  <c r="AJ11" i="4"/>
  <c r="AI11" i="4"/>
  <c r="AH11" i="4"/>
  <c r="AG11" i="4"/>
  <c r="AF11" i="4"/>
  <c r="BF10" i="4"/>
  <c r="BE10" i="4"/>
  <c r="BD10" i="4"/>
  <c r="BC10" i="4"/>
  <c r="BB10" i="4"/>
  <c r="BA10" i="4"/>
  <c r="AZ10" i="4"/>
  <c r="AY10" i="4"/>
  <c r="AX10" i="4"/>
  <c r="AW10" i="4"/>
  <c r="AV10" i="4"/>
  <c r="AU10" i="4"/>
  <c r="AT10" i="4"/>
  <c r="AS10" i="4"/>
  <c r="AR10" i="4"/>
  <c r="AQ10" i="4"/>
  <c r="AP10" i="4"/>
  <c r="AO10" i="4"/>
  <c r="AN10" i="4"/>
  <c r="AM10" i="4"/>
  <c r="AL10" i="4"/>
  <c r="AK10" i="4"/>
  <c r="AJ10" i="4"/>
  <c r="AI10" i="4"/>
  <c r="AH10" i="4"/>
  <c r="AG10" i="4"/>
  <c r="AF10" i="4"/>
  <c r="BF9" i="4"/>
  <c r="BE9" i="4"/>
  <c r="BD9" i="4"/>
  <c r="BC9" i="4"/>
  <c r="BB9" i="4"/>
  <c r="BA9" i="4"/>
  <c r="AZ9" i="4"/>
  <c r="AY9" i="4"/>
  <c r="AX9" i="4"/>
  <c r="AW9" i="4"/>
  <c r="AV9" i="4"/>
  <c r="AU9" i="4"/>
  <c r="AT9" i="4"/>
  <c r="AS9" i="4"/>
  <c r="AR9" i="4"/>
  <c r="AQ9" i="4"/>
  <c r="AP9" i="4"/>
  <c r="AO9" i="4"/>
  <c r="AN9" i="4"/>
  <c r="AM9" i="4"/>
  <c r="AL9" i="4"/>
  <c r="AK9" i="4"/>
  <c r="AJ9" i="4"/>
  <c r="AI9" i="4"/>
  <c r="AH9" i="4"/>
  <c r="AG9" i="4"/>
  <c r="AF9" i="4"/>
  <c r="BF8" i="4"/>
  <c r="BE8" i="4"/>
  <c r="BD8" i="4"/>
  <c r="BC8" i="4"/>
  <c r="BB8" i="4"/>
  <c r="BA8" i="4"/>
  <c r="AZ8" i="4"/>
  <c r="AY8" i="4"/>
  <c r="AX8" i="4"/>
  <c r="AW8" i="4"/>
  <c r="AV8" i="4"/>
  <c r="AU8" i="4"/>
  <c r="AT8" i="4"/>
  <c r="AS8" i="4"/>
  <c r="AR8" i="4"/>
  <c r="AQ8" i="4"/>
  <c r="AP8" i="4"/>
  <c r="AO8" i="4"/>
  <c r="AN8" i="4"/>
  <c r="AM8" i="4"/>
  <c r="AL8" i="4"/>
  <c r="AK8" i="4"/>
  <c r="AJ8" i="4"/>
  <c r="AI8" i="4"/>
  <c r="AH8" i="4"/>
  <c r="AG8" i="4"/>
  <c r="AF8" i="4"/>
  <c r="BF7" i="4"/>
  <c r="BE7" i="4"/>
  <c r="BD7" i="4"/>
  <c r="BC7" i="4"/>
  <c r="BB7" i="4"/>
  <c r="BA7" i="4"/>
  <c r="AZ7" i="4"/>
  <c r="AY7" i="4"/>
  <c r="AX7" i="4"/>
  <c r="AW7" i="4"/>
  <c r="AV7" i="4"/>
  <c r="AU7" i="4"/>
  <c r="AT7" i="4"/>
  <c r="AS7" i="4"/>
  <c r="AR7" i="4"/>
  <c r="AQ7" i="4"/>
  <c r="AP7" i="4"/>
  <c r="AO7" i="4"/>
  <c r="AN7" i="4"/>
  <c r="AM7" i="4"/>
  <c r="AL7" i="4"/>
  <c r="AK7" i="4"/>
  <c r="AJ7" i="4"/>
  <c r="AI7" i="4"/>
  <c r="AH7" i="4"/>
  <c r="AG7" i="4"/>
  <c r="AF7" i="4"/>
  <c r="BF6" i="4"/>
  <c r="BE6" i="4"/>
  <c r="BD6" i="4"/>
  <c r="BC6" i="4"/>
  <c r="BB6" i="4"/>
  <c r="BA6" i="4"/>
  <c r="AZ6" i="4"/>
  <c r="AY6" i="4"/>
  <c r="AX6" i="4"/>
  <c r="AW6" i="4"/>
  <c r="AV6" i="4"/>
  <c r="AU6" i="4"/>
  <c r="AT6" i="4"/>
  <c r="AS6" i="4"/>
  <c r="AR6" i="4"/>
  <c r="AQ6" i="4"/>
  <c r="AP6" i="4"/>
  <c r="AO6" i="4"/>
  <c r="AN6" i="4"/>
  <c r="AM6" i="4"/>
  <c r="AL6" i="4"/>
  <c r="AK6" i="4"/>
  <c r="AJ6" i="4"/>
  <c r="AI6" i="4"/>
  <c r="AH6" i="4"/>
  <c r="AG6" i="4"/>
  <c r="AF6" i="4"/>
  <c r="BF18" i="6"/>
  <c r="BE18" i="6"/>
  <c r="BD18" i="6"/>
  <c r="BC5" i="6"/>
  <c r="BB5" i="6"/>
  <c r="BC18" i="6"/>
  <c r="BA5" i="6"/>
  <c r="BB18" i="6"/>
  <c r="AZ5" i="6"/>
  <c r="BA18" i="6"/>
  <c r="BF17" i="6"/>
  <c r="BE17" i="6"/>
  <c r="BD17" i="6"/>
  <c r="BC17" i="6"/>
  <c r="BB17" i="6"/>
  <c r="BA17" i="6"/>
  <c r="BF16" i="6"/>
  <c r="BE16" i="6"/>
  <c r="BD16" i="6"/>
  <c r="BC16" i="6"/>
  <c r="BB16" i="6"/>
  <c r="BA16" i="6"/>
  <c r="BF15" i="6"/>
  <c r="BE15" i="6"/>
  <c r="BD15" i="6"/>
  <c r="BC15" i="6"/>
  <c r="BB15" i="6"/>
  <c r="BA15" i="6"/>
  <c r="BF14" i="6"/>
  <c r="BE14" i="6"/>
  <c r="BD14" i="6"/>
  <c r="BC14" i="6"/>
  <c r="BB14" i="6"/>
  <c r="BA14" i="6"/>
  <c r="BF13" i="6"/>
  <c r="BE13" i="6"/>
  <c r="BD13" i="6"/>
  <c r="BC13" i="6"/>
  <c r="BB13" i="6"/>
  <c r="BA13" i="6"/>
  <c r="BF12" i="6"/>
  <c r="BE12" i="6"/>
  <c r="BD12" i="6"/>
  <c r="BC12" i="6"/>
  <c r="BB12" i="6"/>
  <c r="BA12" i="6"/>
  <c r="BF11" i="6"/>
  <c r="BE11" i="6"/>
  <c r="BD11" i="6"/>
  <c r="BC11" i="6"/>
  <c r="BB11" i="6"/>
  <c r="BA11" i="6"/>
  <c r="BF10" i="6"/>
  <c r="BE10" i="6"/>
  <c r="BD10" i="6"/>
  <c r="BC10" i="6"/>
  <c r="BB10" i="6"/>
  <c r="BA10" i="6"/>
  <c r="BF9" i="6"/>
  <c r="BE9" i="6"/>
  <c r="BD9" i="6"/>
  <c r="BC9" i="6"/>
  <c r="BB9" i="6"/>
  <c r="BA9" i="6"/>
  <c r="BF8" i="6"/>
  <c r="BE8" i="6"/>
  <c r="BD8" i="6"/>
  <c r="BC8" i="6"/>
  <c r="BB8" i="6"/>
  <c r="BA8" i="6"/>
  <c r="BF7" i="6"/>
  <c r="BE7" i="6"/>
  <c r="BD7" i="6"/>
  <c r="BC7" i="6"/>
  <c r="BB7" i="6"/>
  <c r="BA7" i="6"/>
  <c r="BF6" i="6"/>
  <c r="BE6" i="6"/>
  <c r="BD6" i="6"/>
  <c r="BC6" i="6"/>
  <c r="BB6" i="6"/>
  <c r="BA6" i="6"/>
  <c r="AY5" i="6"/>
  <c r="AZ18" i="6"/>
  <c r="AX5" i="6"/>
  <c r="AY18" i="6"/>
  <c r="AW5" i="6"/>
  <c r="AX18" i="6"/>
  <c r="AV5" i="6"/>
  <c r="AW18" i="6"/>
  <c r="AU5" i="6"/>
  <c r="AV18" i="6"/>
  <c r="AT5" i="6"/>
  <c r="AU18" i="6"/>
  <c r="AS5" i="6"/>
  <c r="AT18" i="6"/>
  <c r="AR5" i="6"/>
  <c r="AS18" i="6"/>
  <c r="AQ5" i="6"/>
  <c r="AR18" i="6"/>
  <c r="AP5" i="6"/>
  <c r="AQ18" i="6"/>
  <c r="AO5" i="6"/>
  <c r="AP18" i="6"/>
  <c r="AN5" i="6"/>
  <c r="AO18" i="6"/>
  <c r="AM5" i="6"/>
  <c r="AN18" i="6"/>
  <c r="AL5" i="6"/>
  <c r="AM18" i="6"/>
  <c r="AK5" i="6"/>
  <c r="AL18" i="6"/>
  <c r="AJ5" i="6"/>
  <c r="AK18" i="6"/>
  <c r="AI5" i="6"/>
  <c r="AJ18" i="6"/>
  <c r="AH5" i="6"/>
  <c r="AI18" i="6"/>
  <c r="AG5" i="6"/>
  <c r="AH18" i="6"/>
  <c r="AF5" i="6"/>
  <c r="AG18" i="6"/>
  <c r="AE5" i="6"/>
  <c r="AF18" i="6"/>
  <c r="AZ17" i="6"/>
  <c r="AY17" i="6"/>
  <c r="AX17" i="6"/>
  <c r="AW17" i="6"/>
  <c r="AV17" i="6"/>
  <c r="AU17" i="6"/>
  <c r="AT17" i="6"/>
  <c r="AS17" i="6"/>
  <c r="AR17" i="6"/>
  <c r="AQ17" i="6"/>
  <c r="AP17" i="6"/>
  <c r="AO17" i="6"/>
  <c r="AN17" i="6"/>
  <c r="AM17" i="6"/>
  <c r="AL17" i="6"/>
  <c r="AK17" i="6"/>
  <c r="AJ17" i="6"/>
  <c r="AI17" i="6"/>
  <c r="AH17" i="6"/>
  <c r="AG17" i="6"/>
  <c r="AF17" i="6"/>
  <c r="AZ16" i="6"/>
  <c r="AY16" i="6"/>
  <c r="AX16" i="6"/>
  <c r="AW16" i="6"/>
  <c r="AV16" i="6"/>
  <c r="AU16" i="6"/>
  <c r="AT16" i="6"/>
  <c r="AS16" i="6"/>
  <c r="AR16" i="6"/>
  <c r="AQ16" i="6"/>
  <c r="AP16" i="6"/>
  <c r="AO16" i="6"/>
  <c r="AN16" i="6"/>
  <c r="AM16" i="6"/>
  <c r="AL16" i="6"/>
  <c r="AK16" i="6"/>
  <c r="AJ16" i="6"/>
  <c r="AI16" i="6"/>
  <c r="AH16" i="6"/>
  <c r="AG16" i="6"/>
  <c r="AF16" i="6"/>
  <c r="AZ15" i="6"/>
  <c r="AY15" i="6"/>
  <c r="AX15" i="6"/>
  <c r="AW15" i="6"/>
  <c r="AV15" i="6"/>
  <c r="AU15" i="6"/>
  <c r="AT15" i="6"/>
  <c r="AS15" i="6"/>
  <c r="AR15" i="6"/>
  <c r="AQ15" i="6"/>
  <c r="AP15" i="6"/>
  <c r="AO15" i="6"/>
  <c r="AN15" i="6"/>
  <c r="AM15" i="6"/>
  <c r="AL15" i="6"/>
  <c r="AK15" i="6"/>
  <c r="AJ15" i="6"/>
  <c r="AI15" i="6"/>
  <c r="AH15" i="6"/>
  <c r="AG15" i="6"/>
  <c r="AF15" i="6"/>
  <c r="AZ14" i="6"/>
  <c r="AY14" i="6"/>
  <c r="AX14" i="6"/>
  <c r="AW14" i="6"/>
  <c r="AV14" i="6"/>
  <c r="AU14" i="6"/>
  <c r="AT14" i="6"/>
  <c r="AS14" i="6"/>
  <c r="AR14" i="6"/>
  <c r="AQ14" i="6"/>
  <c r="AP14" i="6"/>
  <c r="AO14" i="6"/>
  <c r="AN14" i="6"/>
  <c r="AM14" i="6"/>
  <c r="AL14" i="6"/>
  <c r="AK14" i="6"/>
  <c r="AJ14" i="6"/>
  <c r="AI14" i="6"/>
  <c r="AH14" i="6"/>
  <c r="AG14" i="6"/>
  <c r="AF14" i="6"/>
  <c r="AZ13" i="6"/>
  <c r="AY13" i="6"/>
  <c r="AX13" i="6"/>
  <c r="AW13" i="6"/>
  <c r="AV13" i="6"/>
  <c r="AU13" i="6"/>
  <c r="AT13" i="6"/>
  <c r="AS13" i="6"/>
  <c r="AR13" i="6"/>
  <c r="AQ13" i="6"/>
  <c r="AP13" i="6"/>
  <c r="AO13" i="6"/>
  <c r="AN13" i="6"/>
  <c r="AM13" i="6"/>
  <c r="AL13" i="6"/>
  <c r="AK13" i="6"/>
  <c r="AJ13" i="6"/>
  <c r="AI13" i="6"/>
  <c r="AH13" i="6"/>
  <c r="AG13" i="6"/>
  <c r="AF13" i="6"/>
  <c r="AZ12" i="6"/>
  <c r="AY12" i="6"/>
  <c r="AX12" i="6"/>
  <c r="AW12" i="6"/>
  <c r="AV12" i="6"/>
  <c r="AU12" i="6"/>
  <c r="AT12" i="6"/>
  <c r="AS12" i="6"/>
  <c r="AR12" i="6"/>
  <c r="AQ12" i="6"/>
  <c r="AP12" i="6"/>
  <c r="AO12" i="6"/>
  <c r="AN12" i="6"/>
  <c r="AM12" i="6"/>
  <c r="AL12" i="6"/>
  <c r="AK12" i="6"/>
  <c r="AJ12" i="6"/>
  <c r="AI12" i="6"/>
  <c r="AH12" i="6"/>
  <c r="AG12" i="6"/>
  <c r="AF12" i="6"/>
  <c r="AZ11" i="6"/>
  <c r="AY11" i="6"/>
  <c r="AX11" i="6"/>
  <c r="AW11" i="6"/>
  <c r="AV11" i="6"/>
  <c r="AU11" i="6"/>
  <c r="AT11" i="6"/>
  <c r="AS11" i="6"/>
  <c r="AR11" i="6"/>
  <c r="AQ11" i="6"/>
  <c r="AP11" i="6"/>
  <c r="AO11" i="6"/>
  <c r="AN11" i="6"/>
  <c r="AM11" i="6"/>
  <c r="AL11" i="6"/>
  <c r="AK11" i="6"/>
  <c r="AJ11" i="6"/>
  <c r="AI11" i="6"/>
  <c r="AH11" i="6"/>
  <c r="AG11" i="6"/>
  <c r="AF11" i="6"/>
  <c r="AZ10" i="6"/>
  <c r="AY10" i="6"/>
  <c r="AX10" i="6"/>
  <c r="AW10" i="6"/>
  <c r="AV10" i="6"/>
  <c r="AU10" i="6"/>
  <c r="AT10" i="6"/>
  <c r="AS10" i="6"/>
  <c r="AR10" i="6"/>
  <c r="AQ10" i="6"/>
  <c r="AP10" i="6"/>
  <c r="AO10" i="6"/>
  <c r="AN10" i="6"/>
  <c r="AM10" i="6"/>
  <c r="AL10" i="6"/>
  <c r="AK10" i="6"/>
  <c r="AJ10" i="6"/>
  <c r="AI10" i="6"/>
  <c r="AH10" i="6"/>
  <c r="AG10" i="6"/>
  <c r="AF10" i="6"/>
  <c r="AZ9" i="6"/>
  <c r="AY9" i="6"/>
  <c r="AX9" i="6"/>
  <c r="AW9" i="6"/>
  <c r="AV9" i="6"/>
  <c r="AU9" i="6"/>
  <c r="AT9" i="6"/>
  <c r="AS9" i="6"/>
  <c r="AR9" i="6"/>
  <c r="AQ9" i="6"/>
  <c r="AP9" i="6"/>
  <c r="AO9" i="6"/>
  <c r="AN9" i="6"/>
  <c r="AM9" i="6"/>
  <c r="AL9" i="6"/>
  <c r="AK9" i="6"/>
  <c r="AJ9" i="6"/>
  <c r="AI9" i="6"/>
  <c r="AH9" i="6"/>
  <c r="AG9" i="6"/>
  <c r="AF9" i="6"/>
  <c r="AZ8" i="6"/>
  <c r="AY8" i="6"/>
  <c r="AX8" i="6"/>
  <c r="AW8" i="6"/>
  <c r="AV8" i="6"/>
  <c r="AU8" i="6"/>
  <c r="AT8" i="6"/>
  <c r="AS8" i="6"/>
  <c r="AR8" i="6"/>
  <c r="AQ8" i="6"/>
  <c r="AP8" i="6"/>
  <c r="AO8" i="6"/>
  <c r="AN8" i="6"/>
  <c r="AM8" i="6"/>
  <c r="AL8" i="6"/>
  <c r="AK8" i="6"/>
  <c r="AJ8" i="6"/>
  <c r="AI8" i="6"/>
  <c r="AH8" i="6"/>
  <c r="AG8" i="6"/>
  <c r="AF8" i="6"/>
  <c r="AZ7" i="6"/>
  <c r="AY7" i="6"/>
  <c r="AX7" i="6"/>
  <c r="AW7" i="6"/>
  <c r="AV7" i="6"/>
  <c r="AU7" i="6"/>
  <c r="AT7" i="6"/>
  <c r="AS7" i="6"/>
  <c r="AR7" i="6"/>
  <c r="AQ7" i="6"/>
  <c r="AP7" i="6"/>
  <c r="AO7" i="6"/>
  <c r="AN7" i="6"/>
  <c r="AM7" i="6"/>
  <c r="AL7" i="6"/>
  <c r="AK7" i="6"/>
  <c r="AJ7" i="6"/>
  <c r="AI7" i="6"/>
  <c r="AH7" i="6"/>
  <c r="AG7" i="6"/>
  <c r="AF7" i="6"/>
  <c r="AZ6" i="6"/>
  <c r="AY6" i="6"/>
  <c r="AX6" i="6"/>
  <c r="AW6" i="6"/>
  <c r="AV6" i="6"/>
  <c r="AU6" i="6"/>
  <c r="AT6" i="6"/>
  <c r="AS6" i="6"/>
  <c r="AR6" i="6"/>
  <c r="AQ6" i="6"/>
  <c r="AP6" i="6"/>
  <c r="AO6" i="6"/>
  <c r="AN6" i="6"/>
  <c r="AM6" i="6"/>
  <c r="AL6" i="6"/>
  <c r="AK6" i="6"/>
  <c r="AJ6" i="6"/>
  <c r="AI6" i="6"/>
  <c r="AH6" i="6"/>
  <c r="AG6" i="6"/>
  <c r="AF6" i="6"/>
  <c r="BF5" i="6"/>
  <c r="BE5" i="6"/>
  <c r="BD5" i="6"/>
  <c r="V20" i="9"/>
  <c r="U20" i="9"/>
  <c r="Y31" i="9"/>
  <c r="X31" i="9"/>
  <c r="W31" i="9"/>
  <c r="V31" i="9"/>
  <c r="U31" i="9"/>
  <c r="T31" i="9"/>
  <c r="S31" i="9"/>
  <c r="R31" i="9"/>
  <c r="Q31" i="9"/>
  <c r="P31" i="9"/>
  <c r="O31" i="9"/>
  <c r="N31" i="9"/>
  <c r="M31" i="9"/>
  <c r="L31" i="9"/>
  <c r="K31" i="9"/>
  <c r="J31" i="9"/>
  <c r="I31" i="9"/>
  <c r="H31" i="9"/>
  <c r="G31" i="9"/>
  <c r="F31" i="9"/>
  <c r="E31" i="9"/>
  <c r="D31" i="9"/>
  <c r="C31" i="9"/>
  <c r="Y30" i="9"/>
  <c r="X30" i="9"/>
  <c r="W30" i="9"/>
  <c r="V30" i="9"/>
  <c r="U30" i="9"/>
  <c r="T30" i="9"/>
  <c r="S30" i="9"/>
  <c r="R30" i="9"/>
  <c r="Q30" i="9"/>
  <c r="P30" i="9"/>
  <c r="O30" i="9"/>
  <c r="N30" i="9"/>
  <c r="M30" i="9"/>
  <c r="L30" i="9"/>
  <c r="K30" i="9"/>
  <c r="J30" i="9"/>
  <c r="I30" i="9"/>
  <c r="H30" i="9"/>
  <c r="G30" i="9"/>
  <c r="F30" i="9"/>
  <c r="E30" i="9"/>
  <c r="D30" i="9"/>
  <c r="C30" i="9"/>
  <c r="Y29" i="9"/>
  <c r="X29" i="9"/>
  <c r="W29" i="9"/>
  <c r="V29" i="9"/>
  <c r="U29" i="9"/>
  <c r="T29" i="9"/>
  <c r="S29" i="9"/>
  <c r="R29" i="9"/>
  <c r="Q29" i="9"/>
  <c r="P29" i="9"/>
  <c r="O29" i="9"/>
  <c r="N29" i="9"/>
  <c r="M29" i="9"/>
  <c r="L29" i="9"/>
  <c r="K29" i="9"/>
  <c r="J29" i="9"/>
  <c r="I29" i="9"/>
  <c r="H29" i="9"/>
  <c r="G29" i="9"/>
  <c r="F29" i="9"/>
  <c r="E29" i="9"/>
  <c r="D29" i="9"/>
  <c r="C29" i="9"/>
  <c r="Y28" i="9"/>
  <c r="Y32" i="9"/>
  <c r="X28" i="9"/>
  <c r="X32" i="9"/>
  <c r="W28" i="9"/>
  <c r="W32" i="9"/>
  <c r="V28" i="9"/>
  <c r="V32" i="9"/>
  <c r="U28" i="9"/>
  <c r="T28" i="9"/>
  <c r="T32" i="9"/>
  <c r="S28" i="9"/>
  <c r="S32" i="9"/>
  <c r="R28" i="9"/>
  <c r="R32" i="9"/>
  <c r="Q28" i="9"/>
  <c r="Q32" i="9"/>
  <c r="P28" i="9"/>
  <c r="P32" i="9"/>
  <c r="O28" i="9"/>
  <c r="O32" i="9"/>
  <c r="N28" i="9"/>
  <c r="N32" i="9"/>
  <c r="M28" i="9"/>
  <c r="M32" i="9"/>
  <c r="L28" i="9"/>
  <c r="L32" i="9"/>
  <c r="K28" i="9"/>
  <c r="K32" i="9"/>
  <c r="J28" i="9"/>
  <c r="J32" i="9"/>
  <c r="I28" i="9"/>
  <c r="I32" i="9"/>
  <c r="H28" i="9"/>
  <c r="H32" i="9"/>
  <c r="G28" i="9"/>
  <c r="G32" i="9"/>
  <c r="F28" i="9"/>
  <c r="F32" i="9"/>
  <c r="E28" i="9"/>
  <c r="E32" i="9"/>
  <c r="D28" i="9"/>
  <c r="D32" i="9"/>
  <c r="C28" i="9"/>
  <c r="C32" i="9"/>
  <c r="B28" i="9"/>
  <c r="B29" i="9"/>
  <c r="B30" i="9"/>
  <c r="B31" i="9"/>
  <c r="B32" i="9"/>
  <c r="Y21" i="9"/>
  <c r="Y25" i="9"/>
  <c r="X21" i="9"/>
  <c r="X25" i="9"/>
  <c r="W21" i="9"/>
  <c r="W25" i="9"/>
  <c r="U21" i="9"/>
  <c r="U25" i="9"/>
  <c r="T21" i="9"/>
  <c r="T25" i="9"/>
  <c r="S21" i="9"/>
  <c r="S25" i="9"/>
  <c r="R21" i="9"/>
  <c r="R25" i="9"/>
  <c r="Q21" i="9"/>
  <c r="Q25" i="9"/>
  <c r="P21" i="9"/>
  <c r="P25" i="9"/>
  <c r="O21" i="9"/>
  <c r="O25" i="9"/>
  <c r="Y24" i="9"/>
  <c r="X24" i="9"/>
  <c r="W24" i="9"/>
  <c r="V24" i="9"/>
  <c r="U24" i="9"/>
  <c r="T24" i="9"/>
  <c r="S24" i="9"/>
  <c r="R24" i="9"/>
  <c r="Q24" i="9"/>
  <c r="P24" i="9"/>
  <c r="O24" i="9"/>
  <c r="N21" i="9"/>
  <c r="N25" i="9"/>
  <c r="N24" i="9"/>
  <c r="W22" i="9"/>
  <c r="O22" i="9"/>
  <c r="M21" i="9"/>
  <c r="M22" i="9"/>
  <c r="G21" i="9"/>
  <c r="G22" i="9"/>
  <c r="E21" i="9"/>
  <c r="E22" i="9"/>
  <c r="Y22" i="9"/>
  <c r="X22" i="9"/>
  <c r="V21" i="9"/>
  <c r="T22" i="9"/>
  <c r="S22" i="9"/>
  <c r="R22" i="9"/>
  <c r="Q22" i="9"/>
  <c r="P22" i="9"/>
  <c r="N22" i="9"/>
  <c r="L21" i="9"/>
  <c r="L22" i="9"/>
  <c r="K21" i="9"/>
  <c r="K22" i="9"/>
  <c r="J21" i="9"/>
  <c r="J22" i="9"/>
  <c r="I21" i="9"/>
  <c r="I22" i="9"/>
  <c r="H21" i="9"/>
  <c r="H22" i="9"/>
  <c r="F21" i="9"/>
  <c r="F22" i="9"/>
  <c r="D21" i="9"/>
  <c r="D22" i="9"/>
  <c r="C21" i="9"/>
  <c r="C22" i="9"/>
  <c r="B21" i="9"/>
  <c r="B22" i="9"/>
  <c r="AC29" i="8"/>
  <c r="AB29" i="8"/>
  <c r="AA29" i="8"/>
  <c r="Z29" i="8"/>
  <c r="Y29" i="8"/>
  <c r="X29" i="8"/>
  <c r="W29" i="8"/>
  <c r="V29" i="8"/>
  <c r="U29" i="8"/>
  <c r="T29" i="8"/>
  <c r="S29" i="8"/>
  <c r="R29" i="8"/>
  <c r="Q29" i="8"/>
  <c r="P29" i="8"/>
  <c r="O29" i="8"/>
  <c r="N29" i="8"/>
  <c r="M29" i="8"/>
  <c r="L29" i="8"/>
  <c r="K29" i="8"/>
  <c r="J29" i="8"/>
  <c r="I29" i="8"/>
  <c r="H29" i="8"/>
  <c r="G29" i="8"/>
  <c r="F29" i="8"/>
  <c r="E29" i="8"/>
  <c r="D29" i="8"/>
  <c r="C29" i="8"/>
  <c r="AC28" i="8"/>
  <c r="AB28" i="8"/>
  <c r="AA28" i="8"/>
  <c r="Z28" i="8"/>
  <c r="Y28" i="8"/>
  <c r="X28" i="8"/>
  <c r="W28" i="8"/>
  <c r="V28" i="8"/>
  <c r="U28" i="8"/>
  <c r="T28" i="8"/>
  <c r="S28" i="8"/>
  <c r="R28" i="8"/>
  <c r="Q28" i="8"/>
  <c r="P28" i="8"/>
  <c r="O28" i="8"/>
  <c r="N28" i="8"/>
  <c r="M28" i="8"/>
  <c r="L28" i="8"/>
  <c r="K28" i="8"/>
  <c r="J28" i="8"/>
  <c r="I28" i="8"/>
  <c r="H28" i="8"/>
  <c r="G28" i="8"/>
  <c r="F28" i="8"/>
  <c r="E28" i="8"/>
  <c r="D28" i="8"/>
  <c r="C28" i="8"/>
  <c r="AC27" i="8"/>
  <c r="AB27" i="8"/>
  <c r="AA27" i="8"/>
  <c r="Z27" i="8"/>
  <c r="Y27" i="8"/>
  <c r="X27" i="8"/>
  <c r="W27" i="8"/>
  <c r="V27" i="8"/>
  <c r="U27" i="8"/>
  <c r="T27" i="8"/>
  <c r="S27" i="8"/>
  <c r="R27" i="8"/>
  <c r="Q27" i="8"/>
  <c r="P27" i="8"/>
  <c r="O27" i="8"/>
  <c r="N27" i="8"/>
  <c r="M27" i="8"/>
  <c r="L27" i="8"/>
  <c r="K27" i="8"/>
  <c r="J27" i="8"/>
  <c r="I27" i="8"/>
  <c r="H27" i="8"/>
  <c r="G27" i="8"/>
  <c r="F27" i="8"/>
  <c r="E27" i="8"/>
  <c r="D27" i="8"/>
  <c r="C27" i="8"/>
  <c r="AC26" i="8"/>
  <c r="AC30" i="8"/>
  <c r="AB26" i="8"/>
  <c r="AB30" i="8"/>
  <c r="AA26" i="8"/>
  <c r="AA30" i="8"/>
  <c r="Z26" i="8"/>
  <c r="Z30" i="8"/>
  <c r="Y26" i="8"/>
  <c r="Y30" i="8"/>
  <c r="X26" i="8"/>
  <c r="X30" i="8"/>
  <c r="W26" i="8"/>
  <c r="W30" i="8"/>
  <c r="V26" i="8"/>
  <c r="V30" i="8"/>
  <c r="U26" i="8"/>
  <c r="U30" i="8"/>
  <c r="T26" i="8"/>
  <c r="T30" i="8"/>
  <c r="S26" i="8"/>
  <c r="S30" i="8"/>
  <c r="R26" i="8"/>
  <c r="R30" i="8"/>
  <c r="Q26" i="8"/>
  <c r="Q30" i="8"/>
  <c r="P26" i="8"/>
  <c r="P30" i="8"/>
  <c r="O26" i="8"/>
  <c r="O30" i="8"/>
  <c r="N26" i="8"/>
  <c r="N30" i="8"/>
  <c r="M26" i="8"/>
  <c r="M30" i="8"/>
  <c r="L26" i="8"/>
  <c r="L30" i="8"/>
  <c r="K26" i="8"/>
  <c r="K30" i="8"/>
  <c r="J26" i="8"/>
  <c r="J30" i="8"/>
  <c r="I26" i="8"/>
  <c r="I30" i="8"/>
  <c r="H26" i="8"/>
  <c r="H30" i="8"/>
  <c r="G26" i="8"/>
  <c r="G30" i="8"/>
  <c r="F26" i="8"/>
  <c r="F30" i="8"/>
  <c r="E26" i="8"/>
  <c r="E30" i="8"/>
  <c r="D26" i="8"/>
  <c r="D30" i="8"/>
  <c r="C26" i="8"/>
  <c r="C30" i="8"/>
  <c r="B26" i="8"/>
  <c r="B27" i="8"/>
  <c r="B28" i="8"/>
  <c r="B29" i="8"/>
  <c r="B30" i="8"/>
  <c r="AC23" i="8"/>
  <c r="AB23" i="8"/>
  <c r="AA23" i="8"/>
  <c r="Z23" i="8"/>
  <c r="Y23" i="8"/>
  <c r="X23" i="8"/>
  <c r="W23" i="8"/>
  <c r="V23" i="8"/>
  <c r="U23" i="8"/>
  <c r="T23" i="8"/>
  <c r="S23" i="8"/>
  <c r="R23" i="8"/>
  <c r="Q23" i="8"/>
  <c r="P23" i="8"/>
  <c r="O23" i="8"/>
  <c r="N23" i="8"/>
  <c r="M23" i="8"/>
  <c r="L23" i="8"/>
  <c r="K23" i="8"/>
  <c r="J23" i="8"/>
  <c r="I23" i="8"/>
  <c r="H23" i="8"/>
  <c r="G23" i="8"/>
  <c r="F23" i="8"/>
  <c r="E23" i="8"/>
  <c r="D23" i="8"/>
  <c r="C23" i="8"/>
  <c r="AC22" i="8"/>
  <c r="AB22" i="8"/>
  <c r="AA22" i="8"/>
  <c r="Z22" i="8"/>
  <c r="Y22" i="8"/>
  <c r="X22" i="8"/>
  <c r="W22" i="8"/>
  <c r="V22" i="8"/>
  <c r="U22" i="8"/>
  <c r="T22" i="8"/>
  <c r="S22" i="8"/>
  <c r="R22" i="8"/>
  <c r="Q22" i="8"/>
  <c r="P22" i="8"/>
  <c r="O22" i="8"/>
  <c r="N22" i="8"/>
  <c r="M22" i="8"/>
  <c r="L22" i="8"/>
  <c r="K22" i="8"/>
  <c r="J22" i="8"/>
  <c r="I22" i="8"/>
  <c r="H22" i="8"/>
  <c r="G22" i="8"/>
  <c r="F22" i="8"/>
  <c r="E22" i="8"/>
  <c r="D22" i="8"/>
  <c r="C22" i="8"/>
  <c r="B23" i="8"/>
  <c r="B22" i="8"/>
  <c r="AB27" i="7"/>
  <c r="AB28" i="7"/>
  <c r="AB29" i="7"/>
  <c r="AB30" i="7"/>
  <c r="AB31" i="7"/>
  <c r="T27" i="7"/>
  <c r="T28" i="7"/>
  <c r="T29" i="7"/>
  <c r="T30" i="7"/>
  <c r="T31" i="7"/>
  <c r="L27" i="7"/>
  <c r="L28" i="7"/>
  <c r="L29" i="7"/>
  <c r="L30" i="7"/>
  <c r="L31" i="7"/>
  <c r="D27" i="7"/>
  <c r="D28" i="7"/>
  <c r="D29" i="7"/>
  <c r="D30" i="7"/>
  <c r="D31" i="7"/>
  <c r="AC30" i="7"/>
  <c r="AA30" i="7"/>
  <c r="Z30" i="7"/>
  <c r="Y30" i="7"/>
  <c r="X30" i="7"/>
  <c r="W30" i="7"/>
  <c r="V30" i="7"/>
  <c r="U30" i="7"/>
  <c r="S30" i="7"/>
  <c r="R30" i="7"/>
  <c r="Q30" i="7"/>
  <c r="P30" i="7"/>
  <c r="O30" i="7"/>
  <c r="N30" i="7"/>
  <c r="M30" i="7"/>
  <c r="K30" i="7"/>
  <c r="J30" i="7"/>
  <c r="I30" i="7"/>
  <c r="H30" i="7"/>
  <c r="G30" i="7"/>
  <c r="F30" i="7"/>
  <c r="E30" i="7"/>
  <c r="C30" i="7"/>
  <c r="AC29" i="7"/>
  <c r="AA29" i="7"/>
  <c r="Z29" i="7"/>
  <c r="Y29" i="7"/>
  <c r="X29" i="7"/>
  <c r="W29" i="7"/>
  <c r="V29" i="7"/>
  <c r="U29" i="7"/>
  <c r="S29" i="7"/>
  <c r="R29" i="7"/>
  <c r="Q29" i="7"/>
  <c r="P29" i="7"/>
  <c r="O29" i="7"/>
  <c r="N29" i="7"/>
  <c r="M29" i="7"/>
  <c r="K29" i="7"/>
  <c r="J29" i="7"/>
  <c r="I29" i="7"/>
  <c r="H29" i="7"/>
  <c r="G29" i="7"/>
  <c r="F29" i="7"/>
  <c r="E29" i="7"/>
  <c r="C29" i="7"/>
  <c r="AC28" i="7"/>
  <c r="AA28" i="7"/>
  <c r="Z28" i="7"/>
  <c r="Y28" i="7"/>
  <c r="X28" i="7"/>
  <c r="W28" i="7"/>
  <c r="V28" i="7"/>
  <c r="U28" i="7"/>
  <c r="S28" i="7"/>
  <c r="R28" i="7"/>
  <c r="Q28" i="7"/>
  <c r="P28" i="7"/>
  <c r="O28" i="7"/>
  <c r="N28" i="7"/>
  <c r="M28" i="7"/>
  <c r="K28" i="7"/>
  <c r="J28" i="7"/>
  <c r="I28" i="7"/>
  <c r="H28" i="7"/>
  <c r="G28" i="7"/>
  <c r="F28" i="7"/>
  <c r="E28" i="7"/>
  <c r="C28" i="7"/>
  <c r="AC27" i="7"/>
  <c r="AC31" i="7"/>
  <c r="AA27" i="7"/>
  <c r="AA31" i="7"/>
  <c r="Z27" i="7"/>
  <c r="Z31" i="7"/>
  <c r="Y27" i="7"/>
  <c r="Y31" i="7"/>
  <c r="X27" i="7"/>
  <c r="X31" i="7"/>
  <c r="W27" i="7"/>
  <c r="W31" i="7"/>
  <c r="V27" i="7"/>
  <c r="V31" i="7"/>
  <c r="U27" i="7"/>
  <c r="U31" i="7"/>
  <c r="S27" i="7"/>
  <c r="S31" i="7"/>
  <c r="R27" i="7"/>
  <c r="R31" i="7"/>
  <c r="Q27" i="7"/>
  <c r="Q31" i="7"/>
  <c r="P27" i="7"/>
  <c r="P31" i="7"/>
  <c r="O27" i="7"/>
  <c r="O31" i="7"/>
  <c r="N27" i="7"/>
  <c r="N31" i="7"/>
  <c r="M27" i="7"/>
  <c r="M31" i="7"/>
  <c r="K27" i="7"/>
  <c r="K31" i="7"/>
  <c r="J27" i="7"/>
  <c r="J31" i="7"/>
  <c r="I27" i="7"/>
  <c r="I31" i="7"/>
  <c r="H27" i="7"/>
  <c r="H31" i="7"/>
  <c r="G27" i="7"/>
  <c r="G31" i="7"/>
  <c r="F27" i="7"/>
  <c r="F31" i="7"/>
  <c r="E27" i="7"/>
  <c r="E31" i="7"/>
  <c r="C27" i="7"/>
  <c r="C31" i="7"/>
  <c r="B27" i="7"/>
  <c r="B28" i="7"/>
  <c r="B29" i="7"/>
  <c r="B30" i="7"/>
  <c r="B31" i="7"/>
  <c r="AC24" i="7"/>
  <c r="AB24" i="7"/>
  <c r="AA24" i="7"/>
  <c r="Z24" i="7"/>
  <c r="Y24" i="7"/>
  <c r="X24" i="7"/>
  <c r="W24" i="7"/>
  <c r="V24" i="7"/>
  <c r="U24" i="7"/>
  <c r="T24" i="7"/>
  <c r="S24" i="7"/>
  <c r="R24" i="7"/>
  <c r="Q24" i="7"/>
  <c r="P24" i="7"/>
  <c r="O24" i="7"/>
  <c r="N24" i="7"/>
  <c r="M24" i="7"/>
  <c r="L24" i="7"/>
  <c r="K24" i="7"/>
  <c r="J24" i="7"/>
  <c r="I24" i="7"/>
  <c r="H24" i="7"/>
  <c r="G24" i="7"/>
  <c r="F24" i="7"/>
  <c r="E24" i="7"/>
  <c r="D24" i="7"/>
  <c r="C24" i="7"/>
  <c r="B24" i="7"/>
  <c r="AC21" i="7"/>
  <c r="AC23" i="7"/>
  <c r="AB21" i="7"/>
  <c r="AB23" i="7"/>
  <c r="AA21" i="7"/>
  <c r="AA23" i="7"/>
  <c r="Z21" i="7"/>
  <c r="Z23" i="7"/>
  <c r="Y21" i="7"/>
  <c r="Y23" i="7"/>
  <c r="X21" i="7"/>
  <c r="X23" i="7"/>
  <c r="W21" i="7"/>
  <c r="W23" i="7"/>
  <c r="V21" i="7"/>
  <c r="V23" i="7"/>
  <c r="U21" i="7"/>
  <c r="U23" i="7"/>
  <c r="T21" i="7"/>
  <c r="T23" i="7"/>
  <c r="S21" i="7"/>
  <c r="S23" i="7"/>
  <c r="R21" i="7"/>
  <c r="R23" i="7"/>
  <c r="Q21" i="7"/>
  <c r="Q23" i="7"/>
  <c r="P21" i="7"/>
  <c r="P23" i="7"/>
  <c r="O21" i="7"/>
  <c r="O23" i="7"/>
  <c r="N21" i="7"/>
  <c r="N23" i="7"/>
  <c r="M21" i="7"/>
  <c r="M23" i="7"/>
  <c r="L21" i="7"/>
  <c r="L23" i="7"/>
  <c r="K21" i="7"/>
  <c r="K23" i="7"/>
  <c r="J21" i="7"/>
  <c r="J23" i="7"/>
  <c r="I21" i="7"/>
  <c r="I23" i="7"/>
  <c r="H21" i="7"/>
  <c r="H23" i="7"/>
  <c r="F21" i="7"/>
  <c r="F23" i="7"/>
  <c r="E21" i="7"/>
  <c r="E23" i="7"/>
  <c r="D21" i="7"/>
  <c r="D23" i="7"/>
  <c r="C21" i="7"/>
  <c r="C23" i="7"/>
  <c r="B21" i="7"/>
  <c r="B23" i="7"/>
  <c r="G21" i="7"/>
  <c r="G23" i="7"/>
  <c r="Y27" i="6"/>
  <c r="X27" i="6"/>
  <c r="W27" i="6"/>
  <c r="V27" i="6"/>
  <c r="U27" i="6"/>
  <c r="T27" i="6"/>
  <c r="S27" i="6"/>
  <c r="R27" i="6"/>
  <c r="Q27" i="6"/>
  <c r="P27" i="6"/>
  <c r="O27" i="6"/>
  <c r="Y22" i="6"/>
  <c r="Y26" i="6"/>
  <c r="X22" i="6"/>
  <c r="X26" i="6"/>
  <c r="W22" i="6"/>
  <c r="W26" i="6"/>
  <c r="V22" i="6"/>
  <c r="V26" i="6"/>
  <c r="U22" i="6"/>
  <c r="U26" i="6"/>
  <c r="T22" i="6"/>
  <c r="T26" i="6"/>
  <c r="S22" i="6"/>
  <c r="S26" i="6"/>
  <c r="R22" i="6"/>
  <c r="R26" i="6"/>
  <c r="Q22" i="6"/>
  <c r="Q26" i="6"/>
  <c r="P22" i="6"/>
  <c r="P26" i="6"/>
  <c r="O22" i="6"/>
  <c r="O26" i="6"/>
  <c r="N27" i="6"/>
  <c r="N22" i="6"/>
  <c r="N26" i="6"/>
  <c r="Y24" i="6"/>
  <c r="X24" i="6"/>
  <c r="W24" i="6"/>
  <c r="V24" i="6"/>
  <c r="U24" i="6"/>
  <c r="T24" i="6"/>
  <c r="S24" i="6"/>
  <c r="R24" i="6"/>
  <c r="Q24" i="6"/>
  <c r="P24" i="6"/>
  <c r="O24" i="6"/>
  <c r="N24" i="6"/>
  <c r="M22" i="6"/>
  <c r="M24" i="6"/>
  <c r="L22" i="6"/>
  <c r="L24" i="6"/>
  <c r="K22" i="6"/>
  <c r="K24" i="6"/>
  <c r="J22" i="6"/>
  <c r="J24" i="6"/>
  <c r="I22" i="6"/>
  <c r="I24" i="6"/>
  <c r="H22" i="6"/>
  <c r="H24" i="6"/>
  <c r="G22" i="6"/>
  <c r="G24" i="6"/>
  <c r="F22" i="6"/>
  <c r="F24" i="6"/>
  <c r="E22" i="6"/>
  <c r="E24" i="6"/>
  <c r="D22" i="6"/>
  <c r="D24" i="6"/>
  <c r="C22" i="6"/>
  <c r="C24" i="6"/>
  <c r="Y23" i="6"/>
  <c r="X23" i="6"/>
  <c r="W23" i="6"/>
  <c r="V23" i="6"/>
  <c r="U23" i="6"/>
  <c r="T23" i="6"/>
  <c r="S23" i="6"/>
  <c r="R23" i="6"/>
  <c r="Q23" i="6"/>
  <c r="P23" i="6"/>
  <c r="O23" i="6"/>
  <c r="N23" i="6"/>
  <c r="M23" i="6"/>
  <c r="L23" i="6"/>
  <c r="K23" i="6"/>
  <c r="J23" i="6"/>
  <c r="I23" i="6"/>
  <c r="H23" i="6"/>
  <c r="G23" i="6"/>
  <c r="F23" i="6"/>
  <c r="E23" i="6"/>
  <c r="D23" i="6"/>
  <c r="C23" i="6"/>
  <c r="B22" i="6"/>
  <c r="B24" i="6"/>
  <c r="B23" i="6"/>
  <c r="AC27" i="5"/>
  <c r="AB27" i="5"/>
  <c r="AA27" i="5"/>
  <c r="Z27" i="5"/>
  <c r="Y27" i="5"/>
  <c r="X27" i="5"/>
  <c r="W27" i="5"/>
  <c r="V27" i="5"/>
  <c r="U27" i="5"/>
  <c r="T27" i="5"/>
  <c r="S27" i="5"/>
  <c r="AC26" i="5"/>
  <c r="AB26" i="5"/>
  <c r="AA26" i="5"/>
  <c r="Z26" i="5"/>
  <c r="Y26" i="5"/>
  <c r="X26" i="5"/>
  <c r="W26" i="5"/>
  <c r="V26" i="5"/>
  <c r="U26" i="5"/>
  <c r="T26" i="5"/>
  <c r="S26" i="5"/>
  <c r="R27" i="5"/>
  <c r="R26" i="5"/>
  <c r="AC23" i="5"/>
  <c r="AC24" i="5"/>
  <c r="AB23" i="5"/>
  <c r="AB24" i="5"/>
  <c r="AA23" i="5"/>
  <c r="AA24" i="5"/>
  <c r="Z23" i="5"/>
  <c r="Z24" i="5"/>
  <c r="Y23" i="5"/>
  <c r="Y24" i="5"/>
  <c r="X23" i="5"/>
  <c r="X24" i="5"/>
  <c r="W23" i="5"/>
  <c r="W24" i="5"/>
  <c r="V23" i="5"/>
  <c r="V24" i="5"/>
  <c r="U23" i="5"/>
  <c r="U24" i="5"/>
  <c r="T23" i="5"/>
  <c r="T24" i="5"/>
  <c r="S23" i="5"/>
  <c r="S24" i="5"/>
  <c r="R23" i="5"/>
  <c r="R24" i="5"/>
  <c r="Q23" i="5"/>
  <c r="Q24" i="5"/>
  <c r="P23" i="5"/>
  <c r="P24" i="5"/>
  <c r="O23" i="5"/>
  <c r="O24" i="5"/>
  <c r="N23" i="5"/>
  <c r="N24" i="5"/>
  <c r="M23" i="5"/>
  <c r="M24" i="5"/>
  <c r="L23" i="5"/>
  <c r="L24" i="5"/>
  <c r="K23" i="5"/>
  <c r="K24" i="5"/>
  <c r="J23" i="5"/>
  <c r="J24" i="5"/>
  <c r="I23" i="5"/>
  <c r="I24" i="5"/>
  <c r="H23" i="5"/>
  <c r="H24" i="5"/>
  <c r="G23" i="5"/>
  <c r="G24" i="5"/>
  <c r="F23" i="5"/>
  <c r="F24" i="5"/>
  <c r="E23" i="5"/>
  <c r="E24" i="5"/>
  <c r="D23" i="5"/>
  <c r="D24" i="5"/>
  <c r="C23" i="5"/>
  <c r="C24" i="5"/>
  <c r="B23" i="5"/>
  <c r="B24" i="5"/>
  <c r="AC30" i="4"/>
  <c r="AB30" i="4"/>
  <c r="AA30" i="4"/>
  <c r="Z30" i="4"/>
  <c r="Y30" i="4"/>
  <c r="X30" i="4"/>
  <c r="W30" i="4"/>
  <c r="V30" i="4"/>
  <c r="U30" i="4"/>
  <c r="T30" i="4"/>
  <c r="S30" i="4"/>
  <c r="R30" i="4"/>
  <c r="Q30" i="4"/>
  <c r="P30" i="4"/>
  <c r="O30" i="4"/>
  <c r="N30" i="4"/>
  <c r="M30" i="4"/>
  <c r="L30" i="4"/>
  <c r="K30" i="4"/>
  <c r="J30" i="4"/>
  <c r="I30" i="4"/>
  <c r="H30" i="4"/>
  <c r="G30" i="4"/>
  <c r="F30" i="4"/>
  <c r="E30" i="4"/>
  <c r="D30" i="4"/>
  <c r="C30" i="4"/>
  <c r="AC29" i="4"/>
  <c r="AB29" i="4"/>
  <c r="AA29" i="4"/>
  <c r="Z29" i="4"/>
  <c r="Y29" i="4"/>
  <c r="X29" i="4"/>
  <c r="W29" i="4"/>
  <c r="V29" i="4"/>
  <c r="U29" i="4"/>
  <c r="T29" i="4"/>
  <c r="S29" i="4"/>
  <c r="R29" i="4"/>
  <c r="Q29" i="4"/>
  <c r="P29" i="4"/>
  <c r="O29" i="4"/>
  <c r="N29" i="4"/>
  <c r="M29" i="4"/>
  <c r="L29" i="4"/>
  <c r="K29" i="4"/>
  <c r="J29" i="4"/>
  <c r="I29" i="4"/>
  <c r="H29" i="4"/>
  <c r="G29" i="4"/>
  <c r="F29" i="4"/>
  <c r="E29" i="4"/>
  <c r="D29" i="4"/>
  <c r="C29" i="4"/>
  <c r="AC28" i="4"/>
  <c r="AC27" i="4"/>
  <c r="AC31" i="4"/>
  <c r="AB28" i="4"/>
  <c r="AB27" i="4"/>
  <c r="AB31" i="4"/>
  <c r="AA28" i="4"/>
  <c r="AA27" i="4"/>
  <c r="AA31" i="4"/>
  <c r="Z28" i="4"/>
  <c r="Z27" i="4"/>
  <c r="Z31" i="4"/>
  <c r="Y28" i="4"/>
  <c r="Y27" i="4"/>
  <c r="Y31" i="4"/>
  <c r="X28" i="4"/>
  <c r="X27" i="4"/>
  <c r="X31" i="4"/>
  <c r="W28" i="4"/>
  <c r="W27" i="4"/>
  <c r="W31" i="4"/>
  <c r="V28" i="4"/>
  <c r="V27" i="4"/>
  <c r="V31" i="4"/>
  <c r="U28" i="4"/>
  <c r="U27" i="4"/>
  <c r="U31" i="4"/>
  <c r="T28" i="4"/>
  <c r="T27" i="4"/>
  <c r="T31" i="4"/>
  <c r="S28" i="4"/>
  <c r="S27" i="4"/>
  <c r="S31" i="4"/>
  <c r="R28" i="4"/>
  <c r="R27" i="4"/>
  <c r="R31" i="4"/>
  <c r="Q28" i="4"/>
  <c r="Q27" i="4"/>
  <c r="Q31" i="4"/>
  <c r="P28" i="4"/>
  <c r="P27" i="4"/>
  <c r="P31" i="4"/>
  <c r="O28" i="4"/>
  <c r="O27" i="4"/>
  <c r="O31" i="4"/>
  <c r="N28" i="4"/>
  <c r="N27" i="4"/>
  <c r="N31" i="4"/>
  <c r="M28" i="4"/>
  <c r="M27" i="4"/>
  <c r="M31" i="4"/>
  <c r="L28" i="4"/>
  <c r="L27" i="4"/>
  <c r="L31" i="4"/>
  <c r="K28" i="4"/>
  <c r="K27" i="4"/>
  <c r="K31" i="4"/>
  <c r="J28" i="4"/>
  <c r="J27" i="4"/>
  <c r="J31" i="4"/>
  <c r="I28" i="4"/>
  <c r="I27" i="4"/>
  <c r="I31" i="4"/>
  <c r="H28" i="4"/>
  <c r="H27" i="4"/>
  <c r="H31" i="4"/>
  <c r="G28" i="4"/>
  <c r="G27" i="4"/>
  <c r="G31" i="4"/>
  <c r="F28" i="4"/>
  <c r="F27" i="4"/>
  <c r="F31" i="4"/>
  <c r="E28" i="4"/>
  <c r="E27" i="4"/>
  <c r="E31" i="4"/>
  <c r="D28" i="4"/>
  <c r="D27" i="4"/>
  <c r="D31" i="4"/>
  <c r="C28" i="4"/>
  <c r="C27" i="4"/>
  <c r="C31" i="4"/>
  <c r="B27" i="4"/>
  <c r="B28" i="4"/>
  <c r="B29" i="4"/>
  <c r="B30" i="4"/>
  <c r="B31" i="4"/>
  <c r="AC23" i="4"/>
  <c r="AB23" i="4"/>
  <c r="AA23" i="4"/>
  <c r="Z23" i="4"/>
  <c r="Y23" i="4"/>
  <c r="X23" i="4"/>
  <c r="W23" i="4"/>
  <c r="V23" i="4"/>
  <c r="U23" i="4"/>
  <c r="T23" i="4"/>
  <c r="S23" i="4"/>
  <c r="R23" i="4"/>
  <c r="AC24" i="4"/>
  <c r="AB24" i="4"/>
  <c r="AA24" i="4"/>
  <c r="Z24" i="4"/>
  <c r="Y24" i="4"/>
  <c r="X24" i="4"/>
  <c r="W24" i="4"/>
  <c r="V24" i="4"/>
  <c r="U24" i="4"/>
  <c r="T24" i="4"/>
  <c r="S24" i="4"/>
  <c r="R24" i="4"/>
  <c r="Q24" i="4"/>
  <c r="P24" i="4"/>
  <c r="O24" i="4"/>
  <c r="N24" i="4"/>
  <c r="M24" i="4"/>
  <c r="L24" i="4"/>
  <c r="K24" i="4"/>
  <c r="J24" i="4"/>
  <c r="I24" i="4"/>
  <c r="H24" i="4"/>
  <c r="G24" i="4"/>
  <c r="F24" i="4"/>
  <c r="AC24" i="3"/>
  <c r="AB24" i="3"/>
  <c r="AC23" i="3"/>
  <c r="AB23" i="3"/>
  <c r="AA24" i="3"/>
  <c r="AA23" i="3"/>
  <c r="AC27" i="3"/>
  <c r="AC28" i="3"/>
  <c r="AC29" i="3"/>
  <c r="AC30" i="3"/>
  <c r="AC31" i="3"/>
  <c r="AB27" i="3"/>
  <c r="AB28" i="3"/>
  <c r="AB29" i="3"/>
  <c r="AB30" i="3"/>
  <c r="AB31" i="3"/>
  <c r="AA27" i="3"/>
  <c r="AA28" i="3"/>
  <c r="AA29" i="3"/>
  <c r="AA30" i="3"/>
  <c r="AA31" i="3"/>
  <c r="Z27" i="3"/>
  <c r="Z28" i="3"/>
  <c r="Z29" i="3"/>
  <c r="Z30" i="3"/>
  <c r="Z31" i="3"/>
  <c r="Y27" i="3"/>
  <c r="Y28" i="3"/>
  <c r="Y29" i="3"/>
  <c r="Y30" i="3"/>
  <c r="Y31" i="3"/>
  <c r="X27" i="3"/>
  <c r="X28" i="3"/>
  <c r="X29" i="3"/>
  <c r="X30" i="3"/>
  <c r="X31" i="3"/>
  <c r="W27" i="3"/>
  <c r="W28" i="3"/>
  <c r="W29" i="3"/>
  <c r="W30" i="3"/>
  <c r="W31" i="3"/>
  <c r="V27" i="3"/>
  <c r="V28" i="3"/>
  <c r="V29" i="3"/>
  <c r="V30" i="3"/>
  <c r="V31" i="3"/>
  <c r="U27" i="3"/>
  <c r="U28" i="3"/>
  <c r="U29" i="3"/>
  <c r="U30" i="3"/>
  <c r="U31" i="3"/>
  <c r="T27" i="3"/>
  <c r="T28" i="3"/>
  <c r="T29" i="3"/>
  <c r="T30" i="3"/>
  <c r="T31" i="3"/>
  <c r="S27" i="3"/>
  <c r="S28" i="3"/>
  <c r="S29" i="3"/>
  <c r="S30" i="3"/>
  <c r="S31" i="3"/>
  <c r="R27" i="3"/>
  <c r="R28" i="3"/>
  <c r="R29" i="3"/>
  <c r="R30" i="3"/>
  <c r="R31" i="3"/>
  <c r="Z24" i="3"/>
  <c r="Y24" i="3"/>
  <c r="X24" i="3"/>
  <c r="W24" i="3"/>
  <c r="V24" i="3"/>
  <c r="Z23" i="3"/>
  <c r="Y23" i="3"/>
  <c r="X23" i="3"/>
  <c r="W23" i="3"/>
  <c r="V23" i="3"/>
  <c r="V22" i="9"/>
  <c r="U22" i="9"/>
  <c r="U32" i="9"/>
  <c r="V25" i="9"/>
</calcChain>
</file>

<file path=xl/sharedStrings.xml><?xml version="1.0" encoding="utf-8"?>
<sst xmlns="http://schemas.openxmlformats.org/spreadsheetml/2006/main" count="250" uniqueCount="78">
  <si>
    <r>
      <rPr>
        <b/>
        <sz val="11"/>
        <color theme="1"/>
        <rFont val="Calibri"/>
        <family val="2"/>
        <scheme val="minor"/>
      </rPr>
      <t>Updates since June 12, 2012</t>
    </r>
    <r>
      <rPr>
        <sz val="11"/>
        <color theme="1"/>
        <rFont val="Calibri"/>
        <family val="2"/>
        <scheme val="minor"/>
      </rPr>
      <t>:  Now using NEI 2008 v3 at the Tier 1 level.</t>
    </r>
  </si>
  <si>
    <t>2006 and 2007 were recalculated using interpolation between NEI 2005 v2 and NEI 2008 v3.</t>
  </si>
  <si>
    <t>2002 and 2005 MOVES data were used to update 2002-2007.</t>
  </si>
  <si>
    <t>2012 CEM annual data were used to update the previous estimate.</t>
  </si>
  <si>
    <r>
      <rPr>
        <b/>
        <sz val="11"/>
        <color theme="1"/>
        <rFont val="Calibri"/>
        <family val="2"/>
        <scheme val="minor"/>
      </rPr>
      <t>Updates since June 14, 2011</t>
    </r>
    <r>
      <rPr>
        <sz val="11"/>
        <color theme="1"/>
        <rFont val="Calibri"/>
        <family val="2"/>
        <scheme val="minor"/>
      </rPr>
      <t>:  Now using NEI 2008v2 at the Tier 1 level.  Adjusted "Open burning" SCCs in 2005 to be more in align with 2008 wildfires.</t>
    </r>
  </si>
  <si>
    <t>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</si>
  <si>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</si>
  <si>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NH3: The increase in the miscellaneous category come from prescribed fires and primarily from waste disposal, the latter largely due to the addition of municipal/commercial composting emissions.</t>
  </si>
  <si>
    <t>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</si>
  <si>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</si>
  <si>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</si>
  <si>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A thorough discussion of the emissions differences for all pollutants and categories is included in the 2008 v2 release documentation, posted at &lt;http://www.epa.gov/ttn/chief/net/2008neiv2/2008_neiv2_tsd_draft.pdf&gt;.</t>
  </si>
  <si>
    <r>
      <t xml:space="preserve">Updates since June 6, 2013:  </t>
    </r>
    <r>
      <rPr>
        <sz val="11"/>
        <color theme="1"/>
        <rFont val="Calibri"/>
        <family val="2"/>
        <scheme val="minor"/>
      </rPr>
      <t>Now using NEI 2011 v1 at the Tier 1 level.</t>
    </r>
  </si>
  <si>
    <t>Onroad &amp; Nonroad updates for 2007, 2009 and 2010 from MOVES.</t>
  </si>
  <si>
    <t>2006 mobile emissions were recalculated using interpolation between 2005 MOVES data and 2007 MOVES.</t>
  </si>
  <si>
    <t>2009 &amp; 2010 non-mobile emissions were recalculated using interpolation between NEI 2008v3 and NEI 2011v1.</t>
  </si>
  <si>
    <t>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</si>
  <si>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Projected 2020 inventory for mobile emissions were used to calculate 2012 and 2013 onroad and nonroad estimates.</t>
  </si>
  <si>
    <t>2012 and 2013 emissions for non-EGU and non-mobile are held constant from 2011.</t>
  </si>
  <si>
    <t>Source Category</t>
  </si>
  <si>
    <t>FUEL COMB. ELEC. UTIL.</t>
  </si>
  <si>
    <t>FUEL COMB. INDUSTRIAL</t>
  </si>
  <si>
    <t>FUEL COMB. OTHER</t>
  </si>
  <si>
    <t>CHEMICAL &amp; ALLIED PRODUCT MFG</t>
  </si>
  <si>
    <t>METALS PROCESSING</t>
  </si>
  <si>
    <t>PETROLEUM &amp; RELATED INDUSTRIES</t>
  </si>
  <si>
    <t>OTHER INDUSTRIAL PROCESSES</t>
  </si>
  <si>
    <t>SOLVENT UTILIZATION</t>
  </si>
  <si>
    <t xml:space="preserve">NA </t>
  </si>
  <si>
    <t>STORAGE &amp; TRANSPORT</t>
  </si>
  <si>
    <t>WASTE DISPOSAL &amp; RECYCLING</t>
  </si>
  <si>
    <t>HIGHWAY VEHICLES</t>
  </si>
  <si>
    <t>OFF-HIGHWAY</t>
  </si>
  <si>
    <t>MISCELLANEOUS</t>
  </si>
  <si>
    <t>Carbon Monoxide (CO)</t>
  </si>
  <si>
    <t>National Emissions Totals (thousands of tons)</t>
  </si>
  <si>
    <t>Total</t>
  </si>
  <si>
    <t>Nitrogen Oxides (Nox)</t>
  </si>
  <si>
    <t>Particulate Matter 10 Micrometers in Diameter and Smaller (PM10)</t>
  </si>
  <si>
    <t>National Totals with Condensibles from 1999 - 2006 (thousands of tons)</t>
  </si>
  <si>
    <t>Particulate Matter 2.5 Micrometers in Diameter and Smaller (PM2.5)</t>
  </si>
  <si>
    <t>National Totals with Condensibles from 1999 - 2003 (thousands of tons)</t>
  </si>
  <si>
    <t>Sulfur Dioxide (SO2)</t>
  </si>
  <si>
    <t>National Totals (thousands of tons)</t>
  </si>
  <si>
    <t>Volatile Organic Compounds (VOC)</t>
  </si>
  <si>
    <t xml:space="preserve">Ammonia Emissions (thousand short tons) </t>
  </si>
  <si>
    <t>Wildfires</t>
  </si>
  <si>
    <t>Miscellaneous without wildfires</t>
  </si>
  <si>
    <t>Stationary fuel combustion</t>
  </si>
  <si>
    <t>Industrial and other processes</t>
  </si>
  <si>
    <t>Transportation</t>
  </si>
  <si>
    <t>Miscellaneous</t>
  </si>
  <si>
    <t>Total without wildfires</t>
  </si>
  <si>
    <t>Total without miscellaneous</t>
  </si>
  <si>
    <t>2.  Open all files in a text editor that supports large file sizes (for checking total records).</t>
  </si>
  <si>
    <t>3.  Import separate datafiles into SAS and use the numbers found in step two to ensure all records imported successfully.</t>
  </si>
  <si>
    <t>4.  Combine datasets then check to makse sure all records are there.</t>
  </si>
  <si>
    <t>5.  Sum the data to pollutant totals.</t>
  </si>
  <si>
    <t>7.  Remove Puerto Rico, Virgin Islands, Tribal data and Domestic Waters</t>
  </si>
  <si>
    <t>8.  Run the database through our SCC_to_Tier crosswalk.</t>
  </si>
  <si>
    <t>9.  Check post merge to make sure all SCCs have an assigned Tier.</t>
  </si>
  <si>
    <t>11.  An extra step for checking sums -&gt; added back in removed data and check totals again.</t>
  </si>
  <si>
    <t>12.  Sum data up to national/Tier1/pollutant level.</t>
  </si>
  <si>
    <t>13.  Locate 2005 "Open Burning" emissions in ftp://ftp.epa.gov/EmisInventory/2005_nei/nonpoint_sector/scc_summaries_nonpoint_05_version_2.zip (SCC = 2810090000)</t>
  </si>
  <si>
    <t>14.  Locate 2005 "Wildfire" emissions at ftp://ftp.epa.gov/EmisInventory/2005_nei_tier_summaries/42_category_summary.zip (These emissions are a combination of wildfires and openburning).  Need this to determine wildfire portion by subtracting out "Open Burning" emissions found in Step 13 as well as removing these emissions from Tier 14 (Miscellaneous).  This is all performed to put 2005 fire emissions in the same form as 2008 &amp; 2011 fire emissions.  Prescribed fire emissions are a separate category contained in this file as well.</t>
  </si>
  <si>
    <t>15.  Apply ratios at national level to "Open Burning" to reclassify those emissions as prescribed or wildfires.  Add the calculated prescribed fire emissions to what was found in step 14 and the same with wildfire emissions.</t>
  </si>
  <si>
    <t>16.  Take the new 2005 prescribed fire emissions and add those back into the Miscellaneous Tier.</t>
  </si>
  <si>
    <t>17.  Interpolate 2009 and 2010 emissions after removal of wildfires.</t>
  </si>
  <si>
    <t>18.  2008 wildfire emissions are flatlined for 2009 and 2010 while 2011 wildfire emissions are flatlined for 2012 and 2013.</t>
  </si>
  <si>
    <t>20.  Highway Vehicles and Off-Highway use MOVES from the modeling files for years: '02, '05, '07, '09, and '10.  For 2012 and 2013 mobile values were interpolated after using the 2020 projection file.  A 2006 modeling file was not available and the mobile portion was found through interpolation between 2005 and 2007.</t>
  </si>
  <si>
    <t>Process taken to update data:</t>
  </si>
  <si>
    <t>Updated December 4, 2013</t>
  </si>
  <si>
    <t xml:space="preserve">National Emission Trends </t>
  </si>
  <si>
    <t>1.  Retrieve NEI 2011v1 onroad, nonroad, nonpoint &amp; point SCC files.</t>
  </si>
  <si>
    <t>19.  All emissions are held constant for 2012 and 2013 using the NEI 2011v1, except for Tiers: Fuel Comb. Elec. Util. (NOx and SO2 only), Highway Vehicles and Off-Highway.  For Fuel Comb. Elec. Util NOx and SO2 the data are replaced by emissions obtained from http://camddataandmaps.epa.gov/gdm/index.cfm?fuseaction=emissions.wizard using state level/quick reports.</t>
  </si>
  <si>
    <t>10.  Sum data up to pollutant totals again and check totals against EIS summaries or 2011 NEI webpage (check against 2011 documentation).</t>
  </si>
  <si>
    <t>6.  Check pollutant totals against the NEI 2011v1 page, EIS summaries, or the NEI 2011v1 Technical Support Document (TSD) available at http://www.epa.gov/ttn/chief/net/2011nei/2011_neiv1_tsd_draft.pdf.</t>
  </si>
  <si>
    <r>
      <t>Check For Discontinuities</t>
    </r>
    <r>
      <rPr>
        <sz val="11"/>
        <color theme="1"/>
        <rFont val="Calibri"/>
        <family val="2"/>
        <scheme val="minor"/>
      </rPr>
      <t xml:space="preserve"> (Change between periods, divided by interval)</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</si>
</sst>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sz val="10"/>
      <name val="MS Sans Serif"/>
      <family val="2"/>
    </font>
    <font>
      <sz val="10"/>
      <name val="MS Sans Serif"/>
      <family val="2"/>
    </font>
    <font>
      <sz val="10"/>
      <name val="Arial"/>
      <family val="2"/>
    </font>
    <font>
      <sz val="11"/>
      <color indexed="8"/>
      <name val="Calibri"/>
      <family val="2"/>
    </font>
    <font>
      <u/>
      <sz val="11"/>
      <color theme="10"/>
      <name val="Calibri"/>
      <family val="2"/>
      <scheme val="minor"/>
    </font>
    <font>
      <u/>
      <sz val="11"/>
      <color theme="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3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8" fillId="0" borderId="0" applyFont="0" applyFill="0" applyBorder="0" applyAlignment="0" applyProtection="0"/>
    <xf numFmtId="0" fontId="18" fillId="0" borderId="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20" fillId="0" borderId="0"/>
    <xf numFmtId="0" fontId="18" fillId="0" borderId="0"/>
    <xf numFmtId="0" fontId="18" fillId="0" borderId="0"/>
    <xf numFmtId="0" fontId="20" fillId="0" borderId="0"/>
    <xf numFmtId="0" fontId="20" fillId="0" borderId="0"/>
    <xf numFmtId="0" fontId="18" fillId="0" borderId="0"/>
    <xf numFmtId="0" fontId="18" fillId="0" borderId="0"/>
    <xf numFmtId="0" fontId="21" fillId="0" borderId="0"/>
    <xf numFmtId="0" fontId="1" fillId="0" borderId="0"/>
    <xf numFmtId="0" fontId="20" fillId="0" borderId="0"/>
    <xf numFmtId="0" fontId="1" fillId="8" borderId="8" applyNumberFormat="0" applyFont="0" applyAlignment="0" applyProtection="0"/>
    <xf numFmtId="0" fontId="20" fillId="0" borderId="0"/>
    <xf numFmtId="0" fontId="21" fillId="0" borderId="0"/>
    <xf numFmtId="0" fontId="20" fillId="0" borderId="0"/>
    <xf numFmtId="0" fontId="22" fillId="0" borderId="0"/>
    <xf numFmtId="43" fontId="22" fillId="0" borderId="0" applyFont="0" applyFill="0" applyBorder="0" applyAlignment="0" applyProtection="0"/>
    <xf numFmtId="0" fontId="18" fillId="0" borderId="0"/>
    <xf numFmtId="43" fontId="18" fillId="0" borderId="0" applyFont="0" applyFill="0" applyBorder="0" applyAlignment="0" applyProtection="0"/>
    <xf numFmtId="0" fontId="1" fillId="0" borderId="0"/>
    <xf numFmtId="0" fontId="1" fillId="0" borderId="0"/>
    <xf numFmtId="0" fontId="1" fillId="15" borderId="0" applyNumberFormat="0" applyBorder="0" applyAlignment="0" applyProtection="0"/>
    <xf numFmtId="0" fontId="23" fillId="0" borderId="0"/>
    <xf numFmtId="0" fontId="18" fillId="0" borderId="0"/>
    <xf numFmtId="0" fontId="1" fillId="8" borderId="8" applyNumberFormat="0" applyFont="0" applyAlignment="0" applyProtection="0"/>
    <xf numFmtId="0" fontId="1" fillId="30" borderId="0" applyNumberFormat="0" applyBorder="0" applyAlignment="0" applyProtection="0"/>
    <xf numFmtId="0" fontId="20" fillId="0" borderId="0"/>
    <xf numFmtId="0" fontId="1" fillId="11" borderId="0" applyNumberFormat="0" applyBorder="0" applyAlignment="0" applyProtection="0"/>
    <xf numFmtId="0" fontId="1" fillId="22"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9" fontId="18" fillId="0" borderId="0" applyFont="0" applyFill="0" applyBorder="0" applyAlignment="0" applyProtection="0"/>
    <xf numFmtId="0" fontId="1" fillId="26" borderId="0" applyNumberFormat="0" applyBorder="0" applyAlignment="0" applyProtection="0"/>
    <xf numFmtId="0" fontId="1" fillId="0" borderId="0"/>
    <xf numFmtId="0" fontId="1" fillId="18" borderId="0" applyNumberFormat="0" applyBorder="0" applyAlignment="0" applyProtection="0"/>
    <xf numFmtId="0" fontId="23" fillId="0" borderId="0"/>
    <xf numFmtId="0" fontId="1" fillId="19"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0" borderId="0"/>
    <xf numFmtId="0" fontId="1" fillId="0" borderId="0"/>
    <xf numFmtId="0" fontId="1" fillId="0" borderId="0"/>
    <xf numFmtId="0" fontId="1" fillId="0" borderId="0"/>
    <xf numFmtId="0" fontId="18"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8" fillId="0" borderId="0" applyFon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89">
    <xf numFmtId="0" fontId="0" fillId="0" borderId="0" xfId="0"/>
    <xf numFmtId="0" fontId="18" fillId="0" borderId="0" xfId="54" applyFont="1" applyFill="1"/>
    <xf numFmtId="0" fontId="0" fillId="0" borderId="0" xfId="0"/>
    <xf numFmtId="0" fontId="0" fillId="0" borderId="0" xfId="0" applyAlignment="1">
      <alignment wrapText="1"/>
    </xf>
    <xf numFmtId="0" fontId="0" fillId="0" borderId="0" xfId="0" applyNumberFormat="1" applyAlignment="1">
      <alignment wrapText="1"/>
    </xf>
    <xf numFmtId="0" fontId="16" fillId="0" borderId="0" xfId="0" applyFont="1"/>
    <xf numFmtId="3" fontId="18" fillId="0" borderId="0" xfId="54" applyNumberFormat="1" applyAlignment="1">
      <alignment horizontal="center"/>
    </xf>
    <xf numFmtId="0" fontId="0" fillId="0" borderId="0" xfId="0"/>
    <xf numFmtId="0" fontId="18" fillId="0" borderId="0" xfId="54" applyFill="1"/>
    <xf numFmtId="0" fontId="18" fillId="0" borderId="0" xfId="54"/>
    <xf numFmtId="0" fontId="19" fillId="0" borderId="0" xfId="54" applyFont="1"/>
    <xf numFmtId="0" fontId="19" fillId="0" borderId="0" xfId="54" applyFont="1" applyAlignment="1">
      <alignment horizontal="center"/>
    </xf>
    <xf numFmtId="0" fontId="19" fillId="0" borderId="0" xfId="54" applyFont="1" applyFill="1" applyAlignment="1">
      <alignment horizontal="center"/>
    </xf>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Alignment="1">
      <alignment horizontal="center"/>
    </xf>
    <xf numFmtId="0" fontId="18" fillId="0" borderId="0" xfId="49" applyFill="1"/>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Alignment="1">
      <alignment horizontal="center"/>
    </xf>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Alignment="1">
      <alignment horizontal="center"/>
    </xf>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Font="1" applyAlignment="1">
      <alignment horizontal="center"/>
    </xf>
    <xf numFmtId="0" fontId="18" fillId="0" borderId="0" xfId="49" applyFill="1"/>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Font="1" applyAlignment="1">
      <alignment horizontal="center"/>
    </xf>
    <xf numFmtId="0" fontId="18" fillId="0" borderId="0" xfId="49" applyFill="1"/>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Font="1" applyAlignment="1">
      <alignment horizontal="center"/>
    </xf>
    <xf numFmtId="0" fontId="18" fillId="0" borderId="0" xfId="49" applyFill="1"/>
    <xf numFmtId="0" fontId="18" fillId="0" borderId="0" xfId="49" applyAlignment="1">
      <alignment horizontal="center"/>
    </xf>
    <xf numFmtId="0" fontId="0" fillId="0" borderId="0" xfId="0"/>
    <xf numFmtId="0" fontId="18" fillId="0" borderId="0" xfId="49" applyFill="1"/>
    <xf numFmtId="3" fontId="18" fillId="0" borderId="0" xfId="54" applyNumberFormat="1" applyAlignment="1">
      <alignment horizontal="center"/>
    </xf>
    <xf numFmtId="0" fontId="0" fillId="0" borderId="0" xfId="0"/>
    <xf numFmtId="3" fontId="18" fillId="0" borderId="0" xfId="49" applyNumberFormat="1" applyAlignment="1">
      <alignment horizontal="center"/>
    </xf>
    <xf numFmtId="0" fontId="0" fillId="0" borderId="0" xfId="0"/>
    <xf numFmtId="3" fontId="18" fillId="0" borderId="0" xfId="49" applyNumberFormat="1" applyAlignment="1">
      <alignment horizontal="center"/>
    </xf>
    <xf numFmtId="0" fontId="18" fillId="0" borderId="0" xfId="49" applyFill="1"/>
    <xf numFmtId="3" fontId="18" fillId="0" borderId="0" xfId="49" applyNumberFormat="1" applyFont="1" applyAlignment="1">
      <alignment horizontal="center"/>
    </xf>
    <xf numFmtId="3" fontId="18" fillId="0" borderId="0" xfId="49" applyNumberFormat="1" applyAlignment="1">
      <alignment horizontal="center"/>
    </xf>
    <xf numFmtId="3" fontId="0" fillId="0" borderId="0" xfId="0" applyNumberFormat="1"/>
    <xf numFmtId="0" fontId="18" fillId="0" borderId="0" xfId="49" applyFill="1"/>
    <xf numFmtId="3" fontId="18" fillId="0" borderId="0" xfId="49" applyNumberFormat="1" applyFont="1" applyAlignment="1">
      <alignment horizontal="center"/>
    </xf>
    <xf numFmtId="0" fontId="18" fillId="0" borderId="0" xfId="49" applyFill="1"/>
    <xf numFmtId="3" fontId="18" fillId="0" borderId="0" xfId="49" applyNumberFormat="1" applyFont="1" applyAlignment="1">
      <alignment horizontal="center"/>
    </xf>
    <xf numFmtId="3" fontId="18" fillId="0" borderId="0" xfId="49" applyNumberFormat="1" applyFont="1" applyAlignment="1">
      <alignment horizontal="center"/>
    </xf>
    <xf numFmtId="0" fontId="0" fillId="0" borderId="0" xfId="0" applyAlignment="1">
      <alignment wrapText="1"/>
    </xf>
    <xf numFmtId="0" fontId="0" fillId="0" borderId="0" xfId="0"/>
    <xf numFmtId="0" fontId="0" fillId="0" borderId="0" xfId="0" applyAlignment="1">
      <alignment wrapText="1"/>
    </xf>
    <xf numFmtId="3" fontId="18" fillId="0" borderId="0" xfId="49" applyNumberFormat="1" applyFont="1" applyAlignment="1">
      <alignment horizontal="center"/>
    </xf>
    <xf numFmtId="3" fontId="0" fillId="0" borderId="0" xfId="0" applyNumberFormat="1"/>
    <xf numFmtId="2" fontId="0" fillId="0" borderId="0" xfId="0" applyNumberFormat="1"/>
    <xf numFmtId="2" fontId="0" fillId="0" borderId="0" xfId="0" applyNumberFormat="1" applyFill="1"/>
  </cellXfs>
  <cellStyles count="138">
    <cellStyle name="20% - Accent1" xfId="19" builtinId="30" customBuiltin="1"/>
    <cellStyle name="20% - Accent1 2" xfId="86"/>
    <cellStyle name="20% - Accent2" xfId="23" builtinId="34" customBuiltin="1"/>
    <cellStyle name="20% - Accent2 2" xfId="85"/>
    <cellStyle name="20% - Accent3" xfId="27" builtinId="38" customBuiltin="1"/>
    <cellStyle name="20% - Accent3 2" xfId="81"/>
    <cellStyle name="20% - Accent4" xfId="31" builtinId="42" customBuiltin="1"/>
    <cellStyle name="20% - Accent4 2" xfId="75"/>
    <cellStyle name="20% - Accent5" xfId="35" builtinId="46" customBuiltin="1"/>
    <cellStyle name="20% - Accent5 2" xfId="79"/>
    <cellStyle name="20% - Accent6" xfId="39" builtinId="50" customBuiltin="1"/>
    <cellStyle name="20% - Accent6 2" xfId="72"/>
    <cellStyle name="40% - Accent1" xfId="20" builtinId="31" customBuiltin="1"/>
    <cellStyle name="40% - Accent1 2" xfId="74"/>
    <cellStyle name="40% - Accent2" xfId="24" builtinId="35" customBuiltin="1"/>
    <cellStyle name="40% - Accent2 2" xfId="68"/>
    <cellStyle name="40% - Accent3" xfId="28" builtinId="39" customBuiltin="1"/>
    <cellStyle name="40% - Accent3 2" xfId="83"/>
    <cellStyle name="40% - Accent4" xfId="32" builtinId="43" customBuiltin="1"/>
    <cellStyle name="40% - Accent4 2" xfId="84"/>
    <cellStyle name="40% - Accent5" xfId="36" builtinId="47" customBuiltin="1"/>
    <cellStyle name="40% - Accent5 2" xfId="76"/>
    <cellStyle name="40% - Accent6" xfId="40" builtinId="51" customBuiltin="1"/>
    <cellStyle name="40% - Accent6 2" xfId="77"/>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4"/>
    <cellStyle name="Comma 2 2" xfId="45"/>
    <cellStyle name="Comma 2 3" xfId="63"/>
    <cellStyle name="Comma 2 3 2" xfId="65"/>
    <cellStyle name="Comma 2 3 3" xfId="42"/>
    <cellStyle name="Comma 3" xfId="46"/>
    <cellStyle name="Comma 4" xfId="47"/>
    <cellStyle name="Explanatory Text" xfId="16" builtinId="53" customBuilti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Input" xfId="9" builtinId="20" customBuiltin="1"/>
    <cellStyle name="Linked Cell" xfId="12" builtinId="24" customBuiltin="1"/>
    <cellStyle name="Neutral" xfId="8" builtinId="28" customBuiltin="1"/>
    <cellStyle name="Normal" xfId="0" builtinId="0"/>
    <cellStyle name="Normal 2" xfId="48"/>
    <cellStyle name="Normal 2 2" xfId="57"/>
    <cellStyle name="Normal 2 2 2" xfId="70"/>
    <cellStyle name="Normal 2 3" xfId="56"/>
    <cellStyle name="Normal 2 4" xfId="62"/>
    <cellStyle name="Normal 2 4 2" xfId="64"/>
    <cellStyle name="Normal 2 4 3" xfId="43"/>
    <cellStyle name="Normal 3" xfId="49"/>
    <cellStyle name="Normal 3 2" xfId="50"/>
    <cellStyle name="Normal 3 2 2" xfId="82"/>
    <cellStyle name="Normal 3 3" xfId="69"/>
    <cellStyle name="Normal 4" xfId="51"/>
    <cellStyle name="Normal 4 2" xfId="52"/>
    <cellStyle name="Normal 5" xfId="53"/>
    <cellStyle name="Normal 5 2" xfId="66"/>
    <cellStyle name="Normal 5 2 2" xfId="87"/>
    <cellStyle name="Normal 5 3" xfId="80"/>
    <cellStyle name="Normal 5 3 2" xfId="88"/>
    <cellStyle name="Normal 5 4" xfId="89"/>
    <cellStyle name="Normal 5 5" xfId="67"/>
    <cellStyle name="Normal 6" xfId="54"/>
    <cellStyle name="Normal 7" xfId="55"/>
    <cellStyle name="Normal 7 2" xfId="59"/>
    <cellStyle name="Normal 7 3" xfId="60"/>
    <cellStyle name="Normal 7 3 2" xfId="61"/>
    <cellStyle name="Normal 7 4" xfId="90"/>
    <cellStyle name="Normal 8" xfId="73"/>
    <cellStyle name="Normal 8 2" xfId="91"/>
    <cellStyle name="Note" xfId="15" builtinId="10" customBuiltin="1"/>
    <cellStyle name="Note 2" xfId="58"/>
    <cellStyle name="Note 2 2" xfId="92"/>
    <cellStyle name="Note 3" xfId="71"/>
    <cellStyle name="Note 3 2" xfId="93"/>
    <cellStyle name="Note 4" xfId="94"/>
    <cellStyle name="Output" xfId="10" builtinId="21" customBuiltin="1"/>
    <cellStyle name="Percent 2" xfId="78"/>
    <cellStyle name="Percent 3" xfId="95"/>
    <cellStyle name="Title" xfId="1" builtinId="15" customBuiltin="1"/>
    <cellStyle name="Total" xfId="17" builtinId="25" customBuiltin="1"/>
    <cellStyle name="Warning Text" xfId="14" builtinId="11" customBuiltin="1"/>
  </cellStyles>
  <dxfs count="12">
    <dxf>
      <font>
        <strike val="0"/>
        <color rgb="FF9C0006"/>
      </font>
      <fill>
        <patternFill patternType="solid">
          <fgColor theme="5" tint="-0.249977111117893"/>
          <bgColor rgb="FFFFEAEB"/>
        </patternFill>
      </fill>
    </dxf>
    <dxf>
      <font>
        <strike val="0"/>
        <color rgb="FF9C0006"/>
      </font>
      <fill>
        <patternFill patternType="solid">
          <fgColor theme="5" tint="-0.249977111117893"/>
          <bgColor rgb="FFFFEAEB"/>
        </patternFill>
      </fill>
    </dxf>
    <dxf>
      <font>
        <strike val="0"/>
        <color rgb="FF9C0006"/>
      </font>
      <fill>
        <patternFill patternType="solid">
          <fgColor theme="5" tint="-0.249977111117893"/>
          <bgColor rgb="FFFFEAEB"/>
        </patternFill>
      </fill>
    </dxf>
    <dxf>
      <font>
        <strike val="0"/>
        <color rgb="FF9C0006"/>
      </font>
      <fill>
        <patternFill patternType="solid">
          <fgColor theme="5" tint="-0.249977111117893"/>
          <bgColor rgb="FFFFEAEB"/>
        </patternFill>
      </fill>
    </dxf>
    <dxf>
      <font>
        <strike val="0"/>
        <color rgb="FF9C0006"/>
      </font>
      <fill>
        <patternFill patternType="solid">
          <fgColor theme="5" tint="-0.249977111117893"/>
          <bgColor rgb="FFFFEAEB"/>
        </patternFill>
      </fill>
    </dxf>
    <dxf>
      <font>
        <strike val="0"/>
        <color rgb="FF9C0006"/>
      </font>
      <fill>
        <patternFill patternType="solid">
          <fgColor theme="5" tint="-0.249977111117893"/>
          <bgColor rgb="FFFFEAEB"/>
        </patternFill>
      </fill>
    </dxf>
    <dxf>
      <font>
        <strike val="0"/>
        <color rgb="FF9C0006"/>
      </font>
      <fill>
        <patternFill patternType="solid">
          <fgColor theme="5" tint="-0.249977111117893"/>
          <bgColor rgb="FFFFEAEB"/>
        </patternFill>
      </fill>
    </dxf>
    <dxf>
      <font>
        <strike val="0"/>
        <color rgb="FF9C0006"/>
      </font>
      <fill>
        <patternFill patternType="solid">
          <fgColor theme="5" tint="-0.249977111117893"/>
          <bgColor rgb="FFFFEAEB"/>
        </patternFill>
      </fill>
    </dxf>
    <dxf>
      <font>
        <strike val="0"/>
        <color rgb="FF9C0006"/>
      </font>
      <fill>
        <patternFill patternType="solid">
          <fgColor theme="5" tint="-0.249977111117893"/>
          <bgColor rgb="FFFFEAEB"/>
        </patternFill>
      </fill>
    </dxf>
    <dxf>
      <font>
        <strike val="0"/>
        <color rgb="FF9C0006"/>
      </font>
      <fill>
        <patternFill patternType="solid">
          <fgColor theme="5" tint="-0.249977111117893"/>
          <bgColor rgb="FFFFEAEB"/>
        </patternFill>
      </fill>
    </dxf>
    <dxf>
      <font>
        <strike val="0"/>
        <color rgb="FF9C0006"/>
      </font>
      <fill>
        <patternFill patternType="solid">
          <fgColor theme="5" tint="-0.249977111117893"/>
          <bgColor rgb="FFFFEAEB"/>
        </patternFill>
      </fill>
    </dxf>
    <dxf>
      <font>
        <strike val="0"/>
        <color rgb="FF9C0006"/>
      </font>
      <fill>
        <patternFill patternType="solid">
          <fgColor theme="5" tint="-0.249977111117893"/>
          <bgColor rgb="FFFFEAEB"/>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election activeCell="A15" sqref="A15"/>
    </sheetView>
  </sheetViews>
  <sheetFormatPr defaultColWidth="8.85546875" defaultRowHeight="15" x14ac:dyDescent="0.25"/>
  <cols>
    <col min="1" max="1" width="136.42578125" customWidth="1"/>
  </cols>
  <sheetData>
    <row r="1" spans="1:1" x14ac:dyDescent="0.25">
      <c r="A1" s="5" t="s">
        <v>71</v>
      </c>
    </row>
    <row r="2" spans="1:1" s="2" customFormat="1" x14ac:dyDescent="0.25">
      <c r="A2" s="5" t="s">
        <v>12</v>
      </c>
    </row>
    <row r="3" spans="1:1" s="2" customFormat="1" x14ac:dyDescent="0.25">
      <c r="A3" s="2" t="s">
        <v>13</v>
      </c>
    </row>
    <row r="4" spans="1:1" s="2" customFormat="1" x14ac:dyDescent="0.25">
      <c r="A4" s="2" t="s">
        <v>14</v>
      </c>
    </row>
    <row r="5" spans="1:1" s="2" customFormat="1" x14ac:dyDescent="0.25">
      <c r="A5" s="2" t="s">
        <v>15</v>
      </c>
    </row>
    <row r="6" spans="1:1" s="2" customFormat="1" ht="30" x14ac:dyDescent="0.25">
      <c r="A6" s="3" t="s">
        <v>16</v>
      </c>
    </row>
    <row r="7" spans="1:1" s="2" customFormat="1" x14ac:dyDescent="0.25">
      <c r="A7" s="3" t="s">
        <v>17</v>
      </c>
    </row>
    <row r="8" spans="1:1" s="2" customFormat="1" x14ac:dyDescent="0.25">
      <c r="A8" s="3" t="s">
        <v>18</v>
      </c>
    </row>
    <row r="9" spans="1:1" s="2" customFormat="1" x14ac:dyDescent="0.25">
      <c r="A9" s="5"/>
    </row>
    <row r="10" spans="1:1" x14ac:dyDescent="0.25">
      <c r="A10" s="2" t="s">
        <v>0</v>
      </c>
    </row>
    <row r="11" spans="1:1" x14ac:dyDescent="0.25">
      <c r="A11" s="2" t="s">
        <v>1</v>
      </c>
    </row>
    <row r="12" spans="1:1" x14ac:dyDescent="0.25">
      <c r="A12" s="2" t="s">
        <v>2</v>
      </c>
    </row>
    <row r="13" spans="1:1" x14ac:dyDescent="0.25">
      <c r="A13" s="2" t="s">
        <v>3</v>
      </c>
    </row>
    <row r="14" spans="1:1" x14ac:dyDescent="0.25">
      <c r="A14" s="2"/>
    </row>
    <row r="15" spans="1:1" x14ac:dyDescent="0.25">
      <c r="A15" s="2" t="s">
        <v>4</v>
      </c>
    </row>
    <row r="16" spans="1:1" ht="315" x14ac:dyDescent="0.25">
      <c r="A16" s="3" t="s">
        <v>5</v>
      </c>
    </row>
    <row r="17" spans="1:1" x14ac:dyDescent="0.25">
      <c r="A17" s="4"/>
    </row>
    <row r="19" spans="1:1" x14ac:dyDescent="0.25">
      <c r="A19" s="2" t="s">
        <v>6</v>
      </c>
    </row>
    <row r="20" spans="1:1" ht="30" x14ac:dyDescent="0.25">
      <c r="A20" s="3" t="s">
        <v>7</v>
      </c>
    </row>
    <row r="21" spans="1:1" ht="90" x14ac:dyDescent="0.25">
      <c r="A21" s="4" t="s">
        <v>8</v>
      </c>
    </row>
    <row r="22" spans="1:1" ht="30" x14ac:dyDescent="0.25">
      <c r="A22" s="3" t="s">
        <v>9</v>
      </c>
    </row>
    <row r="23" spans="1:1" ht="30" x14ac:dyDescent="0.25">
      <c r="A23" s="3" t="s">
        <v>10</v>
      </c>
    </row>
    <row r="24" spans="1:1" ht="30" x14ac:dyDescent="0.25">
      <c r="A24" s="3" t="s">
        <v>11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topLeftCell="A11" workbookViewId="0">
      <selection activeCell="A20" sqref="A20"/>
    </sheetView>
  </sheetViews>
  <sheetFormatPr defaultColWidth="8.85546875" defaultRowHeight="15" x14ac:dyDescent="0.25"/>
  <cols>
    <col min="1" max="1" width="131.42578125" customWidth="1"/>
  </cols>
  <sheetData>
    <row r="1" spans="1:1" s="71" customFormat="1" x14ac:dyDescent="0.25">
      <c r="A1" s="5" t="s">
        <v>70</v>
      </c>
    </row>
    <row r="2" spans="1:1" x14ac:dyDescent="0.25">
      <c r="A2" s="3" t="s">
        <v>73</v>
      </c>
    </row>
    <row r="3" spans="1:1" x14ac:dyDescent="0.25">
      <c r="A3" s="3" t="s">
        <v>54</v>
      </c>
    </row>
    <row r="4" spans="1:1" x14ac:dyDescent="0.25">
      <c r="A4" s="3" t="s">
        <v>55</v>
      </c>
    </row>
    <row r="5" spans="1:1" x14ac:dyDescent="0.25">
      <c r="A5" s="3" t="s">
        <v>56</v>
      </c>
    </row>
    <row r="6" spans="1:1" x14ac:dyDescent="0.25">
      <c r="A6" s="3" t="s">
        <v>57</v>
      </c>
    </row>
    <row r="7" spans="1:1" ht="30" x14ac:dyDescent="0.25">
      <c r="A7" s="84" t="s">
        <v>76</v>
      </c>
    </row>
    <row r="8" spans="1:1" x14ac:dyDescent="0.25">
      <c r="A8" s="3" t="s">
        <v>58</v>
      </c>
    </row>
    <row r="9" spans="1:1" x14ac:dyDescent="0.25">
      <c r="A9" s="3" t="s">
        <v>59</v>
      </c>
    </row>
    <row r="10" spans="1:1" x14ac:dyDescent="0.25">
      <c r="A10" s="3" t="s">
        <v>60</v>
      </c>
    </row>
    <row r="11" spans="1:1" x14ac:dyDescent="0.25">
      <c r="A11" s="82" t="s">
        <v>75</v>
      </c>
    </row>
    <row r="12" spans="1:1" x14ac:dyDescent="0.25">
      <c r="A12" s="3" t="s">
        <v>61</v>
      </c>
    </row>
    <row r="13" spans="1:1" x14ac:dyDescent="0.25">
      <c r="A13" s="3" t="s">
        <v>62</v>
      </c>
    </row>
    <row r="14" spans="1:1" ht="30" x14ac:dyDescent="0.25">
      <c r="A14" s="3" t="s">
        <v>63</v>
      </c>
    </row>
    <row r="15" spans="1:1" ht="60" x14ac:dyDescent="0.25">
      <c r="A15" s="4" t="s">
        <v>64</v>
      </c>
    </row>
    <row r="16" spans="1:1" ht="30" x14ac:dyDescent="0.25">
      <c r="A16" s="3" t="s">
        <v>65</v>
      </c>
    </row>
    <row r="17" spans="1:1" x14ac:dyDescent="0.25">
      <c r="A17" s="3" t="s">
        <v>66</v>
      </c>
    </row>
    <row r="18" spans="1:1" x14ac:dyDescent="0.25">
      <c r="A18" s="3" t="s">
        <v>67</v>
      </c>
    </row>
    <row r="19" spans="1:1" x14ac:dyDescent="0.25">
      <c r="A19" s="3" t="s">
        <v>68</v>
      </c>
    </row>
    <row r="20" spans="1:1" ht="45" x14ac:dyDescent="0.25">
      <c r="A20" s="4" t="s">
        <v>74</v>
      </c>
    </row>
    <row r="21" spans="1:1" ht="45" x14ac:dyDescent="0.25">
      <c r="A21" s="4" t="s">
        <v>69</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33"/>
  <sheetViews>
    <sheetView workbookViewId="0">
      <pane xSplit="1" ySplit="5" topLeftCell="BB6" activePane="bottomRight" state="frozen"/>
      <selection pane="topRight" activeCell="B1" sqref="B1"/>
      <selection pane="bottomLeft" activeCell="A6" sqref="A6"/>
      <selection pane="bottomRight" activeCell="AE4" sqref="AE4:BF18"/>
    </sheetView>
  </sheetViews>
  <sheetFormatPr defaultColWidth="8.85546875" defaultRowHeight="15" x14ac:dyDescent="0.25"/>
  <cols>
    <col min="1" max="1" width="35.42578125" bestFit="1" customWidth="1"/>
  </cols>
  <sheetData>
    <row r="1" spans="1:58" x14ac:dyDescent="0.25">
      <c r="A1" s="9"/>
      <c r="B1" s="9"/>
      <c r="C1" s="11" t="s">
        <v>34</v>
      </c>
      <c r="D1" s="11"/>
      <c r="E1" s="9"/>
      <c r="F1" s="9"/>
      <c r="G1" s="9"/>
      <c r="H1" s="9"/>
      <c r="I1" s="9"/>
      <c r="J1" s="9"/>
      <c r="K1" s="9"/>
      <c r="L1" s="9"/>
      <c r="M1" s="9"/>
      <c r="N1" s="9"/>
      <c r="O1" s="9"/>
      <c r="P1" s="9"/>
      <c r="Q1" s="9"/>
      <c r="R1" s="9"/>
      <c r="S1" s="9"/>
      <c r="T1" s="9"/>
      <c r="U1" s="9"/>
      <c r="V1" s="9"/>
      <c r="W1" s="9"/>
      <c r="X1" s="9"/>
      <c r="Y1" s="9"/>
      <c r="Z1" s="9"/>
      <c r="AA1" s="9"/>
      <c r="AB1" s="7"/>
      <c r="AC1" s="7"/>
      <c r="AD1" s="7"/>
    </row>
    <row r="2" spans="1:58" x14ac:dyDescent="0.25">
      <c r="A2" s="9"/>
      <c r="B2" s="9"/>
      <c r="C2" s="11" t="s">
        <v>35</v>
      </c>
      <c r="D2" s="11"/>
      <c r="E2" s="9"/>
      <c r="F2" s="9"/>
      <c r="G2" s="9"/>
      <c r="H2" s="9"/>
      <c r="I2" s="9"/>
      <c r="J2" s="9"/>
      <c r="K2" s="9"/>
      <c r="L2" s="9"/>
      <c r="M2" s="9"/>
      <c r="N2" s="9"/>
      <c r="O2" s="9"/>
      <c r="P2" s="9"/>
      <c r="Q2" s="9"/>
      <c r="R2" s="9"/>
      <c r="S2" s="9"/>
      <c r="T2" s="9"/>
      <c r="U2" s="9"/>
      <c r="V2" s="9"/>
      <c r="W2" s="9"/>
      <c r="X2" s="9"/>
      <c r="Y2" s="9"/>
      <c r="Z2" s="9"/>
      <c r="AA2" s="9"/>
      <c r="AB2" s="7"/>
      <c r="AC2" s="7"/>
      <c r="AD2" s="7"/>
    </row>
    <row r="3" spans="1:5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row>
    <row r="4" spans="1:58" x14ac:dyDescent="0.25">
      <c r="A4" s="9"/>
      <c r="B4" s="10"/>
      <c r="C4" s="9"/>
      <c r="D4" s="9"/>
      <c r="E4" s="9"/>
      <c r="F4" s="9"/>
      <c r="G4" s="9"/>
      <c r="H4" s="9"/>
      <c r="I4" s="9"/>
      <c r="J4" s="9"/>
      <c r="K4" s="9"/>
      <c r="L4" s="9"/>
      <c r="M4" s="9"/>
      <c r="N4" s="9"/>
      <c r="O4" s="9"/>
      <c r="P4" s="9"/>
      <c r="Q4" s="9"/>
      <c r="R4" s="9"/>
      <c r="S4" s="9"/>
      <c r="T4" s="9"/>
      <c r="U4" s="9"/>
      <c r="V4" s="9"/>
      <c r="W4" s="9"/>
      <c r="X4" s="9"/>
      <c r="Y4" s="9"/>
      <c r="Z4" s="9"/>
      <c r="AA4" s="9"/>
      <c r="AB4" s="7"/>
      <c r="AC4" s="7"/>
      <c r="AD4" s="7"/>
      <c r="AE4" s="5" t="s">
        <v>77</v>
      </c>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row>
    <row r="5" spans="1:58" x14ac:dyDescent="0.25">
      <c r="A5" s="10" t="s">
        <v>19</v>
      </c>
      <c r="B5" s="11">
        <v>1970</v>
      </c>
      <c r="C5" s="11">
        <v>1975</v>
      </c>
      <c r="D5" s="11">
        <v>1980</v>
      </c>
      <c r="E5" s="11">
        <v>1985</v>
      </c>
      <c r="F5" s="11">
        <v>1990</v>
      </c>
      <c r="G5" s="11">
        <v>1991</v>
      </c>
      <c r="H5" s="11">
        <v>1992</v>
      </c>
      <c r="I5" s="11">
        <v>1993</v>
      </c>
      <c r="J5" s="11">
        <v>1994</v>
      </c>
      <c r="K5" s="11">
        <v>1995</v>
      </c>
      <c r="L5" s="11">
        <v>1996</v>
      </c>
      <c r="M5" s="11">
        <v>1997</v>
      </c>
      <c r="N5" s="11">
        <v>1998</v>
      </c>
      <c r="O5" s="11">
        <v>1999</v>
      </c>
      <c r="P5" s="11">
        <v>2000</v>
      </c>
      <c r="Q5" s="11">
        <v>2001</v>
      </c>
      <c r="R5" s="11">
        <v>2002</v>
      </c>
      <c r="S5" s="11">
        <v>2003</v>
      </c>
      <c r="T5" s="11">
        <v>2004</v>
      </c>
      <c r="U5" s="11">
        <v>2005</v>
      </c>
      <c r="V5" s="11">
        <v>2006</v>
      </c>
      <c r="W5" s="11">
        <v>2007</v>
      </c>
      <c r="X5" s="11">
        <v>2008</v>
      </c>
      <c r="Y5" s="11">
        <v>2009</v>
      </c>
      <c r="Z5" s="11">
        <v>2010</v>
      </c>
      <c r="AA5" s="11">
        <v>2011</v>
      </c>
      <c r="AB5" s="11">
        <v>2012</v>
      </c>
      <c r="AC5" s="11">
        <v>2013</v>
      </c>
      <c r="AD5" s="12"/>
      <c r="AE5" s="61">
        <f>B5</f>
        <v>1970</v>
      </c>
      <c r="AF5" s="61">
        <f>C5</f>
        <v>1975</v>
      </c>
      <c r="AG5" s="61">
        <f t="shared" ref="AG5:BF5" si="0">D5</f>
        <v>1980</v>
      </c>
      <c r="AH5" s="61">
        <f t="shared" si="0"/>
        <v>1985</v>
      </c>
      <c r="AI5" s="61">
        <f t="shared" si="0"/>
        <v>1990</v>
      </c>
      <c r="AJ5" s="61">
        <f t="shared" si="0"/>
        <v>1991</v>
      </c>
      <c r="AK5" s="61">
        <f t="shared" si="0"/>
        <v>1992</v>
      </c>
      <c r="AL5" s="61">
        <f t="shared" si="0"/>
        <v>1993</v>
      </c>
      <c r="AM5" s="61">
        <f t="shared" si="0"/>
        <v>1994</v>
      </c>
      <c r="AN5" s="61">
        <f t="shared" si="0"/>
        <v>1995</v>
      </c>
      <c r="AO5" s="61">
        <f t="shared" si="0"/>
        <v>1996</v>
      </c>
      <c r="AP5" s="61">
        <f t="shared" si="0"/>
        <v>1997</v>
      </c>
      <c r="AQ5" s="61">
        <f t="shared" si="0"/>
        <v>1998</v>
      </c>
      <c r="AR5" s="61">
        <f t="shared" si="0"/>
        <v>1999</v>
      </c>
      <c r="AS5" s="61">
        <f t="shared" si="0"/>
        <v>2000</v>
      </c>
      <c r="AT5" s="61">
        <f t="shared" si="0"/>
        <v>2001</v>
      </c>
      <c r="AU5" s="61">
        <f t="shared" si="0"/>
        <v>2002</v>
      </c>
      <c r="AV5" s="61">
        <f t="shared" si="0"/>
        <v>2003</v>
      </c>
      <c r="AW5" s="61">
        <f t="shared" si="0"/>
        <v>2004</v>
      </c>
      <c r="AX5" s="61">
        <f t="shared" si="0"/>
        <v>2005</v>
      </c>
      <c r="AY5" s="61">
        <f t="shared" si="0"/>
        <v>2006</v>
      </c>
      <c r="AZ5" s="61">
        <f t="shared" si="0"/>
        <v>2007</v>
      </c>
      <c r="BA5" s="61">
        <f t="shared" si="0"/>
        <v>2008</v>
      </c>
      <c r="BB5" s="61">
        <f t="shared" si="0"/>
        <v>2009</v>
      </c>
      <c r="BC5" s="61">
        <f t="shared" si="0"/>
        <v>2010</v>
      </c>
      <c r="BD5" s="61">
        <f t="shared" si="0"/>
        <v>2011</v>
      </c>
      <c r="BE5" s="61">
        <f t="shared" si="0"/>
        <v>2012</v>
      </c>
      <c r="BF5" s="61">
        <f t="shared" si="0"/>
        <v>2013</v>
      </c>
    </row>
    <row r="6" spans="1:58" x14ac:dyDescent="0.25">
      <c r="A6" s="9" t="s">
        <v>20</v>
      </c>
      <c r="B6" s="68">
        <v>237</v>
      </c>
      <c r="C6" s="68">
        <v>276</v>
      </c>
      <c r="D6" s="68">
        <v>322</v>
      </c>
      <c r="E6" s="68">
        <v>291</v>
      </c>
      <c r="F6" s="68">
        <v>363</v>
      </c>
      <c r="G6" s="68">
        <v>349</v>
      </c>
      <c r="H6" s="68">
        <v>350</v>
      </c>
      <c r="I6" s="68">
        <v>363</v>
      </c>
      <c r="J6" s="68">
        <v>370</v>
      </c>
      <c r="K6" s="68">
        <v>372</v>
      </c>
      <c r="L6" s="68">
        <v>407.74885999999998</v>
      </c>
      <c r="M6" s="68">
        <v>422.67057</v>
      </c>
      <c r="N6" s="68">
        <v>450.78603999999996</v>
      </c>
      <c r="O6" s="68">
        <v>496.20483899999999</v>
      </c>
      <c r="P6" s="68">
        <v>483.96913199999995</v>
      </c>
      <c r="Q6" s="68">
        <v>484.73252000000002</v>
      </c>
      <c r="R6" s="68">
        <v>656.59267291024696</v>
      </c>
      <c r="S6" s="68">
        <v>651.76676884963626</v>
      </c>
      <c r="T6" s="68">
        <v>646.94086478902557</v>
      </c>
      <c r="U6" s="68">
        <v>642.11496072841499</v>
      </c>
      <c r="V6" s="68">
        <v>669.30049398994333</v>
      </c>
      <c r="W6" s="68">
        <v>696.48602725147168</v>
      </c>
      <c r="X6" s="68">
        <v>723.67156051300014</v>
      </c>
      <c r="Y6" s="68">
        <v>740.23428772990462</v>
      </c>
      <c r="Z6" s="68">
        <v>756.7970149468091</v>
      </c>
      <c r="AA6" s="68">
        <v>773.3597421637121</v>
      </c>
      <c r="AB6" s="68">
        <v>773.3597421637121</v>
      </c>
      <c r="AC6" s="68">
        <v>773.3597421637121</v>
      </c>
      <c r="AD6" s="7"/>
      <c r="AE6" s="83"/>
      <c r="AF6" s="87">
        <f>IF(B6&gt;0,(C6/B6-1)/(AF$5-AE$5)+1,"")</f>
        <v>1.0329113924050632</v>
      </c>
      <c r="AG6" s="88">
        <f t="shared" ref="AG6:BF17" si="1">IF(C6&gt;0,(D6/C6-1)/(AG$5-AF$5)+1,"")</f>
        <v>1.0333333333333334</v>
      </c>
      <c r="AH6" s="88">
        <f t="shared" si="1"/>
        <v>0.98074534161490678</v>
      </c>
      <c r="AI6" s="88">
        <f t="shared" si="1"/>
        <v>1.0494845360824743</v>
      </c>
      <c r="AJ6" s="88">
        <f t="shared" si="1"/>
        <v>0.9614325068870524</v>
      </c>
      <c r="AK6" s="88">
        <f t="shared" si="1"/>
        <v>1.002865329512894</v>
      </c>
      <c r="AL6" s="88">
        <f t="shared" si="1"/>
        <v>1.0371428571428571</v>
      </c>
      <c r="AM6" s="88">
        <f t="shared" si="1"/>
        <v>1.0192837465564739</v>
      </c>
      <c r="AN6" s="88">
        <f t="shared" si="1"/>
        <v>1.0054054054054054</v>
      </c>
      <c r="AO6" s="88">
        <f t="shared" si="1"/>
        <v>1.0960990860215054</v>
      </c>
      <c r="AP6" s="88">
        <f t="shared" si="1"/>
        <v>1.0365953444971006</v>
      </c>
      <c r="AQ6" s="88">
        <f t="shared" si="1"/>
        <v>1.0665186364879862</v>
      </c>
      <c r="AR6" s="88">
        <f t="shared" si="1"/>
        <v>1.1007546706637146</v>
      </c>
      <c r="AS6" s="88">
        <f t="shared" si="1"/>
        <v>0.97534141943343677</v>
      </c>
      <c r="AT6" s="88">
        <f t="shared" si="1"/>
        <v>1.0015773485322201</v>
      </c>
      <c r="AU6" s="88">
        <f t="shared" si="1"/>
        <v>1.3545463648905729</v>
      </c>
      <c r="AV6" s="88">
        <f t="shared" si="1"/>
        <v>0.9926500793266233</v>
      </c>
      <c r="AW6" s="88">
        <f t="shared" si="1"/>
        <v>0.99259565800028682</v>
      </c>
      <c r="AX6" s="88">
        <f t="shared" si="1"/>
        <v>0.99254042475399296</v>
      </c>
      <c r="AY6" s="88">
        <f t="shared" si="1"/>
        <v>1.0423374861577577</v>
      </c>
      <c r="AZ6" s="88">
        <f t="shared" si="1"/>
        <v>1.0406178293690858</v>
      </c>
      <c r="BA6" s="88">
        <f t="shared" si="1"/>
        <v>1.0390324173032015</v>
      </c>
      <c r="BB6" s="88">
        <f t="shared" si="1"/>
        <v>1.0228870776753523</v>
      </c>
      <c r="BC6" s="88">
        <f t="shared" si="1"/>
        <v>1.0223749797752517</v>
      </c>
      <c r="BD6" s="88">
        <f t="shared" si="1"/>
        <v>1.0218852967041197</v>
      </c>
      <c r="BE6" s="88">
        <f t="shared" si="1"/>
        <v>1</v>
      </c>
      <c r="BF6" s="88">
        <f t="shared" si="1"/>
        <v>1</v>
      </c>
    </row>
    <row r="7" spans="1:58" x14ac:dyDescent="0.25">
      <c r="A7" s="9" t="s">
        <v>21</v>
      </c>
      <c r="B7" s="68">
        <v>770</v>
      </c>
      <c r="C7" s="68">
        <v>763</v>
      </c>
      <c r="D7" s="68">
        <v>750</v>
      </c>
      <c r="E7" s="68">
        <v>670</v>
      </c>
      <c r="F7" s="68">
        <v>879</v>
      </c>
      <c r="G7" s="68">
        <v>920</v>
      </c>
      <c r="H7" s="68">
        <v>955</v>
      </c>
      <c r="I7" s="68">
        <v>1043</v>
      </c>
      <c r="J7" s="68">
        <v>1041</v>
      </c>
      <c r="K7" s="68">
        <v>1056</v>
      </c>
      <c r="L7" s="68">
        <v>1188.11618</v>
      </c>
      <c r="M7" s="68">
        <v>1162.4085600000001</v>
      </c>
      <c r="N7" s="68">
        <v>1150.6751999999999</v>
      </c>
      <c r="O7" s="68">
        <v>1212.6454920000001</v>
      </c>
      <c r="P7" s="68">
        <v>1219.1205979999995</v>
      </c>
      <c r="Q7" s="68">
        <v>1252.8060559999994</v>
      </c>
      <c r="R7" s="68">
        <v>1267.1338480802497</v>
      </c>
      <c r="S7" s="68">
        <v>1228.2333630312648</v>
      </c>
      <c r="T7" s="68">
        <v>1189.33287798228</v>
      </c>
      <c r="U7" s="68">
        <v>1148.8154379332636</v>
      </c>
      <c r="V7" s="68">
        <v>1063.9362148453092</v>
      </c>
      <c r="W7" s="68">
        <v>979.05699175735481</v>
      </c>
      <c r="X7" s="68">
        <v>894.17776866940028</v>
      </c>
      <c r="Y7" s="68">
        <v>904.23838961931892</v>
      </c>
      <c r="Z7" s="68">
        <v>914.29901056923757</v>
      </c>
      <c r="AA7" s="68">
        <v>924.3596315191561</v>
      </c>
      <c r="AB7" s="68">
        <v>924.3596315191561</v>
      </c>
      <c r="AC7" s="68">
        <v>924.3596315191561</v>
      </c>
      <c r="AD7" s="7"/>
      <c r="AE7" s="83"/>
      <c r="AF7" s="87">
        <f t="shared" ref="AF7:AS18" si="2">IF(B7&gt;0,(C7/B7-1)/(AF$5-AE$5)+1,"")</f>
        <v>0.99818181818181817</v>
      </c>
      <c r="AG7" s="88">
        <f t="shared" si="2"/>
        <v>0.99659239842726077</v>
      </c>
      <c r="AH7" s="88">
        <f t="shared" si="2"/>
        <v>0.97866666666666668</v>
      </c>
      <c r="AI7" s="88">
        <f t="shared" si="2"/>
        <v>1.0623880597014925</v>
      </c>
      <c r="AJ7" s="88">
        <f t="shared" si="2"/>
        <v>1.0466439135381116</v>
      </c>
      <c r="AK7" s="88">
        <f t="shared" si="1"/>
        <v>1.0380434782608696</v>
      </c>
      <c r="AL7" s="88">
        <f t="shared" si="1"/>
        <v>1.0921465968586388</v>
      </c>
      <c r="AM7" s="88">
        <f t="shared" si="1"/>
        <v>0.99808245445829336</v>
      </c>
      <c r="AN7" s="88">
        <f t="shared" si="1"/>
        <v>1.0144092219020173</v>
      </c>
      <c r="AO7" s="88">
        <f t="shared" si="1"/>
        <v>1.1251100189393939</v>
      </c>
      <c r="AP7" s="88">
        <f t="shared" si="1"/>
        <v>0.97836270523645263</v>
      </c>
      <c r="AQ7" s="88">
        <f t="shared" si="1"/>
        <v>0.98990599312172978</v>
      </c>
      <c r="AR7" s="88">
        <f t="shared" si="1"/>
        <v>1.0538555901787057</v>
      </c>
      <c r="AS7" s="88">
        <f t="shared" si="1"/>
        <v>1.0053396528851315</v>
      </c>
      <c r="AT7" s="88">
        <f t="shared" si="1"/>
        <v>1.0276309481238048</v>
      </c>
      <c r="AU7" s="88">
        <f t="shared" si="1"/>
        <v>1.0114365603611435</v>
      </c>
      <c r="AV7" s="88">
        <f t="shared" si="1"/>
        <v>0.96930041360040986</v>
      </c>
      <c r="AW7" s="88">
        <f t="shared" si="1"/>
        <v>0.96832809934996478</v>
      </c>
      <c r="AX7" s="88">
        <f t="shared" si="1"/>
        <v>0.96593263265558182</v>
      </c>
      <c r="AY7" s="88">
        <f t="shared" si="1"/>
        <v>0.92611587528745831</v>
      </c>
      <c r="AZ7" s="88">
        <f t="shared" si="1"/>
        <v>0.92022151149324738</v>
      </c>
      <c r="BA7" s="88">
        <f t="shared" si="1"/>
        <v>0.91330512543953046</v>
      </c>
      <c r="BB7" s="88">
        <f t="shared" si="1"/>
        <v>1.0112512537242897</v>
      </c>
      <c r="BC7" s="88">
        <f t="shared" si="1"/>
        <v>1.0111260714712125</v>
      </c>
      <c r="BD7" s="88">
        <f t="shared" si="1"/>
        <v>1.0110036441400663</v>
      </c>
      <c r="BE7" s="88">
        <f t="shared" si="1"/>
        <v>1</v>
      </c>
      <c r="BF7" s="88">
        <f t="shared" si="1"/>
        <v>1</v>
      </c>
    </row>
    <row r="8" spans="1:58" x14ac:dyDescent="0.25">
      <c r="A8" s="9" t="s">
        <v>22</v>
      </c>
      <c r="B8" s="68">
        <v>3625</v>
      </c>
      <c r="C8" s="68">
        <v>3441</v>
      </c>
      <c r="D8" s="68">
        <v>6230</v>
      </c>
      <c r="E8" s="68">
        <v>7525</v>
      </c>
      <c r="F8" s="68">
        <v>4269</v>
      </c>
      <c r="G8" s="68">
        <v>4587</v>
      </c>
      <c r="H8" s="68">
        <v>4849</v>
      </c>
      <c r="I8" s="68">
        <v>4181</v>
      </c>
      <c r="J8" s="68">
        <v>4108</v>
      </c>
      <c r="K8" s="68">
        <v>4506</v>
      </c>
      <c r="L8" s="68">
        <v>2740.5335399999999</v>
      </c>
      <c r="M8" s="68">
        <v>2742.2360299999996</v>
      </c>
      <c r="N8" s="68">
        <v>2727.4366400000004</v>
      </c>
      <c r="O8" s="68">
        <v>3828.9991940000018</v>
      </c>
      <c r="P8" s="68">
        <v>3080.9052110000011</v>
      </c>
      <c r="Q8" s="68">
        <v>3087.9353070000006</v>
      </c>
      <c r="R8" s="68">
        <v>3550.0528319395198</v>
      </c>
      <c r="S8" s="68">
        <v>3476.8584072958988</v>
      </c>
      <c r="T8" s="68">
        <v>3403.6639826522778</v>
      </c>
      <c r="U8" s="68">
        <v>3329.8543675776641</v>
      </c>
      <c r="V8" s="68">
        <v>3135.8683038292761</v>
      </c>
      <c r="W8" s="68">
        <v>2941.8822400808881</v>
      </c>
      <c r="X8" s="68">
        <v>2747.8961763324996</v>
      </c>
      <c r="Y8" s="68">
        <v>2805.3915613964209</v>
      </c>
      <c r="Z8" s="68">
        <v>2862.8869464603422</v>
      </c>
      <c r="AA8" s="68">
        <v>2920.3823315242503</v>
      </c>
      <c r="AB8" s="68">
        <v>2920.3823315242503</v>
      </c>
      <c r="AC8" s="68">
        <v>2920.3823315242503</v>
      </c>
      <c r="AD8" s="7"/>
      <c r="AE8" s="83"/>
      <c r="AF8" s="87">
        <f t="shared" si="2"/>
        <v>0.98984827586206892</v>
      </c>
      <c r="AG8" s="88">
        <f t="shared" si="2"/>
        <v>1.1621040395233944</v>
      </c>
      <c r="AH8" s="88">
        <f t="shared" si="2"/>
        <v>1.0415730337078652</v>
      </c>
      <c r="AI8" s="88">
        <f t="shared" si="2"/>
        <v>0.91346179401993355</v>
      </c>
      <c r="AJ8" s="88">
        <f t="shared" si="2"/>
        <v>1.0744905130007028</v>
      </c>
      <c r="AK8" s="88">
        <f t="shared" si="1"/>
        <v>1.0571179420100283</v>
      </c>
      <c r="AL8" s="88">
        <f t="shared" si="1"/>
        <v>0.86223963703856465</v>
      </c>
      <c r="AM8" s="88">
        <f t="shared" si="1"/>
        <v>0.98254006218607992</v>
      </c>
      <c r="AN8" s="88">
        <f t="shared" si="1"/>
        <v>1.0968841285296982</v>
      </c>
      <c r="AO8" s="88">
        <f t="shared" si="1"/>
        <v>0.60819652463382157</v>
      </c>
      <c r="AP8" s="88">
        <f t="shared" si="1"/>
        <v>1.0006212257486182</v>
      </c>
      <c r="AQ8" s="88">
        <f t="shared" si="1"/>
        <v>0.99460316696371343</v>
      </c>
      <c r="AR8" s="88">
        <f t="shared" si="1"/>
        <v>1.4038819959535342</v>
      </c>
      <c r="AS8" s="88">
        <f t="shared" si="1"/>
        <v>0.80462414717342967</v>
      </c>
      <c r="AT8" s="88">
        <f t="shared" si="1"/>
        <v>1.0022818280727688</v>
      </c>
      <c r="AU8" s="88">
        <f t="shared" si="1"/>
        <v>1.1496525927508749</v>
      </c>
      <c r="AV8" s="88">
        <f t="shared" si="1"/>
        <v>0.97938215905264925</v>
      </c>
      <c r="AW8" s="88">
        <f t="shared" si="1"/>
        <v>0.97894811462841613</v>
      </c>
      <c r="AX8" s="88">
        <f t="shared" si="1"/>
        <v>0.9783146587175453</v>
      </c>
      <c r="AY8" s="88">
        <f t="shared" si="1"/>
        <v>0.941743379038674</v>
      </c>
      <c r="AZ8" s="88">
        <f t="shared" si="1"/>
        <v>0.93813960123532369</v>
      </c>
      <c r="BA8" s="88">
        <f t="shared" si="1"/>
        <v>0.93406056126058445</v>
      </c>
      <c r="BB8" s="88">
        <f t="shared" si="1"/>
        <v>1.0209234197271084</v>
      </c>
      <c r="BC8" s="88">
        <f t="shared" si="1"/>
        <v>1.0204946025556954</v>
      </c>
      <c r="BD8" s="88">
        <f t="shared" si="1"/>
        <v>1.0200830092627287</v>
      </c>
      <c r="BE8" s="88">
        <f t="shared" si="1"/>
        <v>1</v>
      </c>
      <c r="BF8" s="88">
        <f t="shared" si="1"/>
        <v>1</v>
      </c>
    </row>
    <row r="9" spans="1:58" x14ac:dyDescent="0.25">
      <c r="A9" s="9" t="s">
        <v>23</v>
      </c>
      <c r="B9" s="68">
        <v>3397</v>
      </c>
      <c r="C9" s="68">
        <v>2204</v>
      </c>
      <c r="D9" s="68">
        <v>2151</v>
      </c>
      <c r="E9" s="68">
        <v>1845</v>
      </c>
      <c r="F9" s="68">
        <v>1183</v>
      </c>
      <c r="G9" s="68">
        <v>1127</v>
      </c>
      <c r="H9" s="68">
        <v>1112</v>
      </c>
      <c r="I9" s="68">
        <v>1093</v>
      </c>
      <c r="J9" s="68">
        <v>1171</v>
      </c>
      <c r="K9" s="68">
        <v>1223</v>
      </c>
      <c r="L9" s="68">
        <v>1052.98846</v>
      </c>
      <c r="M9" s="68">
        <v>1071.1041200000002</v>
      </c>
      <c r="N9" s="68">
        <v>1081.03072</v>
      </c>
      <c r="O9" s="68">
        <v>349.960509</v>
      </c>
      <c r="P9" s="68">
        <v>360.53034700000012</v>
      </c>
      <c r="Q9" s="68">
        <v>372.45794000000001</v>
      </c>
      <c r="R9" s="68">
        <v>283.91125561267341</v>
      </c>
      <c r="S9" s="68">
        <v>258.61606936588169</v>
      </c>
      <c r="T9" s="68">
        <v>233.32088311908993</v>
      </c>
      <c r="U9" s="68">
        <v>208.02569687229814</v>
      </c>
      <c r="V9" s="68">
        <v>199.64242284735377</v>
      </c>
      <c r="W9" s="68">
        <v>191.2591488224094</v>
      </c>
      <c r="X9" s="68">
        <v>182.875874797465</v>
      </c>
      <c r="Y9" s="68">
        <v>177.61622295576566</v>
      </c>
      <c r="Z9" s="68">
        <v>172.35657111406633</v>
      </c>
      <c r="AA9" s="68">
        <v>167.09691927236699</v>
      </c>
      <c r="AB9" s="68">
        <v>167.09691927236699</v>
      </c>
      <c r="AC9" s="68">
        <v>167.09691927236699</v>
      </c>
      <c r="AD9" s="7"/>
      <c r="AE9" s="83"/>
      <c r="AF9" s="87">
        <f t="shared" si="2"/>
        <v>0.92976155431262875</v>
      </c>
      <c r="AG9" s="88">
        <f t="shared" si="2"/>
        <v>0.99519056261343009</v>
      </c>
      <c r="AH9" s="88">
        <f t="shared" si="2"/>
        <v>0.97154811715481171</v>
      </c>
      <c r="AI9" s="88">
        <f t="shared" si="2"/>
        <v>0.92823848238482387</v>
      </c>
      <c r="AJ9" s="88">
        <f t="shared" si="2"/>
        <v>0.9526627218934911</v>
      </c>
      <c r="AK9" s="88">
        <f t="shared" si="1"/>
        <v>0.98669032830523518</v>
      </c>
      <c r="AL9" s="88">
        <f t="shared" si="1"/>
        <v>0.9829136690647482</v>
      </c>
      <c r="AM9" s="88">
        <f t="shared" si="1"/>
        <v>1.0713632204940531</v>
      </c>
      <c r="AN9" s="88">
        <f t="shared" si="1"/>
        <v>1.044406490179334</v>
      </c>
      <c r="AO9" s="88">
        <f t="shared" si="1"/>
        <v>0.86098811120196239</v>
      </c>
      <c r="AP9" s="88">
        <f t="shared" si="1"/>
        <v>1.0172040441924692</v>
      </c>
      <c r="AQ9" s="88">
        <f t="shared" si="1"/>
        <v>1.0092676331036798</v>
      </c>
      <c r="AR9" s="88">
        <f t="shared" si="1"/>
        <v>0.32372855139583823</v>
      </c>
      <c r="AS9" s="88">
        <f t="shared" si="1"/>
        <v>1.0302029449842871</v>
      </c>
      <c r="AT9" s="88">
        <f t="shared" si="1"/>
        <v>1.0330834646771077</v>
      </c>
      <c r="AU9" s="88">
        <f t="shared" si="1"/>
        <v>0.76226393673517445</v>
      </c>
      <c r="AV9" s="88">
        <f t="shared" si="1"/>
        <v>0.910904602241974</v>
      </c>
      <c r="AW9" s="88">
        <f t="shared" si="1"/>
        <v>0.90219019912871334</v>
      </c>
      <c r="AX9" s="88">
        <f t="shared" si="1"/>
        <v>0.89158627419612158</v>
      </c>
      <c r="AY9" s="88">
        <f t="shared" si="1"/>
        <v>0.95970077663005904</v>
      </c>
      <c r="AZ9" s="88">
        <f t="shared" si="1"/>
        <v>0.95800855396673779</v>
      </c>
      <c r="BA9" s="88">
        <f t="shared" si="1"/>
        <v>0.95616798424252869</v>
      </c>
      <c r="BB9" s="88">
        <f t="shared" si="1"/>
        <v>0.97123922525306083</v>
      </c>
      <c r="BC9" s="88">
        <f t="shared" si="1"/>
        <v>0.97038754819705164</v>
      </c>
      <c r="BD9" s="88">
        <f t="shared" si="1"/>
        <v>0.96948389140197921</v>
      </c>
      <c r="BE9" s="88">
        <f t="shared" si="1"/>
        <v>1</v>
      </c>
      <c r="BF9" s="88">
        <f t="shared" si="1"/>
        <v>1</v>
      </c>
    </row>
    <row r="10" spans="1:58" x14ac:dyDescent="0.25">
      <c r="A10" s="9" t="s">
        <v>24</v>
      </c>
      <c r="B10" s="68">
        <v>3644</v>
      </c>
      <c r="C10" s="68">
        <v>2496</v>
      </c>
      <c r="D10" s="68">
        <v>2246</v>
      </c>
      <c r="E10" s="68">
        <v>2223</v>
      </c>
      <c r="F10" s="68">
        <v>2640</v>
      </c>
      <c r="G10" s="68">
        <v>2571</v>
      </c>
      <c r="H10" s="68">
        <v>2496</v>
      </c>
      <c r="I10" s="68">
        <v>2536</v>
      </c>
      <c r="J10" s="68">
        <v>2475</v>
      </c>
      <c r="K10" s="68">
        <v>2380</v>
      </c>
      <c r="L10" s="68">
        <v>1598.51695</v>
      </c>
      <c r="M10" s="68">
        <v>1709.65122</v>
      </c>
      <c r="N10" s="68">
        <v>1701.9840300000001</v>
      </c>
      <c r="O10" s="68">
        <v>1254.5538729999998</v>
      </c>
      <c r="P10" s="68">
        <v>1295.3036599999998</v>
      </c>
      <c r="Q10" s="68">
        <v>1379.5920000000001</v>
      </c>
      <c r="R10" s="68">
        <v>986.72991907683718</v>
      </c>
      <c r="S10" s="68">
        <v>934.27302139278447</v>
      </c>
      <c r="T10" s="68">
        <v>881.81612370873177</v>
      </c>
      <c r="U10" s="68">
        <v>829.35922602467906</v>
      </c>
      <c r="V10" s="68">
        <v>832.9256047585194</v>
      </c>
      <c r="W10" s="68">
        <v>836.49198349235974</v>
      </c>
      <c r="X10" s="68">
        <v>840.05836222620007</v>
      </c>
      <c r="Y10" s="68">
        <v>815.49850138305794</v>
      </c>
      <c r="Z10" s="68">
        <v>790.93864053991581</v>
      </c>
      <c r="AA10" s="68">
        <v>766.37877969677299</v>
      </c>
      <c r="AB10" s="68">
        <v>766.37877969677299</v>
      </c>
      <c r="AC10" s="68">
        <v>766.37877969677299</v>
      </c>
      <c r="AD10" s="7"/>
      <c r="AE10" s="83"/>
      <c r="AF10" s="87">
        <f t="shared" si="2"/>
        <v>0.93699231613611411</v>
      </c>
      <c r="AG10" s="88">
        <f t="shared" si="2"/>
        <v>0.97996794871794868</v>
      </c>
      <c r="AH10" s="88">
        <f t="shared" si="2"/>
        <v>0.99795191451469278</v>
      </c>
      <c r="AI10" s="88">
        <f t="shared" si="2"/>
        <v>1.0375168690958165</v>
      </c>
      <c r="AJ10" s="88">
        <f t="shared" si="2"/>
        <v>0.97386363636363638</v>
      </c>
      <c r="AK10" s="88">
        <f t="shared" si="1"/>
        <v>0.97082847141190198</v>
      </c>
      <c r="AL10" s="88">
        <f t="shared" si="1"/>
        <v>1.016025641025641</v>
      </c>
      <c r="AM10" s="88">
        <f t="shared" si="1"/>
        <v>0.97594637223974767</v>
      </c>
      <c r="AN10" s="88">
        <f t="shared" si="1"/>
        <v>0.96161616161616159</v>
      </c>
      <c r="AO10" s="88">
        <f t="shared" si="1"/>
        <v>0.67164577731092434</v>
      </c>
      <c r="AP10" s="88">
        <f t="shared" si="1"/>
        <v>1.069523360387264</v>
      </c>
      <c r="AQ10" s="88">
        <f t="shared" si="1"/>
        <v>0.99551534844633405</v>
      </c>
      <c r="AR10" s="88">
        <f t="shared" si="1"/>
        <v>0.73711259969930487</v>
      </c>
      <c r="AS10" s="88">
        <f t="shared" si="1"/>
        <v>1.0324814963127533</v>
      </c>
      <c r="AT10" s="88">
        <f t="shared" si="1"/>
        <v>1.0650722626692803</v>
      </c>
      <c r="AU10" s="88">
        <f t="shared" si="1"/>
        <v>0.71523314072337119</v>
      </c>
      <c r="AV10" s="88">
        <f t="shared" si="1"/>
        <v>0.94683763340922078</v>
      </c>
      <c r="AW10" s="88">
        <f t="shared" si="1"/>
        <v>0.94385271062857878</v>
      </c>
      <c r="AX10" s="88">
        <f t="shared" si="1"/>
        <v>0.94051265760096325</v>
      </c>
      <c r="AY10" s="88">
        <f t="shared" si="1"/>
        <v>1.0043001616451954</v>
      </c>
      <c r="AZ10" s="88">
        <f t="shared" si="1"/>
        <v>1.0042817494305201</v>
      </c>
      <c r="BA10" s="88">
        <f t="shared" si="1"/>
        <v>1.0042634942165862</v>
      </c>
      <c r="BB10" s="88">
        <f t="shared" si="1"/>
        <v>0.97076410170115179</v>
      </c>
      <c r="BC10" s="88">
        <f t="shared" si="1"/>
        <v>0.9698836223469578</v>
      </c>
      <c r="BD10" s="88">
        <f t="shared" si="1"/>
        <v>0.96894846251742406</v>
      </c>
      <c r="BE10" s="88">
        <f t="shared" si="1"/>
        <v>1</v>
      </c>
      <c r="BF10" s="88">
        <f t="shared" si="1"/>
        <v>1</v>
      </c>
    </row>
    <row r="11" spans="1:58" x14ac:dyDescent="0.25">
      <c r="A11" s="9" t="s">
        <v>25</v>
      </c>
      <c r="B11" s="68">
        <v>2179</v>
      </c>
      <c r="C11" s="68">
        <v>2211</v>
      </c>
      <c r="D11" s="68">
        <v>1723</v>
      </c>
      <c r="E11" s="68">
        <v>462</v>
      </c>
      <c r="F11" s="68">
        <v>333</v>
      </c>
      <c r="G11" s="68">
        <v>345</v>
      </c>
      <c r="H11" s="68">
        <v>371</v>
      </c>
      <c r="I11" s="68">
        <v>371</v>
      </c>
      <c r="J11" s="68">
        <v>338</v>
      </c>
      <c r="K11" s="68">
        <v>348</v>
      </c>
      <c r="L11" s="68">
        <v>353.75628999999998</v>
      </c>
      <c r="M11" s="68">
        <v>366.94756999999998</v>
      </c>
      <c r="N11" s="68">
        <v>365.62103000000002</v>
      </c>
      <c r="O11" s="68">
        <v>159.42779999999999</v>
      </c>
      <c r="P11" s="68">
        <v>160.59365899999997</v>
      </c>
      <c r="Q11" s="68">
        <v>161.50072299999999</v>
      </c>
      <c r="R11" s="68">
        <v>356.52981678585678</v>
      </c>
      <c r="S11" s="68">
        <v>354.49719671661649</v>
      </c>
      <c r="T11" s="68">
        <v>352.46457664737619</v>
      </c>
      <c r="U11" s="68">
        <v>350.4319565781359</v>
      </c>
      <c r="V11" s="68">
        <v>321.02854202248062</v>
      </c>
      <c r="W11" s="68">
        <v>291.62512746682535</v>
      </c>
      <c r="X11" s="68">
        <v>262.22171291117002</v>
      </c>
      <c r="Y11" s="68">
        <v>402.98641087613828</v>
      </c>
      <c r="Z11" s="68">
        <v>543.75110884110654</v>
      </c>
      <c r="AA11" s="68">
        <v>684.51580680607503</v>
      </c>
      <c r="AB11" s="68">
        <v>684.51580680607503</v>
      </c>
      <c r="AC11" s="68">
        <v>684.51580680607503</v>
      </c>
      <c r="AD11" s="7"/>
      <c r="AE11" s="83"/>
      <c r="AF11" s="87">
        <f t="shared" si="2"/>
        <v>1.0029371271225334</v>
      </c>
      <c r="AG11" s="88">
        <f t="shared" si="2"/>
        <v>0.95585707824513799</v>
      </c>
      <c r="AH11" s="88">
        <f t="shared" si="2"/>
        <v>0.85362739408009292</v>
      </c>
      <c r="AI11" s="88">
        <f t="shared" si="2"/>
        <v>0.94415584415584419</v>
      </c>
      <c r="AJ11" s="88">
        <f t="shared" si="2"/>
        <v>1.0360360360360361</v>
      </c>
      <c r="AK11" s="88">
        <f t="shared" si="1"/>
        <v>1.0753623188405796</v>
      </c>
      <c r="AL11" s="88">
        <f t="shared" si="1"/>
        <v>1</v>
      </c>
      <c r="AM11" s="88">
        <f t="shared" si="1"/>
        <v>0.91105121293800539</v>
      </c>
      <c r="AN11" s="88">
        <f t="shared" si="1"/>
        <v>1.029585798816568</v>
      </c>
      <c r="AO11" s="88">
        <f t="shared" si="1"/>
        <v>1.0165410632183907</v>
      </c>
      <c r="AP11" s="88">
        <f t="shared" si="1"/>
        <v>1.0372891744200505</v>
      </c>
      <c r="AQ11" s="88">
        <f t="shared" si="1"/>
        <v>0.99638493313908583</v>
      </c>
      <c r="AR11" s="88">
        <f t="shared" si="1"/>
        <v>0.43604658079979697</v>
      </c>
      <c r="AS11" s="88">
        <f t="shared" si="1"/>
        <v>1.0073127710474583</v>
      </c>
      <c r="AT11" s="88">
        <f t="shared" si="1"/>
        <v>1.0056481931207508</v>
      </c>
      <c r="AU11" s="88">
        <f t="shared" si="1"/>
        <v>2.207605081655621</v>
      </c>
      <c r="AV11" s="88">
        <f t="shared" si="1"/>
        <v>0.99429887775568249</v>
      </c>
      <c r="AW11" s="88">
        <f t="shared" si="1"/>
        <v>0.99426618859594207</v>
      </c>
      <c r="AX11" s="88">
        <f t="shared" si="1"/>
        <v>0.994233122407436</v>
      </c>
      <c r="AY11" s="88">
        <f t="shared" si="1"/>
        <v>0.91609379794362678</v>
      </c>
      <c r="AZ11" s="88">
        <f t="shared" si="1"/>
        <v>0.90840872163448871</v>
      </c>
      <c r="BA11" s="88">
        <f t="shared" si="1"/>
        <v>0.89917393329215023</v>
      </c>
      <c r="BB11" s="88">
        <f t="shared" si="1"/>
        <v>1.5368155687879805</v>
      </c>
      <c r="BC11" s="88">
        <f t="shared" si="1"/>
        <v>1.3493038329975688</v>
      </c>
      <c r="BD11" s="88">
        <f t="shared" si="1"/>
        <v>1.2588770775382498</v>
      </c>
      <c r="BE11" s="88">
        <f t="shared" si="1"/>
        <v>1</v>
      </c>
      <c r="BF11" s="88">
        <f t="shared" si="1"/>
        <v>1</v>
      </c>
    </row>
    <row r="12" spans="1:58" x14ac:dyDescent="0.25">
      <c r="A12" s="9" t="s">
        <v>26</v>
      </c>
      <c r="B12" s="68">
        <v>620</v>
      </c>
      <c r="C12" s="68">
        <v>630</v>
      </c>
      <c r="D12" s="68">
        <v>830</v>
      </c>
      <c r="E12" s="68">
        <v>694</v>
      </c>
      <c r="F12" s="68">
        <v>537</v>
      </c>
      <c r="G12" s="68">
        <v>548</v>
      </c>
      <c r="H12" s="68">
        <v>544</v>
      </c>
      <c r="I12" s="68">
        <v>594</v>
      </c>
      <c r="J12" s="68">
        <v>600</v>
      </c>
      <c r="K12" s="68">
        <v>624</v>
      </c>
      <c r="L12" s="68">
        <v>560.62594999999999</v>
      </c>
      <c r="M12" s="68">
        <v>581.50247999999999</v>
      </c>
      <c r="N12" s="68">
        <v>590.05785000000003</v>
      </c>
      <c r="O12" s="68">
        <v>571.09001000000001</v>
      </c>
      <c r="P12" s="68">
        <v>592.49881799999991</v>
      </c>
      <c r="Q12" s="68">
        <v>615.09772800000007</v>
      </c>
      <c r="R12" s="68">
        <v>489.85667666574994</v>
      </c>
      <c r="S12" s="68">
        <v>504.37174167283695</v>
      </c>
      <c r="T12" s="68">
        <v>518.88680667992389</v>
      </c>
      <c r="U12" s="68">
        <v>531.99539168701097</v>
      </c>
      <c r="V12" s="68">
        <v>496.72546364889399</v>
      </c>
      <c r="W12" s="68">
        <v>461.45553561077702</v>
      </c>
      <c r="X12" s="68">
        <v>426.18560757265999</v>
      </c>
      <c r="Y12" s="68">
        <v>396.18371336788891</v>
      </c>
      <c r="Z12" s="68">
        <v>366.18181916311784</v>
      </c>
      <c r="AA12" s="68">
        <v>336.17992495834602</v>
      </c>
      <c r="AB12" s="68">
        <v>336.17992495834602</v>
      </c>
      <c r="AC12" s="68">
        <v>336.17992495834602</v>
      </c>
      <c r="AD12" s="7"/>
      <c r="AE12" s="83"/>
      <c r="AF12" s="87">
        <f t="shared" si="2"/>
        <v>1.0032258064516129</v>
      </c>
      <c r="AG12" s="88">
        <f t="shared" si="2"/>
        <v>1.0634920634920635</v>
      </c>
      <c r="AH12" s="88">
        <f t="shared" si="2"/>
        <v>0.96722891566265057</v>
      </c>
      <c r="AI12" s="88">
        <f t="shared" si="2"/>
        <v>0.95475504322766569</v>
      </c>
      <c r="AJ12" s="88">
        <f t="shared" si="2"/>
        <v>1.0204841713221602</v>
      </c>
      <c r="AK12" s="88">
        <f t="shared" si="1"/>
        <v>0.99270072992700731</v>
      </c>
      <c r="AL12" s="88">
        <f t="shared" si="1"/>
        <v>1.0919117647058822</v>
      </c>
      <c r="AM12" s="88">
        <f t="shared" si="1"/>
        <v>1.0101010101010102</v>
      </c>
      <c r="AN12" s="88">
        <f t="shared" si="1"/>
        <v>1.04</v>
      </c>
      <c r="AO12" s="88">
        <f t="shared" si="1"/>
        <v>0.89843902243589746</v>
      </c>
      <c r="AP12" s="88">
        <f t="shared" si="1"/>
        <v>1.0372378945355634</v>
      </c>
      <c r="AQ12" s="88">
        <f t="shared" si="1"/>
        <v>1.0147125253876821</v>
      </c>
      <c r="AR12" s="88">
        <f t="shared" si="1"/>
        <v>0.96785427056008144</v>
      </c>
      <c r="AS12" s="88">
        <f t="shared" si="1"/>
        <v>1.0374876247616376</v>
      </c>
      <c r="AT12" s="88">
        <f t="shared" si="1"/>
        <v>1.0381416963434351</v>
      </c>
      <c r="AU12" s="88">
        <f t="shared" si="1"/>
        <v>0.79638836946858282</v>
      </c>
      <c r="AV12" s="88">
        <f t="shared" si="1"/>
        <v>1.0296312486866261</v>
      </c>
      <c r="AW12" s="88">
        <f t="shared" si="1"/>
        <v>1.0287785056294891</v>
      </c>
      <c r="AX12" s="88">
        <f t="shared" si="1"/>
        <v>1.0252628990337254</v>
      </c>
      <c r="AY12" s="88">
        <f t="shared" si="1"/>
        <v>0.93370256850106825</v>
      </c>
      <c r="AZ12" s="88">
        <f t="shared" si="1"/>
        <v>0.92899512785386973</v>
      </c>
      <c r="BA12" s="88">
        <f t="shared" si="1"/>
        <v>0.92356808984546224</v>
      </c>
      <c r="BB12" s="88">
        <f t="shared" si="1"/>
        <v>0.92960368986731656</v>
      </c>
      <c r="BC12" s="88">
        <f t="shared" si="1"/>
        <v>0.92427277247282535</v>
      </c>
      <c r="BD12" s="88">
        <f t="shared" si="1"/>
        <v>0.91806831296720581</v>
      </c>
      <c r="BE12" s="88">
        <f t="shared" si="1"/>
        <v>1</v>
      </c>
      <c r="BF12" s="88">
        <f t="shared" si="1"/>
        <v>1</v>
      </c>
    </row>
    <row r="13" spans="1:58" x14ac:dyDescent="0.25">
      <c r="A13" s="9" t="s">
        <v>27</v>
      </c>
      <c r="B13" s="68" t="s">
        <v>28</v>
      </c>
      <c r="C13" s="68" t="s">
        <v>28</v>
      </c>
      <c r="D13" s="68" t="s">
        <v>28</v>
      </c>
      <c r="E13" s="68">
        <v>2</v>
      </c>
      <c r="F13" s="68">
        <v>5</v>
      </c>
      <c r="G13" s="68">
        <v>5</v>
      </c>
      <c r="H13" s="68">
        <v>5</v>
      </c>
      <c r="I13" s="68">
        <v>5</v>
      </c>
      <c r="J13" s="68">
        <v>5</v>
      </c>
      <c r="K13" s="68">
        <v>6</v>
      </c>
      <c r="L13" s="68">
        <v>1.47204</v>
      </c>
      <c r="M13" s="68">
        <v>1.52017</v>
      </c>
      <c r="N13" s="68">
        <v>1.5333800000000002</v>
      </c>
      <c r="O13" s="68">
        <v>52.140698999999991</v>
      </c>
      <c r="P13" s="68">
        <v>51.351063000000011</v>
      </c>
      <c r="Q13" s="68">
        <v>50.479819999999997</v>
      </c>
      <c r="R13" s="68">
        <v>1.6597416351438001</v>
      </c>
      <c r="S13" s="68">
        <v>1.9395300262657658</v>
      </c>
      <c r="T13" s="68">
        <v>2.2193184173877314</v>
      </c>
      <c r="U13" s="68">
        <v>2.4991068085096972</v>
      </c>
      <c r="V13" s="68">
        <v>3.9966382175731319</v>
      </c>
      <c r="W13" s="68">
        <v>5.4941696266365669</v>
      </c>
      <c r="X13" s="68">
        <v>6.9917010357000011</v>
      </c>
      <c r="Y13" s="68">
        <v>5.1220989459185402</v>
      </c>
      <c r="Z13" s="68">
        <v>3.2524968561370793</v>
      </c>
      <c r="AA13" s="68">
        <v>1.3828947663556101</v>
      </c>
      <c r="AB13" s="68">
        <v>1.3828947663556101</v>
      </c>
      <c r="AC13" s="68">
        <v>1.3828947663556101</v>
      </c>
      <c r="AD13" s="7"/>
      <c r="AE13" s="83"/>
      <c r="AF13" s="87" t="e">
        <f t="shared" si="2"/>
        <v>#VALUE!</v>
      </c>
      <c r="AG13" s="88" t="e">
        <f t="shared" si="2"/>
        <v>#VALUE!</v>
      </c>
      <c r="AH13" s="88" t="e">
        <f t="shared" si="2"/>
        <v>#VALUE!</v>
      </c>
      <c r="AI13" s="88">
        <f t="shared" si="2"/>
        <v>1.3</v>
      </c>
      <c r="AJ13" s="88">
        <f t="shared" si="2"/>
        <v>1</v>
      </c>
      <c r="AK13" s="88">
        <f t="shared" si="1"/>
        <v>1</v>
      </c>
      <c r="AL13" s="88">
        <f t="shared" si="1"/>
        <v>1</v>
      </c>
      <c r="AM13" s="88">
        <f t="shared" si="1"/>
        <v>1</v>
      </c>
      <c r="AN13" s="88">
        <f t="shared" si="1"/>
        <v>1.2</v>
      </c>
      <c r="AO13" s="88">
        <f t="shared" si="1"/>
        <v>0.24534</v>
      </c>
      <c r="AP13" s="88">
        <f t="shared" si="1"/>
        <v>1.0326961223879787</v>
      </c>
      <c r="AQ13" s="88">
        <f t="shared" si="1"/>
        <v>1.0086898175861911</v>
      </c>
      <c r="AR13" s="88">
        <f t="shared" si="1"/>
        <v>34.003768798340907</v>
      </c>
      <c r="AS13" s="88">
        <f t="shared" si="1"/>
        <v>0.98485566908107658</v>
      </c>
      <c r="AT13" s="88">
        <f t="shared" si="1"/>
        <v>0.98303359367653176</v>
      </c>
      <c r="AU13" s="88">
        <f t="shared" si="1"/>
        <v>3.2879309695315828E-2</v>
      </c>
      <c r="AV13" s="88">
        <f t="shared" si="1"/>
        <v>1.1685734605902833</v>
      </c>
      <c r="AW13" s="88">
        <f t="shared" si="1"/>
        <v>1.1442557667749287</v>
      </c>
      <c r="AX13" s="88">
        <f t="shared" si="1"/>
        <v>1.1260695125719244</v>
      </c>
      <c r="AY13" s="88">
        <f t="shared" si="1"/>
        <v>1.5992266532843644</v>
      </c>
      <c r="AZ13" s="88">
        <f t="shared" si="1"/>
        <v>1.3746977653565995</v>
      </c>
      <c r="BA13" s="88">
        <f t="shared" si="1"/>
        <v>1.2725673779351796</v>
      </c>
      <c r="BB13" s="88">
        <f t="shared" si="1"/>
        <v>0.73259696313741507</v>
      </c>
      <c r="BC13" s="88">
        <f t="shared" si="1"/>
        <v>0.63499297660557252</v>
      </c>
      <c r="BD13" s="88">
        <f t="shared" si="1"/>
        <v>0.42517943214802822</v>
      </c>
      <c r="BE13" s="88">
        <f t="shared" si="1"/>
        <v>1</v>
      </c>
      <c r="BF13" s="88">
        <f t="shared" si="1"/>
        <v>1</v>
      </c>
    </row>
    <row r="14" spans="1:58" x14ac:dyDescent="0.25">
      <c r="A14" s="9" t="s">
        <v>29</v>
      </c>
      <c r="B14" s="68" t="s">
        <v>28</v>
      </c>
      <c r="C14" s="68" t="s">
        <v>28</v>
      </c>
      <c r="D14" s="68" t="s">
        <v>28</v>
      </c>
      <c r="E14" s="68">
        <v>49</v>
      </c>
      <c r="F14" s="68">
        <v>76</v>
      </c>
      <c r="G14" s="68">
        <v>28</v>
      </c>
      <c r="H14" s="68">
        <v>17</v>
      </c>
      <c r="I14" s="68">
        <v>51</v>
      </c>
      <c r="J14" s="68">
        <v>24</v>
      </c>
      <c r="K14" s="68">
        <v>25</v>
      </c>
      <c r="L14" s="68">
        <v>69.770560000000003</v>
      </c>
      <c r="M14" s="68">
        <v>71.313980000000001</v>
      </c>
      <c r="N14" s="68">
        <v>72.053939999999997</v>
      </c>
      <c r="O14" s="68">
        <v>163.24246800000006</v>
      </c>
      <c r="P14" s="68">
        <v>169.47743599999998</v>
      </c>
      <c r="Q14" s="68">
        <v>178.08602099999993</v>
      </c>
      <c r="R14" s="68">
        <v>117.90558978733409</v>
      </c>
      <c r="S14" s="68">
        <v>114.39777669519367</v>
      </c>
      <c r="T14" s="68">
        <v>110.88996360305325</v>
      </c>
      <c r="U14" s="68">
        <v>107.38215051091284</v>
      </c>
      <c r="V14" s="68">
        <v>77.612276791041893</v>
      </c>
      <c r="W14" s="68">
        <v>47.842403071170949</v>
      </c>
      <c r="X14" s="68">
        <v>18.072529351300002</v>
      </c>
      <c r="Y14" s="68">
        <v>20.862299678268016</v>
      </c>
      <c r="Z14" s="68">
        <v>23.65207000523603</v>
      </c>
      <c r="AA14" s="68">
        <v>26.441840332203999</v>
      </c>
      <c r="AB14" s="68">
        <v>26.441840332203999</v>
      </c>
      <c r="AC14" s="68">
        <v>26.441840332203999</v>
      </c>
      <c r="AD14" s="7"/>
      <c r="AE14" s="83"/>
      <c r="AF14" s="87" t="e">
        <f t="shared" si="2"/>
        <v>#VALUE!</v>
      </c>
      <c r="AG14" s="88" t="e">
        <f t="shared" si="2"/>
        <v>#VALUE!</v>
      </c>
      <c r="AH14" s="88" t="e">
        <f t="shared" si="2"/>
        <v>#VALUE!</v>
      </c>
      <c r="AI14" s="88">
        <f t="shared" si="2"/>
        <v>1.1102040816326531</v>
      </c>
      <c r="AJ14" s="88">
        <f t="shared" si="2"/>
        <v>0.36842105263157898</v>
      </c>
      <c r="AK14" s="88">
        <f t="shared" si="1"/>
        <v>0.6071428571428571</v>
      </c>
      <c r="AL14" s="88">
        <f t="shared" si="1"/>
        <v>3</v>
      </c>
      <c r="AM14" s="88">
        <f t="shared" si="1"/>
        <v>0.47058823529411764</v>
      </c>
      <c r="AN14" s="88">
        <f t="shared" si="1"/>
        <v>1.0416666666666667</v>
      </c>
      <c r="AO14" s="88">
        <f t="shared" si="1"/>
        <v>2.7908224000000001</v>
      </c>
      <c r="AP14" s="88">
        <f t="shared" si="1"/>
        <v>1.0221213646558089</v>
      </c>
      <c r="AQ14" s="88">
        <f t="shared" si="1"/>
        <v>1.0103760861474846</v>
      </c>
      <c r="AR14" s="88">
        <f t="shared" si="1"/>
        <v>2.2655592185521023</v>
      </c>
      <c r="AS14" s="88">
        <f t="shared" si="1"/>
        <v>1.0381945217833874</v>
      </c>
      <c r="AT14" s="88">
        <f t="shared" si="1"/>
        <v>1.050794873955964</v>
      </c>
      <c r="AU14" s="88">
        <f t="shared" si="1"/>
        <v>0.66207099875253062</v>
      </c>
      <c r="AV14" s="88">
        <f t="shared" si="1"/>
        <v>0.97024896700430019</v>
      </c>
      <c r="AW14" s="88">
        <f t="shared" si="1"/>
        <v>0.96933670222029933</v>
      </c>
      <c r="AX14" s="88">
        <f t="shared" si="1"/>
        <v>0.96836672158449666</v>
      </c>
      <c r="AY14" s="88">
        <f t="shared" si="1"/>
        <v>0.72276701874353366</v>
      </c>
      <c r="AZ14" s="88">
        <f t="shared" si="1"/>
        <v>0.61642829007553324</v>
      </c>
      <c r="BA14" s="88">
        <f t="shared" si="1"/>
        <v>0.37775128737607688</v>
      </c>
      <c r="BB14" s="88">
        <f t="shared" si="1"/>
        <v>1.1543652397923669</v>
      </c>
      <c r="BC14" s="88">
        <f t="shared" si="1"/>
        <v>1.1337230492319157</v>
      </c>
      <c r="BD14" s="88">
        <f t="shared" si="1"/>
        <v>1.1179503665577843</v>
      </c>
      <c r="BE14" s="88">
        <f t="shared" si="1"/>
        <v>1</v>
      </c>
      <c r="BF14" s="88">
        <f t="shared" si="1"/>
        <v>1</v>
      </c>
    </row>
    <row r="15" spans="1:58" x14ac:dyDescent="0.25">
      <c r="A15" s="9" t="s">
        <v>30</v>
      </c>
      <c r="B15" s="68">
        <v>7059</v>
      </c>
      <c r="C15" s="68">
        <v>3230</v>
      </c>
      <c r="D15" s="68">
        <v>2300</v>
      </c>
      <c r="E15" s="68">
        <v>1941</v>
      </c>
      <c r="F15" s="68">
        <v>1079</v>
      </c>
      <c r="G15" s="68">
        <v>1116</v>
      </c>
      <c r="H15" s="68">
        <v>1138</v>
      </c>
      <c r="I15" s="68">
        <v>1248</v>
      </c>
      <c r="J15" s="68">
        <v>1225</v>
      </c>
      <c r="K15" s="68">
        <v>1185</v>
      </c>
      <c r="L15" s="68">
        <v>2903.79052</v>
      </c>
      <c r="M15" s="68">
        <v>2947.54754</v>
      </c>
      <c r="N15" s="68">
        <v>3121.3610600000002</v>
      </c>
      <c r="O15" s="68">
        <v>3018.5570040000007</v>
      </c>
      <c r="P15" s="68">
        <v>1849.0858400000002</v>
      </c>
      <c r="Q15" s="68">
        <v>1851.3775740000001</v>
      </c>
      <c r="R15" s="68">
        <v>1593.8215257238398</v>
      </c>
      <c r="S15" s="68">
        <v>1580.4770413365479</v>
      </c>
      <c r="T15" s="68">
        <v>1567.132556949256</v>
      </c>
      <c r="U15" s="68">
        <v>1553.1763725619639</v>
      </c>
      <c r="V15" s="68">
        <v>1494.6844927895092</v>
      </c>
      <c r="W15" s="68">
        <v>1436.1926130170546</v>
      </c>
      <c r="X15" s="68">
        <v>1377.7007332445999</v>
      </c>
      <c r="Y15" s="68">
        <v>1289.4244668679855</v>
      </c>
      <c r="Z15" s="68">
        <v>1201.1482004913712</v>
      </c>
      <c r="AA15" s="68">
        <v>1112.87193411475</v>
      </c>
      <c r="AB15" s="68">
        <v>1112.87193411475</v>
      </c>
      <c r="AC15" s="68">
        <v>1112.87193411475</v>
      </c>
      <c r="AD15" s="7"/>
      <c r="AE15" s="83"/>
      <c r="AF15" s="87">
        <f t="shared" si="2"/>
        <v>0.89151437880719653</v>
      </c>
      <c r="AG15" s="88">
        <f t="shared" si="2"/>
        <v>0.94241486068111457</v>
      </c>
      <c r="AH15" s="88">
        <f t="shared" si="2"/>
        <v>0.96878260869565214</v>
      </c>
      <c r="AI15" s="88">
        <f t="shared" si="2"/>
        <v>0.91117980422462652</v>
      </c>
      <c r="AJ15" s="88">
        <f t="shared" si="2"/>
        <v>1.0342910101946245</v>
      </c>
      <c r="AK15" s="88">
        <f t="shared" si="1"/>
        <v>1.0197132616487454</v>
      </c>
      <c r="AL15" s="88">
        <f t="shared" si="1"/>
        <v>1.0966608084358525</v>
      </c>
      <c r="AM15" s="88">
        <f t="shared" si="1"/>
        <v>0.98157051282051277</v>
      </c>
      <c r="AN15" s="88">
        <f t="shared" si="1"/>
        <v>0.96734693877551026</v>
      </c>
      <c r="AO15" s="88">
        <f t="shared" si="1"/>
        <v>2.4504561350210969</v>
      </c>
      <c r="AP15" s="88">
        <f t="shared" si="1"/>
        <v>1.0150689313497725</v>
      </c>
      <c r="AQ15" s="88">
        <f t="shared" si="1"/>
        <v>1.0589688606006336</v>
      </c>
      <c r="AR15" s="88">
        <f t="shared" si="1"/>
        <v>0.96706434980642719</v>
      </c>
      <c r="AS15" s="88">
        <f t="shared" si="1"/>
        <v>0.61257277485557127</v>
      </c>
      <c r="AT15" s="88">
        <f t="shared" si="1"/>
        <v>1.0012393875667773</v>
      </c>
      <c r="AU15" s="88">
        <f t="shared" si="1"/>
        <v>0.86088410495342849</v>
      </c>
      <c r="AV15" s="88">
        <f t="shared" si="1"/>
        <v>0.99162736594285139</v>
      </c>
      <c r="AW15" s="88">
        <f t="shared" si="1"/>
        <v>0.99155667305612549</v>
      </c>
      <c r="AX15" s="88">
        <f t="shared" si="1"/>
        <v>0.99109444550468617</v>
      </c>
      <c r="AY15" s="88">
        <f t="shared" si="1"/>
        <v>0.96234047799995026</v>
      </c>
      <c r="AZ15" s="88">
        <f t="shared" si="1"/>
        <v>0.96086673806102574</v>
      </c>
      <c r="BA15" s="88">
        <f t="shared" si="1"/>
        <v>0.95927295597936613</v>
      </c>
      <c r="BB15" s="88">
        <f t="shared" si="1"/>
        <v>0.93592493329903625</v>
      </c>
      <c r="BC15" s="88">
        <f t="shared" si="1"/>
        <v>0.9315382415605642</v>
      </c>
      <c r="BD15" s="88">
        <f t="shared" si="1"/>
        <v>0.92650676549279376</v>
      </c>
      <c r="BE15" s="88">
        <f t="shared" si="1"/>
        <v>1</v>
      </c>
      <c r="BF15" s="88">
        <f t="shared" si="1"/>
        <v>1</v>
      </c>
    </row>
    <row r="16" spans="1:58" x14ac:dyDescent="0.25">
      <c r="A16" s="9" t="s">
        <v>31</v>
      </c>
      <c r="B16" s="68">
        <v>163231</v>
      </c>
      <c r="C16" s="68">
        <v>153555</v>
      </c>
      <c r="D16" s="68">
        <v>143827</v>
      </c>
      <c r="E16" s="68">
        <v>134187</v>
      </c>
      <c r="F16" s="68">
        <v>110255</v>
      </c>
      <c r="G16" s="68">
        <v>104980</v>
      </c>
      <c r="H16" s="68">
        <v>99705</v>
      </c>
      <c r="I16" s="68">
        <v>94431</v>
      </c>
      <c r="J16" s="68">
        <v>89156</v>
      </c>
      <c r="K16" s="68">
        <v>83881</v>
      </c>
      <c r="L16" s="68">
        <v>78605.994599999976</v>
      </c>
      <c r="M16" s="68">
        <v>75849.129540000009</v>
      </c>
      <c r="N16" s="68">
        <v>73244.49222</v>
      </c>
      <c r="O16" s="68">
        <v>68708.336649999997</v>
      </c>
      <c r="P16" s="68">
        <v>68060.943259999985</v>
      </c>
      <c r="Q16" s="68">
        <v>63476.038739999982</v>
      </c>
      <c r="R16" s="68">
        <v>51135.465930931896</v>
      </c>
      <c r="S16" s="68">
        <v>48238.743218971053</v>
      </c>
      <c r="T16" s="68">
        <v>45342.020507010209</v>
      </c>
      <c r="U16" s="68">
        <v>42445.297795049366</v>
      </c>
      <c r="V16" s="68">
        <v>39714.809810082137</v>
      </c>
      <c r="W16" s="68">
        <v>36984.321825114908</v>
      </c>
      <c r="X16" s="68">
        <v>32923.895174897254</v>
      </c>
      <c r="Y16" s="68">
        <v>27480.056501810268</v>
      </c>
      <c r="Z16" s="68">
        <v>28309.117306165579</v>
      </c>
      <c r="AA16" s="68">
        <v>26628.2404228796</v>
      </c>
      <c r="AB16" s="68">
        <v>25622.183104400789</v>
      </c>
      <c r="AC16" s="68">
        <v>24616.125785921929</v>
      </c>
      <c r="AD16" s="7"/>
      <c r="AE16" s="83"/>
      <c r="AF16" s="87">
        <f t="shared" si="2"/>
        <v>0.98814440884390831</v>
      </c>
      <c r="AG16" s="88">
        <f t="shared" si="2"/>
        <v>0.98732962130832602</v>
      </c>
      <c r="AH16" s="88">
        <f t="shared" si="2"/>
        <v>0.98659500650086562</v>
      </c>
      <c r="AI16" s="88">
        <f t="shared" si="2"/>
        <v>0.96433037477549988</v>
      </c>
      <c r="AJ16" s="88">
        <f t="shared" si="2"/>
        <v>0.95215636479071242</v>
      </c>
      <c r="AK16" s="88">
        <f t="shared" si="1"/>
        <v>0.9497523337778625</v>
      </c>
      <c r="AL16" s="88">
        <f t="shared" si="1"/>
        <v>0.94710395667218295</v>
      </c>
      <c r="AM16" s="88">
        <f t="shared" si="1"/>
        <v>0.94413910686109437</v>
      </c>
      <c r="AN16" s="88">
        <f t="shared" si="1"/>
        <v>0.9408340436986854</v>
      </c>
      <c r="AO16" s="88">
        <f t="shared" si="1"/>
        <v>0.93711322707168465</v>
      </c>
      <c r="AP16" s="88">
        <f t="shared" si="1"/>
        <v>0.96492805575416041</v>
      </c>
      <c r="AQ16" s="88">
        <f t="shared" si="1"/>
        <v>0.96566028725977116</v>
      </c>
      <c r="AR16" s="88">
        <f t="shared" si="1"/>
        <v>0.93806830476242464</v>
      </c>
      <c r="AS16" s="88">
        <f t="shared" si="1"/>
        <v>0.99057765881747606</v>
      </c>
      <c r="AT16" s="88">
        <f t="shared" si="1"/>
        <v>0.93263530741140066</v>
      </c>
      <c r="AU16" s="88">
        <f t="shared" si="1"/>
        <v>0.80558691036761931</v>
      </c>
      <c r="AV16" s="88">
        <f t="shared" si="1"/>
        <v>0.94335198361400652</v>
      </c>
      <c r="AW16" s="88">
        <f t="shared" si="1"/>
        <v>0.93995028645726331</v>
      </c>
      <c r="AX16" s="88">
        <f t="shared" si="1"/>
        <v>0.93611394729282105</v>
      </c>
      <c r="AY16" s="88">
        <f t="shared" si="1"/>
        <v>0.93567042459799399</v>
      </c>
      <c r="AZ16" s="88">
        <f t="shared" si="1"/>
        <v>0.93124761271614953</v>
      </c>
      <c r="BA16" s="88">
        <f t="shared" si="1"/>
        <v>0.890212218317321</v>
      </c>
      <c r="BB16" s="88">
        <f t="shared" si="1"/>
        <v>0.83465386935025754</v>
      </c>
      <c r="BC16" s="88">
        <f t="shared" si="1"/>
        <v>1.0301695451135879</v>
      </c>
      <c r="BD16" s="88">
        <f t="shared" si="1"/>
        <v>0.94062418601374431</v>
      </c>
      <c r="BE16" s="88">
        <f t="shared" si="1"/>
        <v>0.96221840788194235</v>
      </c>
      <c r="BF16" s="88">
        <f t="shared" si="1"/>
        <v>0.96073491027756874</v>
      </c>
    </row>
    <row r="17" spans="1:58" x14ac:dyDescent="0.25">
      <c r="A17" s="9" t="s">
        <v>32</v>
      </c>
      <c r="B17" s="68">
        <v>11371</v>
      </c>
      <c r="C17" s="68">
        <v>14329</v>
      </c>
      <c r="D17" s="68">
        <v>16685</v>
      </c>
      <c r="E17" s="68">
        <v>19029</v>
      </c>
      <c r="F17" s="68">
        <v>21447</v>
      </c>
      <c r="G17" s="68">
        <v>21934</v>
      </c>
      <c r="H17" s="68">
        <v>22419</v>
      </c>
      <c r="I17" s="68">
        <v>22904</v>
      </c>
      <c r="J17" s="68">
        <v>23389</v>
      </c>
      <c r="K17" s="68">
        <v>23874</v>
      </c>
      <c r="L17" s="68">
        <v>24358.496760000005</v>
      </c>
      <c r="M17" s="68">
        <v>23667.830380000003</v>
      </c>
      <c r="N17" s="68">
        <v>23688.959260000007</v>
      </c>
      <c r="O17" s="68">
        <v>23316.011545999998</v>
      </c>
      <c r="P17" s="68">
        <v>24178.456670999993</v>
      </c>
      <c r="Q17" s="68">
        <v>24676.658330000006</v>
      </c>
      <c r="R17" s="68">
        <v>22372.419773334761</v>
      </c>
      <c r="S17" s="68">
        <v>22139.290208568484</v>
      </c>
      <c r="T17" s="68">
        <v>21906.160643802206</v>
      </c>
      <c r="U17" s="68">
        <v>21673.031079035925</v>
      </c>
      <c r="V17" s="68">
        <v>20149.850666946026</v>
      </c>
      <c r="W17" s="68">
        <v>18626.670254856122</v>
      </c>
      <c r="X17" s="68">
        <v>17881.010098794002</v>
      </c>
      <c r="Y17" s="68">
        <v>15836.796922181495</v>
      </c>
      <c r="Z17" s="68">
        <v>15278.587809353779</v>
      </c>
      <c r="AA17" s="68">
        <v>14771.9317878529</v>
      </c>
      <c r="AB17" s="68">
        <v>14614.46636817668</v>
      </c>
      <c r="AC17" s="68">
        <v>14457.000948500374</v>
      </c>
      <c r="AD17" s="7"/>
      <c r="AE17" s="83"/>
      <c r="AF17" s="87">
        <f t="shared" si="2"/>
        <v>1.0520270864479817</v>
      </c>
      <c r="AG17" s="88">
        <f t="shared" si="2"/>
        <v>1.0328843603880242</v>
      </c>
      <c r="AH17" s="88">
        <f t="shared" si="2"/>
        <v>1.0280970931974827</v>
      </c>
      <c r="AI17" s="88">
        <f t="shared" si="2"/>
        <v>1.0254138420305849</v>
      </c>
      <c r="AJ17" s="88">
        <f t="shared" si="2"/>
        <v>1.022707138527533</v>
      </c>
      <c r="AK17" s="88">
        <f t="shared" si="1"/>
        <v>1.0221117899152001</v>
      </c>
      <c r="AL17" s="88">
        <f t="shared" si="1"/>
        <v>1.0216334359248851</v>
      </c>
      <c r="AM17" s="88">
        <f t="shared" si="1"/>
        <v>1.0211753405518686</v>
      </c>
      <c r="AN17" s="88">
        <f t="shared" si="1"/>
        <v>1.020736243533285</v>
      </c>
      <c r="AO17" s="88">
        <f t="shared" si="1"/>
        <v>1.0202939080170899</v>
      </c>
      <c r="AP17" s="88">
        <f t="shared" si="1"/>
        <v>0.97164577162519439</v>
      </c>
      <c r="AQ17" s="88">
        <f t="shared" si="1"/>
        <v>1.000892725681263</v>
      </c>
      <c r="AR17" s="88">
        <f t="shared" si="1"/>
        <v>0.98425647535180028</v>
      </c>
      <c r="AS17" s="88">
        <f t="shared" si="1"/>
        <v>1.0369893934603045</v>
      </c>
      <c r="AT17" s="88">
        <f t="shared" ref="AT17:BF18" si="3">IF(P17&gt;0,(Q17/P17-1)/(AT$5-AS$5)+1,"")</f>
        <v>1.0206051885684484</v>
      </c>
      <c r="AU17" s="88">
        <f t="shared" si="3"/>
        <v>0.90662274746236904</v>
      </c>
      <c r="AV17" s="88">
        <f t="shared" si="3"/>
        <v>0.98957959992132194</v>
      </c>
      <c r="AW17" s="88">
        <f t="shared" si="3"/>
        <v>0.98946987177230961</v>
      </c>
      <c r="AX17" s="88">
        <f t="shared" si="3"/>
        <v>0.98935780812726581</v>
      </c>
      <c r="AY17" s="88">
        <f t="shared" si="3"/>
        <v>0.92972000978842062</v>
      </c>
      <c r="AZ17" s="88">
        <f t="shared" si="3"/>
        <v>0.92440735977321453</v>
      </c>
      <c r="BA17" s="88">
        <f t="shared" si="3"/>
        <v>0.9599681453604022</v>
      </c>
      <c r="BB17" s="88">
        <f t="shared" si="3"/>
        <v>0.88567686247487876</v>
      </c>
      <c r="BC17" s="88">
        <f t="shared" si="3"/>
        <v>0.96475239812882418</v>
      </c>
      <c r="BD17" s="88">
        <f t="shared" si="3"/>
        <v>0.96683881862493226</v>
      </c>
      <c r="BE17" s="88">
        <f t="shared" si="3"/>
        <v>0.98934022835078983</v>
      </c>
      <c r="BF17" s="88">
        <f t="shared" si="3"/>
        <v>0.98922537329045479</v>
      </c>
    </row>
    <row r="18" spans="1:58" x14ac:dyDescent="0.25">
      <c r="A18" s="9" t="s">
        <v>33</v>
      </c>
      <c r="B18" s="68">
        <v>7909</v>
      </c>
      <c r="C18" s="68">
        <v>5263</v>
      </c>
      <c r="D18" s="68">
        <v>8344</v>
      </c>
      <c r="E18" s="68">
        <v>7927</v>
      </c>
      <c r="F18" s="68">
        <v>11122</v>
      </c>
      <c r="G18" s="68">
        <v>8618</v>
      </c>
      <c r="H18" s="68">
        <v>6934</v>
      </c>
      <c r="I18" s="68">
        <v>7082</v>
      </c>
      <c r="J18" s="68">
        <v>9656</v>
      </c>
      <c r="K18" s="68">
        <v>7298</v>
      </c>
      <c r="L18" s="68">
        <v>15016.3282</v>
      </c>
      <c r="M18" s="68">
        <v>7316.2786199999982</v>
      </c>
      <c r="N18" s="68">
        <v>7184.1086699999969</v>
      </c>
      <c r="O18" s="68">
        <v>11410.093849999996</v>
      </c>
      <c r="P18" s="68">
        <v>12964.397550999998</v>
      </c>
      <c r="Q18" s="68">
        <v>8675.5646280000001</v>
      </c>
      <c r="R18" s="68">
        <v>18493.421145654007</v>
      </c>
      <c r="S18" s="68">
        <v>17364.04556567227</v>
      </c>
      <c r="T18" s="68">
        <v>16234.669985690532</v>
      </c>
      <c r="U18" s="68">
        <v>15105.294405708795</v>
      </c>
      <c r="V18" s="68">
        <v>17108.621824570997</v>
      </c>
      <c r="W18" s="68">
        <v>19111.949243433199</v>
      </c>
      <c r="X18" s="68">
        <v>21115.2766622954</v>
      </c>
      <c r="Y18" s="68">
        <v>22065.60143313041</v>
      </c>
      <c r="Z18" s="68">
        <v>23015.926203965417</v>
      </c>
      <c r="AA18" s="68">
        <v>26259.741573015803</v>
      </c>
      <c r="AB18" s="68">
        <v>26259.741573015803</v>
      </c>
      <c r="AC18" s="68">
        <v>26259.741573015803</v>
      </c>
      <c r="AD18" s="7"/>
      <c r="AE18" s="83"/>
      <c r="AF18" s="87">
        <f t="shared" si="2"/>
        <v>0.9330888860791503</v>
      </c>
      <c r="AG18" s="88">
        <f t="shared" si="2"/>
        <v>1.1170815124453735</v>
      </c>
      <c r="AH18" s="88">
        <f t="shared" si="2"/>
        <v>0.99000479386385432</v>
      </c>
      <c r="AI18" s="88">
        <f t="shared" si="2"/>
        <v>1.0806105714646146</v>
      </c>
      <c r="AJ18" s="88">
        <f t="shared" si="2"/>
        <v>0.77486063657615534</v>
      </c>
      <c r="AK18" s="88">
        <f t="shared" si="2"/>
        <v>0.804595033650499</v>
      </c>
      <c r="AL18" s="88">
        <f t="shared" si="2"/>
        <v>1.0213441015286993</v>
      </c>
      <c r="AM18" s="88">
        <f t="shared" si="2"/>
        <v>1.3634566506636543</v>
      </c>
      <c r="AN18" s="88">
        <f t="shared" si="2"/>
        <v>0.7557995028997514</v>
      </c>
      <c r="AO18" s="88">
        <f t="shared" si="2"/>
        <v>2.0575949849273774</v>
      </c>
      <c r="AP18" s="88">
        <f t="shared" si="2"/>
        <v>0.48722154461168465</v>
      </c>
      <c r="AQ18" s="88">
        <f t="shared" si="2"/>
        <v>0.98193481182650733</v>
      </c>
      <c r="AR18" s="88">
        <f t="shared" si="2"/>
        <v>1.5882407093377111</v>
      </c>
      <c r="AS18" s="88">
        <f t="shared" si="2"/>
        <v>1.1362218156514114</v>
      </c>
      <c r="AT18" s="88">
        <f t="shared" si="3"/>
        <v>0.66918378535305079</v>
      </c>
      <c r="AU18" s="88">
        <f t="shared" si="3"/>
        <v>2.1316677286879187</v>
      </c>
      <c r="AV18" s="88">
        <f t="shared" si="3"/>
        <v>0.93893095436010532</v>
      </c>
      <c r="AW18" s="88">
        <f t="shared" si="3"/>
        <v>0.93495896012767621</v>
      </c>
      <c r="AX18" s="88">
        <f t="shared" si="3"/>
        <v>0.930434337071392</v>
      </c>
      <c r="AY18" s="88">
        <f t="shared" si="3"/>
        <v>1.1326241889138604</v>
      </c>
      <c r="AZ18" s="88">
        <f t="shared" si="3"/>
        <v>1.1170946110916469</v>
      </c>
      <c r="BA18" s="88">
        <f t="shared" si="3"/>
        <v>1.1048206749267366</v>
      </c>
      <c r="BB18" s="88">
        <f t="shared" si="3"/>
        <v>1.0450065033972282</v>
      </c>
      <c r="BC18" s="88">
        <f t="shared" si="3"/>
        <v>1.0430681562755022</v>
      </c>
      <c r="BD18" s="88">
        <f t="shared" si="3"/>
        <v>1.1409378593024646</v>
      </c>
      <c r="BE18" s="88">
        <f t="shared" si="3"/>
        <v>1</v>
      </c>
      <c r="BF18" s="88">
        <f t="shared" si="3"/>
        <v>1</v>
      </c>
    </row>
    <row r="19" spans="1:58" x14ac:dyDescent="0.25">
      <c r="A19" s="9"/>
      <c r="B19" s="68"/>
      <c r="C19" s="68"/>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7"/>
    </row>
    <row r="20" spans="1:58" x14ac:dyDescent="0.25">
      <c r="A20" s="9"/>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7"/>
    </row>
    <row r="21" spans="1:58" x14ac:dyDescent="0.25">
      <c r="A21" s="8" t="s">
        <v>36</v>
      </c>
      <c r="B21" s="68">
        <v>204042</v>
      </c>
      <c r="C21" s="68">
        <v>188398</v>
      </c>
      <c r="D21" s="68">
        <v>185408</v>
      </c>
      <c r="E21" s="68">
        <v>176845</v>
      </c>
      <c r="F21" s="68">
        <v>154188</v>
      </c>
      <c r="G21" s="68">
        <v>147128</v>
      </c>
      <c r="H21" s="68">
        <v>140895</v>
      </c>
      <c r="I21" s="68">
        <v>135902</v>
      </c>
      <c r="J21" s="68">
        <v>133558</v>
      </c>
      <c r="K21" s="68">
        <v>126778</v>
      </c>
      <c r="L21" s="68">
        <v>128858.13890999999</v>
      </c>
      <c r="M21" s="68">
        <v>117910.14078</v>
      </c>
      <c r="N21" s="68">
        <v>115380.10004</v>
      </c>
      <c r="O21" s="68">
        <v>114541.26393399999</v>
      </c>
      <c r="P21" s="68">
        <v>114466.63324599998</v>
      </c>
      <c r="Q21" s="68">
        <v>106262.327387</v>
      </c>
      <c r="R21" s="68">
        <v>101305.50072813813</v>
      </c>
      <c r="S21" s="68">
        <v>96847.509909594752</v>
      </c>
      <c r="T21" s="68">
        <v>92389.519091051348</v>
      </c>
      <c r="U21" s="68">
        <v>87927.277947076946</v>
      </c>
      <c r="V21" s="68">
        <v>85269.002755339054</v>
      </c>
      <c r="W21" s="68">
        <v>82610.727563601176</v>
      </c>
      <c r="X21" s="68">
        <v>79400.033962640649</v>
      </c>
      <c r="Y21" s="68">
        <v>72940.01280994284</v>
      </c>
      <c r="Z21" s="68">
        <v>74238.895198472106</v>
      </c>
      <c r="AA21" s="68">
        <v>75372.883588902303</v>
      </c>
      <c r="AB21" s="68">
        <v>74209.360850747267</v>
      </c>
      <c r="AC21" s="68">
        <v>73045.838112592086</v>
      </c>
      <c r="AD21" s="7"/>
    </row>
    <row r="22" spans="1:58" x14ac:dyDescent="0.25">
      <c r="A22" s="57" t="s">
        <v>46</v>
      </c>
      <c r="B22" s="68">
        <v>6766</v>
      </c>
      <c r="C22" s="68">
        <v>4433</v>
      </c>
      <c r="D22" s="68">
        <v>7622</v>
      </c>
      <c r="E22" s="68">
        <v>7289</v>
      </c>
      <c r="F22" s="68">
        <v>10583.356699999998</v>
      </c>
      <c r="G22" s="68">
        <v>10583.356699999998</v>
      </c>
      <c r="H22" s="68">
        <v>6388.6960099999997</v>
      </c>
      <c r="I22" s="68">
        <v>6537.03946</v>
      </c>
      <c r="J22" s="68">
        <v>9088.8297100000018</v>
      </c>
      <c r="K22" s="68">
        <v>6704.5981400000001</v>
      </c>
      <c r="L22" s="68">
        <v>14502.10442</v>
      </c>
      <c r="M22" s="68">
        <v>6792.9585199999992</v>
      </c>
      <c r="N22" s="68">
        <v>6654.1118299999998</v>
      </c>
      <c r="O22" s="68">
        <v>10508.142009000001</v>
      </c>
      <c r="P22" s="68">
        <v>12048.633207999999</v>
      </c>
      <c r="Q22" s="68">
        <v>7743.9547080000002</v>
      </c>
      <c r="R22" s="68">
        <v>8554.5499999999993</v>
      </c>
      <c r="S22" s="68">
        <v>8554.5499999999993</v>
      </c>
      <c r="T22" s="68">
        <v>8554.5499999999993</v>
      </c>
      <c r="U22" s="68">
        <v>7900.0478711937776</v>
      </c>
      <c r="V22" s="68">
        <v>7900.0478711937776</v>
      </c>
      <c r="W22" s="68">
        <v>7900.0478711937776</v>
      </c>
      <c r="X22" s="68">
        <v>12200.1179825899</v>
      </c>
      <c r="Y22" s="68">
        <v>12200.1179825899</v>
      </c>
      <c r="Z22" s="68">
        <v>12200.1179825899</v>
      </c>
      <c r="AA22" s="68">
        <v>14493.608580805199</v>
      </c>
      <c r="AB22" s="68">
        <v>14493.608580805199</v>
      </c>
      <c r="AC22" s="68">
        <v>14493.608580805199</v>
      </c>
    </row>
    <row r="23" spans="1:58" x14ac:dyDescent="0.25">
      <c r="A23" s="1" t="s">
        <v>52</v>
      </c>
      <c r="B23" s="68">
        <v>197277</v>
      </c>
      <c r="C23" s="68">
        <v>183965</v>
      </c>
      <c r="D23" s="68">
        <v>177785</v>
      </c>
      <c r="E23" s="68">
        <v>169555</v>
      </c>
      <c r="F23" s="68">
        <v>143602.6433</v>
      </c>
      <c r="G23" s="68">
        <v>136544.6433</v>
      </c>
      <c r="H23" s="68">
        <v>134507.30398999999</v>
      </c>
      <c r="I23" s="68">
        <v>129363.96054</v>
      </c>
      <c r="J23" s="68">
        <v>124470.17028999999</v>
      </c>
      <c r="K23" s="68">
        <v>120072.40186</v>
      </c>
      <c r="L23" s="68">
        <v>114356.04414</v>
      </c>
      <c r="M23" s="68">
        <v>111117.19213000001</v>
      </c>
      <c r="N23" s="68">
        <v>108725.99831000001</v>
      </c>
      <c r="O23" s="68">
        <v>104033.12804399998</v>
      </c>
      <c r="P23" s="68">
        <v>102418.00605899998</v>
      </c>
      <c r="Q23" s="68">
        <v>98518.379019999993</v>
      </c>
      <c r="R23" s="68">
        <v>102501.41096833185</v>
      </c>
      <c r="S23" s="68">
        <v>96492.598697813039</v>
      </c>
      <c r="T23" s="68">
        <v>90483.786427294239</v>
      </c>
      <c r="U23" s="68">
        <v>84514.945347111454</v>
      </c>
      <c r="V23" s="68">
        <f>V21 - V22</f>
        <v>77368.954884145278</v>
      </c>
      <c r="W23" s="68">
        <f t="shared" ref="W23:Z23" si="4">W21 - W22</f>
        <v>74710.679692407401</v>
      </c>
      <c r="X23" s="68">
        <f t="shared" si="4"/>
        <v>67199.915980050748</v>
      </c>
      <c r="Y23" s="68">
        <f t="shared" si="4"/>
        <v>60739.894827352939</v>
      </c>
      <c r="Z23" s="68">
        <f t="shared" si="4"/>
        <v>62038.777215882204</v>
      </c>
      <c r="AA23" s="68">
        <f>AA21 - AA22</f>
        <v>60879.275008097102</v>
      </c>
      <c r="AB23" s="68">
        <f t="shared" ref="AB23:AC23" si="5">AB21 - AB22</f>
        <v>59715.752269942066</v>
      </c>
      <c r="AC23" s="68">
        <f t="shared" si="5"/>
        <v>58552.229531786885</v>
      </c>
      <c r="AD23" s="7"/>
    </row>
    <row r="24" spans="1:58" x14ac:dyDescent="0.25">
      <c r="A24" s="57" t="s">
        <v>47</v>
      </c>
      <c r="B24" s="68"/>
      <c r="C24" s="68"/>
      <c r="D24" s="68"/>
      <c r="E24" s="68"/>
      <c r="F24" s="68"/>
      <c r="G24" s="68"/>
      <c r="H24" s="68"/>
      <c r="I24" s="68"/>
      <c r="J24" s="68"/>
      <c r="K24" s="68"/>
      <c r="L24" s="68"/>
      <c r="M24" s="68"/>
      <c r="N24" s="68"/>
      <c r="O24" s="68"/>
      <c r="P24" s="68"/>
      <c r="Q24" s="68"/>
      <c r="R24" s="68">
        <v>9938.8711456540077</v>
      </c>
      <c r="S24" s="68">
        <v>8809.4955656722705</v>
      </c>
      <c r="T24" s="68">
        <v>7680.1199856905332</v>
      </c>
      <c r="U24" s="68">
        <v>7205.2465345150176</v>
      </c>
      <c r="V24" s="68">
        <f>V18 - V22</f>
        <v>9208.5739533772194</v>
      </c>
      <c r="W24" s="68">
        <f t="shared" ref="W24:Z24" si="6">W18 - W22</f>
        <v>11211.901372239421</v>
      </c>
      <c r="X24" s="68">
        <f t="shared" si="6"/>
        <v>8915.1586797055006</v>
      </c>
      <c r="Y24" s="68">
        <f t="shared" si="6"/>
        <v>9865.4834505405106</v>
      </c>
      <c r="Z24" s="68">
        <f t="shared" si="6"/>
        <v>10815.808221375517</v>
      </c>
      <c r="AA24" s="68">
        <f>AA18 - AA22</f>
        <v>11766.132992210603</v>
      </c>
      <c r="AB24" s="68">
        <f t="shared" ref="AB24:AC24" si="7">AB18 - AB22</f>
        <v>11766.132992210603</v>
      </c>
      <c r="AC24" s="68">
        <f t="shared" si="7"/>
        <v>11766.132992210603</v>
      </c>
      <c r="AD24" s="7"/>
    </row>
    <row r="25" spans="1:58" s="66" customFormat="1" x14ac:dyDescent="0.25">
      <c r="A25" s="57"/>
      <c r="B25" s="68"/>
      <c r="C25" s="68"/>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row>
    <row r="26" spans="1:58" x14ac:dyDescent="0.25">
      <c r="A26" s="8"/>
      <c r="B26" s="68"/>
      <c r="C26" s="68"/>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c r="AD26" s="7"/>
    </row>
    <row r="27" spans="1:58" x14ac:dyDescent="0.25">
      <c r="A27" s="57" t="s">
        <v>48</v>
      </c>
      <c r="B27" s="68">
        <v>4632</v>
      </c>
      <c r="C27" s="68">
        <v>4480</v>
      </c>
      <c r="D27" s="68">
        <v>7302</v>
      </c>
      <c r="E27" s="68">
        <v>8486</v>
      </c>
      <c r="F27" s="68">
        <v>5511</v>
      </c>
      <c r="G27" s="68">
        <v>5856</v>
      </c>
      <c r="H27" s="68">
        <v>6154</v>
      </c>
      <c r="I27" s="68">
        <v>5587</v>
      </c>
      <c r="J27" s="68">
        <v>5519</v>
      </c>
      <c r="K27" s="68">
        <v>5934</v>
      </c>
      <c r="L27" s="68">
        <v>4336.39858</v>
      </c>
      <c r="M27" s="68">
        <v>4327.3151600000001</v>
      </c>
      <c r="N27" s="68">
        <v>4328.8978800000004</v>
      </c>
      <c r="O27" s="68">
        <v>5537.8495250000014</v>
      </c>
      <c r="P27" s="68">
        <v>4783.9949410000008</v>
      </c>
      <c r="Q27" s="68">
        <v>4825.4738830000006</v>
      </c>
      <c r="R27" s="68">
        <f>SUM(R6:R8)</f>
        <v>5473.7793529300161</v>
      </c>
      <c r="S27" s="68">
        <f t="shared" ref="S27:AC27" si="8">SUM(S6:S8)</f>
        <v>5356.8585391768002</v>
      </c>
      <c r="T27" s="68">
        <f t="shared" si="8"/>
        <v>5239.9377254235833</v>
      </c>
      <c r="U27" s="68">
        <f t="shared" si="8"/>
        <v>5120.7847662393433</v>
      </c>
      <c r="V27" s="68">
        <f t="shared" si="8"/>
        <v>4869.1050126645287</v>
      </c>
      <c r="W27" s="68">
        <f t="shared" si="8"/>
        <v>4617.425259089714</v>
      </c>
      <c r="X27" s="68">
        <f t="shared" si="8"/>
        <v>4365.7455055149003</v>
      </c>
      <c r="Y27" s="68">
        <f t="shared" si="8"/>
        <v>4449.8642387456439</v>
      </c>
      <c r="Z27" s="68">
        <f t="shared" si="8"/>
        <v>4533.9829719763893</v>
      </c>
      <c r="AA27" s="68">
        <f t="shared" si="8"/>
        <v>4618.1017052071184</v>
      </c>
      <c r="AB27" s="68">
        <f t="shared" si="8"/>
        <v>4618.1017052071184</v>
      </c>
      <c r="AC27" s="68">
        <f t="shared" si="8"/>
        <v>4618.1017052071184</v>
      </c>
      <c r="AD27" s="7"/>
    </row>
    <row r="28" spans="1:58" x14ac:dyDescent="0.25">
      <c r="A28" s="57" t="s">
        <v>49</v>
      </c>
      <c r="B28" s="68">
        <v>16899</v>
      </c>
      <c r="C28" s="68">
        <v>10771</v>
      </c>
      <c r="D28" s="68">
        <v>9250</v>
      </c>
      <c r="E28" s="68">
        <v>7216</v>
      </c>
      <c r="F28" s="68">
        <v>5853</v>
      </c>
      <c r="G28" s="68">
        <v>5740</v>
      </c>
      <c r="H28" s="68">
        <v>5683</v>
      </c>
      <c r="I28" s="68">
        <v>5898</v>
      </c>
      <c r="J28" s="68">
        <v>5838</v>
      </c>
      <c r="K28" s="68">
        <v>5791</v>
      </c>
      <c r="L28" s="68">
        <v>6540.9207699999997</v>
      </c>
      <c r="M28" s="68">
        <v>6749.5870799999993</v>
      </c>
      <c r="N28" s="68">
        <v>6933.6420100000005</v>
      </c>
      <c r="O28" s="68">
        <v>5568.9723630000008</v>
      </c>
      <c r="P28" s="68">
        <v>4478.8408230000005</v>
      </c>
      <c r="Q28" s="68">
        <v>4608.5918060000004</v>
      </c>
      <c r="R28" s="68">
        <f>SUM(R9:R15)</f>
        <v>3830.414525287435</v>
      </c>
      <c r="S28" s="68">
        <f t="shared" ref="S28:AC28" si="9">SUM(S9:S15)</f>
        <v>3748.5723772061265</v>
      </c>
      <c r="T28" s="68">
        <f t="shared" si="9"/>
        <v>3666.7302291248188</v>
      </c>
      <c r="U28" s="68">
        <f t="shared" si="9"/>
        <v>3582.8699010435103</v>
      </c>
      <c r="V28" s="68">
        <f t="shared" si="9"/>
        <v>3426.615441075372</v>
      </c>
      <c r="W28" s="68">
        <f t="shared" si="9"/>
        <v>3270.3609811072338</v>
      </c>
      <c r="X28" s="68">
        <f t="shared" si="9"/>
        <v>3114.1065211390951</v>
      </c>
      <c r="Y28" s="68">
        <f t="shared" si="9"/>
        <v>3107.6937140750233</v>
      </c>
      <c r="Z28" s="68">
        <f t="shared" si="9"/>
        <v>3101.2809070109506</v>
      </c>
      <c r="AA28" s="68">
        <f t="shared" si="9"/>
        <v>3094.8680999468706</v>
      </c>
      <c r="AB28" s="68">
        <f t="shared" si="9"/>
        <v>3094.8680999468706</v>
      </c>
      <c r="AC28" s="68">
        <f t="shared" si="9"/>
        <v>3094.8680999468706</v>
      </c>
      <c r="AD28" s="7"/>
    </row>
    <row r="29" spans="1:58" x14ac:dyDescent="0.25">
      <c r="A29" s="57" t="s">
        <v>50</v>
      </c>
      <c r="B29" s="68">
        <v>174602</v>
      </c>
      <c r="C29" s="68">
        <v>167884</v>
      </c>
      <c r="D29" s="68">
        <v>160512</v>
      </c>
      <c r="E29" s="68">
        <v>153216</v>
      </c>
      <c r="F29" s="68">
        <v>131702</v>
      </c>
      <c r="G29" s="68">
        <v>126914</v>
      </c>
      <c r="H29" s="68">
        <v>122124</v>
      </c>
      <c r="I29" s="68">
        <v>117335</v>
      </c>
      <c r="J29" s="6">
        <v>112545</v>
      </c>
      <c r="K29" s="68">
        <v>107755</v>
      </c>
      <c r="L29" s="68">
        <v>102964.49135999999</v>
      </c>
      <c r="M29" s="68">
        <v>99516.959920000008</v>
      </c>
      <c r="N29" s="68">
        <v>96933.451480000003</v>
      </c>
      <c r="O29" s="68">
        <v>92024.348195999992</v>
      </c>
      <c r="P29" s="68">
        <v>92239.399930999978</v>
      </c>
      <c r="Q29" s="68">
        <v>88152.697069999995</v>
      </c>
      <c r="R29" s="68">
        <f>SUM(R16:R17)</f>
        <v>73507.885704266664</v>
      </c>
      <c r="S29" s="68">
        <f t="shared" ref="S29:AC29" si="10">SUM(S16:S17)</f>
        <v>70378.033427539543</v>
      </c>
      <c r="T29" s="68">
        <f t="shared" si="10"/>
        <v>67248.181150812423</v>
      </c>
      <c r="U29" s="68">
        <f t="shared" si="10"/>
        <v>64118.328874085288</v>
      </c>
      <c r="V29" s="68">
        <f t="shared" si="10"/>
        <v>59864.660477028163</v>
      </c>
      <c r="W29" s="68">
        <f t="shared" si="10"/>
        <v>55610.992079971031</v>
      </c>
      <c r="X29" s="68">
        <f t="shared" si="10"/>
        <v>50804.905273691256</v>
      </c>
      <c r="Y29" s="68">
        <f t="shared" si="10"/>
        <v>43316.853423991764</v>
      </c>
      <c r="Z29" s="68">
        <f t="shared" si="10"/>
        <v>43587.705115519362</v>
      </c>
      <c r="AA29" s="68">
        <f t="shared" si="10"/>
        <v>41400.172210732504</v>
      </c>
      <c r="AB29" s="68">
        <f t="shared" si="10"/>
        <v>40236.649472577468</v>
      </c>
      <c r="AC29" s="68">
        <f t="shared" si="10"/>
        <v>39073.126734422302</v>
      </c>
      <c r="AD29" s="7"/>
    </row>
    <row r="30" spans="1:58" x14ac:dyDescent="0.25">
      <c r="A30" s="57" t="s">
        <v>51</v>
      </c>
      <c r="B30" s="68">
        <v>7909</v>
      </c>
      <c r="C30" s="68">
        <v>5263</v>
      </c>
      <c r="D30" s="68">
        <v>8344</v>
      </c>
      <c r="E30" s="68">
        <v>7927</v>
      </c>
      <c r="F30" s="68">
        <v>11122</v>
      </c>
      <c r="G30" s="68">
        <v>8618</v>
      </c>
      <c r="H30" s="68">
        <v>6934</v>
      </c>
      <c r="I30" s="68">
        <v>7082</v>
      </c>
      <c r="J30" s="68">
        <v>9656</v>
      </c>
      <c r="K30" s="68">
        <v>7298</v>
      </c>
      <c r="L30" s="68">
        <v>15016.33785</v>
      </c>
      <c r="M30" s="68">
        <v>7316.2884899999981</v>
      </c>
      <c r="N30" s="68">
        <v>7184.1187699999973</v>
      </c>
      <c r="O30" s="68">
        <v>11410.099968999995</v>
      </c>
      <c r="P30" s="68">
        <v>12964.403571999997</v>
      </c>
      <c r="Q30" s="68">
        <v>8675.5709690000003</v>
      </c>
      <c r="R30" s="68">
        <f>R18</f>
        <v>18493.421145654007</v>
      </c>
      <c r="S30" s="68">
        <f t="shared" ref="S30:AC30" si="11">S18</f>
        <v>17364.04556567227</v>
      </c>
      <c r="T30" s="68">
        <f t="shared" si="11"/>
        <v>16234.669985690532</v>
      </c>
      <c r="U30" s="68">
        <f t="shared" si="11"/>
        <v>15105.294405708795</v>
      </c>
      <c r="V30" s="68">
        <f t="shared" si="11"/>
        <v>17108.621824570997</v>
      </c>
      <c r="W30" s="68">
        <f t="shared" si="11"/>
        <v>19111.949243433199</v>
      </c>
      <c r="X30" s="68">
        <f t="shared" si="11"/>
        <v>21115.2766622954</v>
      </c>
      <c r="Y30" s="68">
        <f t="shared" si="11"/>
        <v>22065.60143313041</v>
      </c>
      <c r="Z30" s="68">
        <f t="shared" si="11"/>
        <v>23015.926203965417</v>
      </c>
      <c r="AA30" s="68">
        <f t="shared" si="11"/>
        <v>26259.741573015803</v>
      </c>
      <c r="AB30" s="68">
        <f t="shared" si="11"/>
        <v>26259.741573015803</v>
      </c>
      <c r="AC30" s="68">
        <f t="shared" si="11"/>
        <v>26259.741573015803</v>
      </c>
    </row>
    <row r="31" spans="1:58" x14ac:dyDescent="0.25">
      <c r="A31" s="57" t="s">
        <v>36</v>
      </c>
      <c r="B31" s="68">
        <v>204042</v>
      </c>
      <c r="C31" s="68">
        <v>188398</v>
      </c>
      <c r="D31" s="68">
        <v>185408</v>
      </c>
      <c r="E31" s="68">
        <v>176845</v>
      </c>
      <c r="F31" s="68">
        <v>154188</v>
      </c>
      <c r="G31" s="68">
        <v>147128</v>
      </c>
      <c r="H31" s="68">
        <v>140895</v>
      </c>
      <c r="I31" s="68">
        <v>135902</v>
      </c>
      <c r="J31" s="68">
        <v>133558</v>
      </c>
      <c r="K31" s="68">
        <v>126778</v>
      </c>
      <c r="L31" s="68">
        <v>128858.14855999999</v>
      </c>
      <c r="M31" s="68">
        <v>117910.15065</v>
      </c>
      <c r="N31" s="68">
        <v>115380.11014</v>
      </c>
      <c r="O31" s="68">
        <v>114541.27005299999</v>
      </c>
      <c r="P31" s="68">
        <v>114466.63926699998</v>
      </c>
      <c r="Q31" s="68">
        <v>106262.333728</v>
      </c>
      <c r="R31" s="68">
        <f>SUM(R27:R30)</f>
        <v>101305.50072813813</v>
      </c>
      <c r="S31" s="68">
        <f t="shared" ref="S31:AC31" si="12">SUM(S27:S30)</f>
        <v>96847.509909594752</v>
      </c>
      <c r="T31" s="68">
        <f t="shared" si="12"/>
        <v>92389.519091051363</v>
      </c>
      <c r="U31" s="68">
        <f t="shared" si="12"/>
        <v>87927.277947076946</v>
      </c>
      <c r="V31" s="68">
        <f t="shared" si="12"/>
        <v>85269.002755339054</v>
      </c>
      <c r="W31" s="68">
        <f t="shared" si="12"/>
        <v>82610.727563601176</v>
      </c>
      <c r="X31" s="68">
        <f t="shared" si="12"/>
        <v>79400.033962640649</v>
      </c>
      <c r="Y31" s="68">
        <f t="shared" si="12"/>
        <v>72940.01280994284</v>
      </c>
      <c r="Z31" s="68">
        <f t="shared" si="12"/>
        <v>74238.895198472121</v>
      </c>
      <c r="AA31" s="68">
        <f t="shared" si="12"/>
        <v>75372.883588902303</v>
      </c>
      <c r="AB31" s="68">
        <f t="shared" si="12"/>
        <v>74209.360850747267</v>
      </c>
      <c r="AC31" s="68">
        <f t="shared" si="12"/>
        <v>73045.838112592086</v>
      </c>
    </row>
    <row r="32" spans="1:58" x14ac:dyDescent="0.25">
      <c r="B32" s="6"/>
      <c r="C32" s="6"/>
      <c r="D32" s="6"/>
      <c r="E32" s="6"/>
      <c r="F32" s="6"/>
      <c r="G32" s="6"/>
      <c r="H32" s="6"/>
      <c r="I32" s="6"/>
      <c r="J32" s="6"/>
      <c r="K32" s="6"/>
      <c r="L32" s="6"/>
      <c r="M32" s="6"/>
      <c r="N32" s="6"/>
      <c r="O32" s="6"/>
      <c r="P32" s="6"/>
      <c r="Q32" s="6"/>
      <c r="R32" s="6"/>
      <c r="S32" s="6"/>
      <c r="T32" s="6"/>
      <c r="U32" s="6"/>
    </row>
    <row r="33" spans="2:21" x14ac:dyDescent="0.25">
      <c r="B33" s="6"/>
      <c r="C33" s="6"/>
      <c r="D33" s="6"/>
      <c r="E33" s="6"/>
      <c r="F33" s="6"/>
      <c r="G33" s="6"/>
      <c r="H33" s="6"/>
      <c r="I33" s="6"/>
      <c r="J33" s="6"/>
      <c r="K33" s="6"/>
      <c r="L33" s="6"/>
      <c r="M33" s="6"/>
      <c r="N33" s="6"/>
      <c r="O33" s="6"/>
      <c r="P33" s="6"/>
      <c r="Q33" s="6"/>
      <c r="R33" s="6"/>
      <c r="S33" s="6"/>
      <c r="T33" s="6"/>
      <c r="U33" s="6"/>
    </row>
  </sheetData>
  <conditionalFormatting sqref="AG6:AZ18">
    <cfRule type="cellIs" dxfId="11" priority="2" operator="notBetween">
      <formula>0.75</formula>
      <formula>1.25</formula>
    </cfRule>
  </conditionalFormatting>
  <conditionalFormatting sqref="BA6:BF18">
    <cfRule type="cellIs" dxfId="10" priority="1" operator="notBetween">
      <formula>0.75</formula>
      <formula>1.25</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31"/>
  <sheetViews>
    <sheetView workbookViewId="0">
      <pane xSplit="1" ySplit="5" topLeftCell="W6" activePane="bottomRight" state="frozen"/>
      <selection pane="topRight" activeCell="B1" sqref="B1"/>
      <selection pane="bottomLeft" activeCell="A6" sqref="A6"/>
      <selection pane="bottomRight" activeCell="L28" sqref="L28"/>
    </sheetView>
  </sheetViews>
  <sheetFormatPr defaultColWidth="8.85546875" defaultRowHeight="15" x14ac:dyDescent="0.25"/>
  <cols>
    <col min="1" max="1" width="35.42578125" bestFit="1" customWidth="1"/>
  </cols>
  <sheetData>
    <row r="1" spans="1:58" x14ac:dyDescent="0.25">
      <c r="A1" s="16"/>
      <c r="B1" s="16"/>
      <c r="C1" s="16"/>
      <c r="D1" s="16"/>
      <c r="E1" s="16"/>
      <c r="F1" s="18" t="s">
        <v>37</v>
      </c>
      <c r="G1" s="18"/>
      <c r="H1" s="16"/>
      <c r="I1" s="16"/>
      <c r="J1" s="16"/>
      <c r="K1" s="16"/>
      <c r="L1" s="16"/>
      <c r="M1" s="16"/>
      <c r="N1" s="16"/>
      <c r="O1" s="16"/>
      <c r="P1" s="16"/>
      <c r="Q1" s="16"/>
      <c r="R1" s="15"/>
      <c r="S1" s="16"/>
      <c r="T1" s="16"/>
      <c r="U1" s="16"/>
      <c r="V1" s="16"/>
      <c r="W1" s="16"/>
      <c r="X1" s="16"/>
      <c r="Y1" s="16"/>
      <c r="Z1" s="16"/>
      <c r="AA1" s="16"/>
      <c r="AB1" s="13"/>
      <c r="AC1" s="13"/>
      <c r="AD1" s="13"/>
    </row>
    <row r="2" spans="1:58" x14ac:dyDescent="0.25">
      <c r="A2" s="16"/>
      <c r="B2" s="16"/>
      <c r="C2" s="16"/>
      <c r="D2" s="16"/>
      <c r="E2" s="16"/>
      <c r="F2" s="18" t="s">
        <v>35</v>
      </c>
      <c r="G2" s="18"/>
      <c r="H2" s="16"/>
      <c r="I2" s="16"/>
      <c r="J2" s="16"/>
      <c r="K2" s="16"/>
      <c r="L2" s="16"/>
      <c r="M2" s="16"/>
      <c r="N2" s="16"/>
      <c r="O2" s="16"/>
      <c r="P2" s="16"/>
      <c r="Q2" s="16"/>
      <c r="R2" s="15"/>
      <c r="S2" s="16"/>
      <c r="T2" s="16"/>
      <c r="U2" s="16"/>
      <c r="V2" s="16"/>
      <c r="W2" s="16"/>
      <c r="X2" s="16"/>
      <c r="Y2" s="16"/>
      <c r="Z2" s="16"/>
      <c r="AA2" s="16"/>
      <c r="AB2" s="13"/>
      <c r="AC2" s="13"/>
      <c r="AD2" s="13"/>
    </row>
    <row r="3" spans="1:58" x14ac:dyDescent="0.25">
      <c r="A3" s="16"/>
      <c r="B3" s="16"/>
      <c r="C3" s="16"/>
      <c r="D3" s="16"/>
      <c r="E3" s="16"/>
      <c r="F3" s="18"/>
      <c r="G3" s="18"/>
      <c r="H3" s="16"/>
      <c r="I3" s="16"/>
      <c r="J3" s="16"/>
      <c r="K3" s="16"/>
      <c r="L3" s="16"/>
      <c r="M3" s="16"/>
      <c r="N3" s="16"/>
      <c r="O3" s="16"/>
      <c r="P3" s="16"/>
      <c r="Q3" s="16"/>
      <c r="R3" s="16"/>
      <c r="S3" s="16"/>
      <c r="T3" s="16"/>
      <c r="U3" s="16"/>
      <c r="V3" s="16"/>
      <c r="W3" s="16"/>
      <c r="X3" s="16"/>
      <c r="Y3" s="16"/>
      <c r="Z3" s="16"/>
      <c r="AA3" s="16"/>
      <c r="AB3" s="13"/>
      <c r="AC3" s="13"/>
      <c r="AD3" s="13"/>
    </row>
    <row r="4" spans="1:58" x14ac:dyDescent="0.25">
      <c r="A4" s="16"/>
      <c r="B4" s="18"/>
      <c r="C4" s="18"/>
      <c r="D4" s="16"/>
      <c r="E4" s="16"/>
      <c r="F4" s="16"/>
      <c r="G4" s="16"/>
      <c r="H4" s="16"/>
      <c r="I4" s="16"/>
      <c r="J4" s="16"/>
      <c r="K4" s="16"/>
      <c r="L4" s="16"/>
      <c r="M4" s="16"/>
      <c r="N4" s="16"/>
      <c r="O4" s="16"/>
      <c r="P4" s="16"/>
      <c r="Q4" s="16"/>
      <c r="R4" s="13"/>
      <c r="S4" s="16"/>
      <c r="T4" s="16"/>
      <c r="U4" s="16"/>
      <c r="V4" s="16"/>
      <c r="W4" s="16"/>
      <c r="X4" s="16"/>
      <c r="Y4" s="16"/>
      <c r="Z4" s="16"/>
      <c r="AA4" s="16"/>
      <c r="AB4" s="13"/>
      <c r="AC4" s="13"/>
      <c r="AD4" s="13"/>
      <c r="AE4" s="5" t="s">
        <v>77</v>
      </c>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row>
    <row r="5" spans="1:58" x14ac:dyDescent="0.25">
      <c r="A5" s="17" t="s">
        <v>19</v>
      </c>
      <c r="B5" s="18">
        <v>1970</v>
      </c>
      <c r="C5" s="18">
        <v>1975</v>
      </c>
      <c r="D5" s="18">
        <v>1980</v>
      </c>
      <c r="E5" s="18">
        <v>1985</v>
      </c>
      <c r="F5" s="18">
        <v>1990</v>
      </c>
      <c r="G5" s="18">
        <v>1991</v>
      </c>
      <c r="H5" s="18">
        <v>1992</v>
      </c>
      <c r="I5" s="18">
        <v>1993</v>
      </c>
      <c r="J5" s="18">
        <v>1994</v>
      </c>
      <c r="K5" s="18">
        <v>1995</v>
      </c>
      <c r="L5" s="18">
        <v>1996</v>
      </c>
      <c r="M5" s="18">
        <v>1997</v>
      </c>
      <c r="N5" s="18">
        <v>1998</v>
      </c>
      <c r="O5" s="18">
        <v>1999</v>
      </c>
      <c r="P5" s="18">
        <v>2000</v>
      </c>
      <c r="Q5" s="18">
        <v>2001</v>
      </c>
      <c r="R5" s="18">
        <v>2002</v>
      </c>
      <c r="S5" s="18">
        <v>2003</v>
      </c>
      <c r="T5" s="18">
        <v>2004</v>
      </c>
      <c r="U5" s="18">
        <v>2005</v>
      </c>
      <c r="V5" s="18">
        <v>2006</v>
      </c>
      <c r="W5" s="18">
        <v>2007</v>
      </c>
      <c r="X5" s="18">
        <v>2008</v>
      </c>
      <c r="Y5" s="18">
        <v>2009</v>
      </c>
      <c r="Z5" s="18">
        <v>2010</v>
      </c>
      <c r="AA5" s="18">
        <v>2011</v>
      </c>
      <c r="AB5" s="19">
        <v>2012</v>
      </c>
      <c r="AC5" s="19">
        <v>2013</v>
      </c>
      <c r="AD5" s="19"/>
      <c r="AE5" s="61">
        <f>B5</f>
        <v>1970</v>
      </c>
      <c r="AF5" s="61">
        <f>C5</f>
        <v>1975</v>
      </c>
      <c r="AG5" s="61">
        <f t="shared" ref="AG5:BF5" si="0">D5</f>
        <v>1980</v>
      </c>
      <c r="AH5" s="61">
        <f t="shared" si="0"/>
        <v>1985</v>
      </c>
      <c r="AI5" s="61">
        <f t="shared" si="0"/>
        <v>1990</v>
      </c>
      <c r="AJ5" s="61">
        <f t="shared" si="0"/>
        <v>1991</v>
      </c>
      <c r="AK5" s="61">
        <f t="shared" si="0"/>
        <v>1992</v>
      </c>
      <c r="AL5" s="61">
        <f t="shared" si="0"/>
        <v>1993</v>
      </c>
      <c r="AM5" s="61">
        <f t="shared" si="0"/>
        <v>1994</v>
      </c>
      <c r="AN5" s="61">
        <f t="shared" si="0"/>
        <v>1995</v>
      </c>
      <c r="AO5" s="61">
        <f t="shared" si="0"/>
        <v>1996</v>
      </c>
      <c r="AP5" s="61">
        <f t="shared" si="0"/>
        <v>1997</v>
      </c>
      <c r="AQ5" s="61">
        <f t="shared" si="0"/>
        <v>1998</v>
      </c>
      <c r="AR5" s="61">
        <f t="shared" si="0"/>
        <v>1999</v>
      </c>
      <c r="AS5" s="61">
        <f t="shared" si="0"/>
        <v>2000</v>
      </c>
      <c r="AT5" s="61">
        <f t="shared" si="0"/>
        <v>2001</v>
      </c>
      <c r="AU5" s="61">
        <f t="shared" si="0"/>
        <v>2002</v>
      </c>
      <c r="AV5" s="61">
        <f t="shared" si="0"/>
        <v>2003</v>
      </c>
      <c r="AW5" s="61">
        <f t="shared" si="0"/>
        <v>2004</v>
      </c>
      <c r="AX5" s="61">
        <f t="shared" si="0"/>
        <v>2005</v>
      </c>
      <c r="AY5" s="61">
        <f t="shared" si="0"/>
        <v>2006</v>
      </c>
      <c r="AZ5" s="61">
        <f t="shared" si="0"/>
        <v>2007</v>
      </c>
      <c r="BA5" s="61">
        <f t="shared" si="0"/>
        <v>2008</v>
      </c>
      <c r="BB5" s="61">
        <f t="shared" si="0"/>
        <v>2009</v>
      </c>
      <c r="BC5" s="61">
        <f t="shared" si="0"/>
        <v>2010</v>
      </c>
      <c r="BD5" s="61">
        <f t="shared" si="0"/>
        <v>2011</v>
      </c>
      <c r="BE5" s="61">
        <f t="shared" si="0"/>
        <v>2012</v>
      </c>
      <c r="BF5" s="61">
        <f t="shared" si="0"/>
        <v>2013</v>
      </c>
    </row>
    <row r="6" spans="1:58" x14ac:dyDescent="0.25">
      <c r="A6" s="16" t="s">
        <v>20</v>
      </c>
      <c r="B6" s="20">
        <v>4900</v>
      </c>
      <c r="C6" s="20">
        <v>5694</v>
      </c>
      <c r="D6" s="20">
        <v>7024</v>
      </c>
      <c r="E6" s="20">
        <v>6127</v>
      </c>
      <c r="F6" s="20">
        <v>6663</v>
      </c>
      <c r="G6" s="20">
        <v>6519</v>
      </c>
      <c r="H6" s="20">
        <v>6504</v>
      </c>
      <c r="I6" s="20">
        <v>6651</v>
      </c>
      <c r="J6" s="20">
        <v>6565</v>
      </c>
      <c r="K6" s="20">
        <v>6384</v>
      </c>
      <c r="L6" s="20">
        <v>6164.2186600000005</v>
      </c>
      <c r="M6" s="20">
        <v>6276.4222699999991</v>
      </c>
      <c r="N6" s="20">
        <v>6232.1956900000005</v>
      </c>
      <c r="O6" s="20">
        <v>5721.1754069999997</v>
      </c>
      <c r="P6" s="20">
        <v>5330.201145</v>
      </c>
      <c r="Q6" s="20">
        <v>4917.2186760000004</v>
      </c>
      <c r="R6" s="20">
        <v>4709.4075706228896</v>
      </c>
      <c r="S6" s="20">
        <v>4338.9440284152597</v>
      </c>
      <c r="T6" s="20">
        <v>3968.4804862076298</v>
      </c>
      <c r="U6" s="20">
        <v>3791.4922759401215</v>
      </c>
      <c r="V6" s="20">
        <v>3548.1020841450813</v>
      </c>
      <c r="W6" s="20">
        <v>3304.7118923500411</v>
      </c>
      <c r="X6" s="20">
        <v>3061.3217005550005</v>
      </c>
      <c r="Y6" s="20">
        <v>2706.0373264938053</v>
      </c>
      <c r="Z6" s="20">
        <v>2350.7529524326105</v>
      </c>
      <c r="AA6" s="20">
        <v>1995.4685783714101</v>
      </c>
      <c r="AB6" s="20">
        <v>1719.5847707300004</v>
      </c>
      <c r="AC6" s="20">
        <v>1567.658420173836</v>
      </c>
      <c r="AD6" s="13"/>
      <c r="AE6" s="83"/>
      <c r="AF6" s="87">
        <f>IF(B6&gt;0,(C6/B6-1)/(AF$5-AE$5)+1,"")</f>
        <v>1.0324081632653062</v>
      </c>
      <c r="AG6" s="88">
        <f t="shared" ref="AG6:BF17" si="1">IF(C6&gt;0,(D6/C6-1)/(AG$5-AF$5)+1,"")</f>
        <v>1.0467158412363893</v>
      </c>
      <c r="AH6" s="88">
        <f t="shared" si="1"/>
        <v>0.97445899772209565</v>
      </c>
      <c r="AI6" s="88">
        <f t="shared" si="1"/>
        <v>1.0174963277297209</v>
      </c>
      <c r="AJ6" s="88">
        <f t="shared" si="1"/>
        <v>0.97838811346240429</v>
      </c>
      <c r="AK6" s="88">
        <f t="shared" si="1"/>
        <v>0.9976990335941095</v>
      </c>
      <c r="AL6" s="88">
        <f t="shared" si="1"/>
        <v>1.0226014760147601</v>
      </c>
      <c r="AM6" s="88">
        <f t="shared" si="1"/>
        <v>0.98706961359194101</v>
      </c>
      <c r="AN6" s="88">
        <f t="shared" si="1"/>
        <v>0.97242955064737246</v>
      </c>
      <c r="AO6" s="88">
        <f t="shared" si="1"/>
        <v>0.96557309837092742</v>
      </c>
      <c r="AP6" s="88">
        <f t="shared" si="1"/>
        <v>1.0182024058828567</v>
      </c>
      <c r="AQ6" s="88">
        <f t="shared" si="1"/>
        <v>0.99295353656948915</v>
      </c>
      <c r="AR6" s="88">
        <f t="shared" si="1"/>
        <v>0.91800317120658315</v>
      </c>
      <c r="AS6" s="88">
        <f t="shared" si="1"/>
        <v>0.93166189914023034</v>
      </c>
      <c r="AT6" s="88">
        <f t="shared" si="1"/>
        <v>0.9225202843634901</v>
      </c>
      <c r="AU6" s="88">
        <f t="shared" si="1"/>
        <v>0.95773807937576649</v>
      </c>
      <c r="AV6" s="88">
        <f t="shared" si="1"/>
        <v>0.92133542560245418</v>
      </c>
      <c r="AW6" s="88">
        <f t="shared" si="1"/>
        <v>0.91461896263664488</v>
      </c>
      <c r="AX6" s="88">
        <f t="shared" si="1"/>
        <v>0.95540151680658958</v>
      </c>
      <c r="AY6" s="88">
        <f t="shared" si="1"/>
        <v>0.93580622771157029</v>
      </c>
      <c r="AZ6" s="88">
        <f t="shared" si="1"/>
        <v>0.93140270882209264</v>
      </c>
      <c r="BA6" s="88">
        <f t="shared" si="1"/>
        <v>0.92635055650132292</v>
      </c>
      <c r="BB6" s="88">
        <f t="shared" si="1"/>
        <v>0.88394412322076965</v>
      </c>
      <c r="BC6" s="88">
        <f t="shared" si="1"/>
        <v>0.8687067725996469</v>
      </c>
      <c r="BD6" s="88">
        <f t="shared" si="1"/>
        <v>0.84886358488094449</v>
      </c>
      <c r="BE6" s="88">
        <f t="shared" si="1"/>
        <v>0.86174484999078726</v>
      </c>
      <c r="BF6" s="88">
        <f t="shared" si="1"/>
        <v>0.91164939749282126</v>
      </c>
    </row>
    <row r="7" spans="1:58" x14ac:dyDescent="0.25">
      <c r="A7" s="16" t="s">
        <v>21</v>
      </c>
      <c r="B7" s="20">
        <v>4325</v>
      </c>
      <c r="C7" s="20">
        <v>4007</v>
      </c>
      <c r="D7" s="20">
        <v>3555</v>
      </c>
      <c r="E7" s="20">
        <v>3209</v>
      </c>
      <c r="F7" s="20">
        <v>3035</v>
      </c>
      <c r="G7" s="20">
        <v>2979</v>
      </c>
      <c r="H7" s="20">
        <v>3071</v>
      </c>
      <c r="I7" s="20">
        <v>3151</v>
      </c>
      <c r="J7" s="20">
        <v>3147</v>
      </c>
      <c r="K7" s="20">
        <v>3144</v>
      </c>
      <c r="L7" s="20">
        <v>3151.4075800000001</v>
      </c>
      <c r="M7" s="20">
        <v>3100.6291200000001</v>
      </c>
      <c r="N7" s="20">
        <v>3049.7537699999998</v>
      </c>
      <c r="O7" s="20">
        <v>2708.91635</v>
      </c>
      <c r="P7" s="20">
        <v>2723.1669440000001</v>
      </c>
      <c r="Q7" s="20">
        <v>2757.201896</v>
      </c>
      <c r="R7" s="20">
        <v>2040.8726871181088</v>
      </c>
      <c r="S7" s="20">
        <v>1964.7400999770223</v>
      </c>
      <c r="T7" s="20">
        <v>1888.6075128359357</v>
      </c>
      <c r="U7" s="20">
        <v>1808.9599683086594</v>
      </c>
      <c r="V7" s="20">
        <v>1669.6875631631065</v>
      </c>
      <c r="W7" s="20">
        <v>1530.4151580175535</v>
      </c>
      <c r="X7" s="20">
        <v>1391.1427528720005</v>
      </c>
      <c r="Y7" s="20">
        <v>1358.9178210726313</v>
      </c>
      <c r="Z7" s="20">
        <v>1326.6928892732622</v>
      </c>
      <c r="AA7" s="20">
        <v>1294.46795747389</v>
      </c>
      <c r="AB7" s="20">
        <v>1294.46795747389</v>
      </c>
      <c r="AC7" s="20">
        <v>1294.46795747389</v>
      </c>
      <c r="AD7" s="13"/>
      <c r="AE7" s="83"/>
      <c r="AF7" s="87">
        <f t="shared" ref="AF7:AS18" si="2">IF(B7&gt;0,(C7/B7-1)/(AF$5-AE$5)+1,"")</f>
        <v>0.98529479768786132</v>
      </c>
      <c r="AG7" s="88">
        <f t="shared" si="2"/>
        <v>0.97743948090841026</v>
      </c>
      <c r="AH7" s="88">
        <f t="shared" si="2"/>
        <v>0.980534458509142</v>
      </c>
      <c r="AI7" s="88">
        <f t="shared" si="2"/>
        <v>0.98915550015581177</v>
      </c>
      <c r="AJ7" s="88">
        <f t="shared" si="2"/>
        <v>0.98154859967051067</v>
      </c>
      <c r="AK7" s="88">
        <f t="shared" si="1"/>
        <v>1.0308828465928164</v>
      </c>
      <c r="AL7" s="88">
        <f t="shared" si="1"/>
        <v>1.0260501465320742</v>
      </c>
      <c r="AM7" s="88">
        <f t="shared" si="1"/>
        <v>0.99873056172643604</v>
      </c>
      <c r="AN7" s="88">
        <f t="shared" si="1"/>
        <v>0.99904671115347954</v>
      </c>
      <c r="AO7" s="88">
        <f t="shared" si="1"/>
        <v>1.0023561005089059</v>
      </c>
      <c r="AP7" s="88">
        <f t="shared" si="1"/>
        <v>0.98388705405093935</v>
      </c>
      <c r="AQ7" s="88">
        <f t="shared" si="1"/>
        <v>0.98359192666035455</v>
      </c>
      <c r="AR7" s="88">
        <f t="shared" si="1"/>
        <v>0.88824100379749682</v>
      </c>
      <c r="AS7" s="88">
        <f t="shared" si="1"/>
        <v>1.0052606253419381</v>
      </c>
      <c r="AT7" s="88">
        <f t="shared" si="1"/>
        <v>1.0124982980110675</v>
      </c>
      <c r="AU7" s="88">
        <f t="shared" si="1"/>
        <v>0.74019704181942458</v>
      </c>
      <c r="AV7" s="88">
        <f t="shared" si="1"/>
        <v>0.96269606251206563</v>
      </c>
      <c r="AW7" s="88">
        <f t="shared" si="1"/>
        <v>0.96125055566281925</v>
      </c>
      <c r="AX7" s="88">
        <f t="shared" si="1"/>
        <v>0.95782737070251434</v>
      </c>
      <c r="AY7" s="88">
        <f t="shared" si="1"/>
        <v>0.92300968092966162</v>
      </c>
      <c r="AZ7" s="88">
        <f t="shared" si="1"/>
        <v>0.91658774478638916</v>
      </c>
      <c r="BA7" s="88">
        <f t="shared" si="1"/>
        <v>0.90899697744371433</v>
      </c>
      <c r="BB7" s="88">
        <f t="shared" si="1"/>
        <v>0.97683563981277899</v>
      </c>
      <c r="BC7" s="88">
        <f t="shared" si="1"/>
        <v>0.97628632776783131</v>
      </c>
      <c r="BD7" s="88">
        <f t="shared" si="1"/>
        <v>0.97571033050684064</v>
      </c>
      <c r="BE7" s="88">
        <f t="shared" si="1"/>
        <v>1</v>
      </c>
      <c r="BF7" s="88">
        <f t="shared" si="1"/>
        <v>1</v>
      </c>
    </row>
    <row r="8" spans="1:58" x14ac:dyDescent="0.25">
      <c r="A8" s="16" t="s">
        <v>22</v>
      </c>
      <c r="B8" s="20">
        <v>836</v>
      </c>
      <c r="C8" s="20">
        <v>785</v>
      </c>
      <c r="D8" s="20">
        <v>741</v>
      </c>
      <c r="E8" s="20">
        <v>712</v>
      </c>
      <c r="F8" s="20">
        <v>1196</v>
      </c>
      <c r="G8" s="20">
        <v>1281</v>
      </c>
      <c r="H8" s="20">
        <v>1353</v>
      </c>
      <c r="I8" s="20">
        <v>1308</v>
      </c>
      <c r="J8" s="20">
        <v>1303</v>
      </c>
      <c r="K8" s="20">
        <v>1298</v>
      </c>
      <c r="L8" s="20">
        <v>1196.9553500000002</v>
      </c>
      <c r="M8" s="20">
        <v>1177.0580299999999</v>
      </c>
      <c r="N8" s="20">
        <v>1100.92275</v>
      </c>
      <c r="O8" s="20">
        <v>767.93349799999999</v>
      </c>
      <c r="P8" s="20">
        <v>765.56884000000002</v>
      </c>
      <c r="Q8" s="20">
        <v>779.19232399999999</v>
      </c>
      <c r="R8" s="20">
        <v>737.82918226867719</v>
      </c>
      <c r="S8" s="20">
        <v>735.23022946321441</v>
      </c>
      <c r="T8" s="20">
        <v>732.63127665775164</v>
      </c>
      <c r="U8" s="20">
        <v>729.05331123517317</v>
      </c>
      <c r="V8" s="20">
        <v>680.9138489588488</v>
      </c>
      <c r="W8" s="20">
        <v>632.77438668252444</v>
      </c>
      <c r="X8" s="20">
        <v>584.63492440620007</v>
      </c>
      <c r="Y8" s="20">
        <v>576.50975967335773</v>
      </c>
      <c r="Z8" s="20">
        <v>568.3845949405154</v>
      </c>
      <c r="AA8" s="20">
        <v>560.25943020767193</v>
      </c>
      <c r="AB8" s="20">
        <v>560.25943020767193</v>
      </c>
      <c r="AC8" s="20">
        <v>560.25943020767193</v>
      </c>
      <c r="AD8" s="13"/>
      <c r="AE8" s="83"/>
      <c r="AF8" s="87">
        <f t="shared" si="2"/>
        <v>0.98779904306220101</v>
      </c>
      <c r="AG8" s="88">
        <f t="shared" si="2"/>
        <v>0.98878980891719748</v>
      </c>
      <c r="AH8" s="88">
        <f t="shared" si="2"/>
        <v>0.99217273954116059</v>
      </c>
      <c r="AI8" s="88">
        <f t="shared" si="2"/>
        <v>1.1359550561797753</v>
      </c>
      <c r="AJ8" s="88">
        <f t="shared" si="2"/>
        <v>1.0710702341137124</v>
      </c>
      <c r="AK8" s="88">
        <f t="shared" si="1"/>
        <v>1.0562060889929743</v>
      </c>
      <c r="AL8" s="88">
        <f t="shared" si="1"/>
        <v>0.96674057649667411</v>
      </c>
      <c r="AM8" s="88">
        <f t="shared" si="1"/>
        <v>0.99617737003058104</v>
      </c>
      <c r="AN8" s="88">
        <f t="shared" si="1"/>
        <v>0.99616270145817343</v>
      </c>
      <c r="AO8" s="88">
        <f t="shared" si="1"/>
        <v>0.92215358243451473</v>
      </c>
      <c r="AP8" s="88">
        <f t="shared" si="1"/>
        <v>0.98337672328378811</v>
      </c>
      <c r="AQ8" s="88">
        <f t="shared" si="1"/>
        <v>0.93531730971666704</v>
      </c>
      <c r="AR8" s="88">
        <f t="shared" si="1"/>
        <v>0.69753622404478421</v>
      </c>
      <c r="AS8" s="88">
        <f t="shared" si="1"/>
        <v>0.99692075159351889</v>
      </c>
      <c r="AT8" s="88">
        <f t="shared" si="1"/>
        <v>1.0177952435995175</v>
      </c>
      <c r="AU8" s="88">
        <f t="shared" si="1"/>
        <v>0.9469153629247985</v>
      </c>
      <c r="AV8" s="88">
        <f t="shared" si="1"/>
        <v>0.9964775684292243</v>
      </c>
      <c r="AW8" s="88">
        <f t="shared" si="1"/>
        <v>0.9964651170459079</v>
      </c>
      <c r="AX8" s="88">
        <f t="shared" si="1"/>
        <v>0.99511628081331571</v>
      </c>
      <c r="AY8" s="88">
        <f t="shared" si="1"/>
        <v>0.93396990105597932</v>
      </c>
      <c r="AZ8" s="88">
        <f t="shared" si="1"/>
        <v>0.92930168427337467</v>
      </c>
      <c r="BA8" s="88">
        <f t="shared" si="1"/>
        <v>0.9239231813273806</v>
      </c>
      <c r="BB8" s="88">
        <f t="shared" si="1"/>
        <v>0.98610215641651089</v>
      </c>
      <c r="BC8" s="88">
        <f t="shared" si="1"/>
        <v>0.98590628415823189</v>
      </c>
      <c r="BD8" s="88">
        <f t="shared" si="1"/>
        <v>0.98570481183837533</v>
      </c>
      <c r="BE8" s="88">
        <f t="shared" si="1"/>
        <v>1</v>
      </c>
      <c r="BF8" s="88">
        <f t="shared" si="1"/>
        <v>1</v>
      </c>
    </row>
    <row r="9" spans="1:58" x14ac:dyDescent="0.25">
      <c r="A9" s="16" t="s">
        <v>23</v>
      </c>
      <c r="B9" s="20">
        <v>271</v>
      </c>
      <c r="C9" s="20">
        <v>221</v>
      </c>
      <c r="D9" s="20">
        <v>213</v>
      </c>
      <c r="E9" s="20">
        <v>262</v>
      </c>
      <c r="F9" s="20">
        <v>168</v>
      </c>
      <c r="G9" s="20">
        <v>165</v>
      </c>
      <c r="H9" s="20">
        <v>163</v>
      </c>
      <c r="I9" s="20">
        <v>155</v>
      </c>
      <c r="J9" s="20">
        <v>160</v>
      </c>
      <c r="K9" s="20">
        <v>158</v>
      </c>
      <c r="L9" s="20">
        <v>124.77827000000001</v>
      </c>
      <c r="M9" s="20">
        <v>126.84078</v>
      </c>
      <c r="N9" s="20">
        <v>129.07328000000001</v>
      </c>
      <c r="O9" s="20">
        <v>102.469069</v>
      </c>
      <c r="P9" s="20">
        <v>104.668492</v>
      </c>
      <c r="Q9" s="20">
        <v>107.18793700000001</v>
      </c>
      <c r="R9" s="20">
        <v>69.832238463935283</v>
      </c>
      <c r="S9" s="20">
        <v>66.852727242097075</v>
      </c>
      <c r="T9" s="20">
        <v>63.873216020258866</v>
      </c>
      <c r="U9" s="20">
        <v>60.893704798420657</v>
      </c>
      <c r="V9" s="20">
        <v>58.813199515613768</v>
      </c>
      <c r="W9" s="20">
        <v>56.732694232806878</v>
      </c>
      <c r="X9" s="20">
        <v>54.652188949999996</v>
      </c>
      <c r="Y9" s="20">
        <v>53.063625272938317</v>
      </c>
      <c r="Z9" s="20">
        <v>51.475061595876639</v>
      </c>
      <c r="AA9" s="20">
        <v>49.886497918814904</v>
      </c>
      <c r="AB9" s="20">
        <v>49.886497918814904</v>
      </c>
      <c r="AC9" s="20">
        <v>49.886497918814904</v>
      </c>
      <c r="AD9" s="13"/>
      <c r="AE9" s="83"/>
      <c r="AF9" s="87">
        <f t="shared" si="2"/>
        <v>0.96309963099630991</v>
      </c>
      <c r="AG9" s="88">
        <f t="shared" si="2"/>
        <v>0.99276018099547514</v>
      </c>
      <c r="AH9" s="88">
        <f t="shared" si="2"/>
        <v>1.0460093896713616</v>
      </c>
      <c r="AI9" s="88">
        <f t="shared" si="2"/>
        <v>0.92824427480916027</v>
      </c>
      <c r="AJ9" s="88">
        <f t="shared" si="2"/>
        <v>0.9821428571428571</v>
      </c>
      <c r="AK9" s="88">
        <f t="shared" si="1"/>
        <v>0.98787878787878791</v>
      </c>
      <c r="AL9" s="88">
        <f t="shared" si="1"/>
        <v>0.95092024539877296</v>
      </c>
      <c r="AM9" s="88">
        <f t="shared" si="1"/>
        <v>1.032258064516129</v>
      </c>
      <c r="AN9" s="88">
        <f t="shared" si="1"/>
        <v>0.98750000000000004</v>
      </c>
      <c r="AO9" s="88">
        <f t="shared" si="1"/>
        <v>0.78973588607594936</v>
      </c>
      <c r="AP9" s="88">
        <f t="shared" si="1"/>
        <v>1.0165294005118037</v>
      </c>
      <c r="AQ9" s="88">
        <f t="shared" si="1"/>
        <v>1.0176008063022004</v>
      </c>
      <c r="AR9" s="88">
        <f t="shared" si="1"/>
        <v>0.79388289350049834</v>
      </c>
      <c r="AS9" s="88">
        <f t="shared" si="1"/>
        <v>1.0214642625473644</v>
      </c>
      <c r="AT9" s="88">
        <f t="shared" si="1"/>
        <v>1.0240707107923175</v>
      </c>
      <c r="AU9" s="88">
        <f t="shared" si="1"/>
        <v>0.65149344616955618</v>
      </c>
      <c r="AV9" s="88">
        <f t="shared" si="1"/>
        <v>0.95733329924148181</v>
      </c>
      <c r="AW9" s="88">
        <f t="shared" si="1"/>
        <v>0.95543171767625334</v>
      </c>
      <c r="AX9" s="88">
        <f t="shared" si="1"/>
        <v>0.95335272892955336</v>
      </c>
      <c r="AY9" s="88">
        <f t="shared" si="1"/>
        <v>0.96583381993764239</v>
      </c>
      <c r="AZ9" s="88">
        <f t="shared" si="1"/>
        <v>0.96462519808577063</v>
      </c>
      <c r="BA9" s="88">
        <f t="shared" si="1"/>
        <v>0.96332793090577762</v>
      </c>
      <c r="BB9" s="88">
        <f t="shared" si="1"/>
        <v>0.9709332104059909</v>
      </c>
      <c r="BC9" s="88">
        <f t="shared" si="1"/>
        <v>0.97006303906130165</v>
      </c>
      <c r="BD9" s="88">
        <f t="shared" si="1"/>
        <v>0.96913915927807293</v>
      </c>
      <c r="BE9" s="88">
        <f t="shared" si="1"/>
        <v>1</v>
      </c>
      <c r="BF9" s="88">
        <f t="shared" si="1"/>
        <v>1</v>
      </c>
    </row>
    <row r="10" spans="1:58" x14ac:dyDescent="0.25">
      <c r="A10" s="16" t="s">
        <v>24</v>
      </c>
      <c r="B10" s="20">
        <v>77</v>
      </c>
      <c r="C10" s="20">
        <v>73</v>
      </c>
      <c r="D10" s="20">
        <v>65</v>
      </c>
      <c r="E10" s="20">
        <v>87</v>
      </c>
      <c r="F10" s="20">
        <v>97</v>
      </c>
      <c r="G10" s="20">
        <v>76</v>
      </c>
      <c r="H10" s="20">
        <v>81</v>
      </c>
      <c r="I10" s="20">
        <v>83</v>
      </c>
      <c r="J10" s="20">
        <v>91</v>
      </c>
      <c r="K10" s="20">
        <v>98</v>
      </c>
      <c r="L10" s="20">
        <v>83.40795</v>
      </c>
      <c r="M10" s="20">
        <v>89.052089999999993</v>
      </c>
      <c r="N10" s="20">
        <v>89.152259999999998</v>
      </c>
      <c r="O10" s="20">
        <v>85.839584000000002</v>
      </c>
      <c r="P10" s="20">
        <v>88.854873999999995</v>
      </c>
      <c r="Q10" s="20">
        <v>94.370709000000005</v>
      </c>
      <c r="R10" s="20">
        <v>68.942318994498351</v>
      </c>
      <c r="S10" s="20">
        <v>68.018802547686576</v>
      </c>
      <c r="T10" s="20">
        <v>67.095286100874802</v>
      </c>
      <c r="U10" s="20">
        <v>66.171769654063013</v>
      </c>
      <c r="V10" s="20">
        <v>70.560075850858681</v>
      </c>
      <c r="W10" s="20">
        <v>74.948382047654349</v>
      </c>
      <c r="X10" s="20">
        <v>79.336688244450016</v>
      </c>
      <c r="Y10" s="20">
        <v>76.43963995568015</v>
      </c>
      <c r="Z10" s="20">
        <v>73.542591666910283</v>
      </c>
      <c r="AA10" s="20">
        <v>70.645543378140303</v>
      </c>
      <c r="AB10" s="20">
        <v>70.645543378140303</v>
      </c>
      <c r="AC10" s="20">
        <v>70.645543378140303</v>
      </c>
      <c r="AD10" s="13"/>
      <c r="AE10" s="83"/>
      <c r="AF10" s="87">
        <f t="shared" si="2"/>
        <v>0.98961038961038961</v>
      </c>
      <c r="AG10" s="88">
        <f t="shared" si="2"/>
        <v>0.9780821917808219</v>
      </c>
      <c r="AH10" s="88">
        <f t="shared" si="2"/>
        <v>1.0676923076923077</v>
      </c>
      <c r="AI10" s="88">
        <f t="shared" si="2"/>
        <v>1.0229885057471264</v>
      </c>
      <c r="AJ10" s="88">
        <f t="shared" si="2"/>
        <v>0.78350515463917525</v>
      </c>
      <c r="AK10" s="88">
        <f t="shared" si="1"/>
        <v>1.0657894736842106</v>
      </c>
      <c r="AL10" s="88">
        <f t="shared" si="1"/>
        <v>1.0246913580246915</v>
      </c>
      <c r="AM10" s="88">
        <f t="shared" si="1"/>
        <v>1.0963855421686748</v>
      </c>
      <c r="AN10" s="88">
        <f t="shared" si="1"/>
        <v>1.0769230769230769</v>
      </c>
      <c r="AO10" s="88">
        <f t="shared" si="1"/>
        <v>0.85110153061224492</v>
      </c>
      <c r="AP10" s="88">
        <f t="shared" si="1"/>
        <v>1.0676690890976219</v>
      </c>
      <c r="AQ10" s="88">
        <f t="shared" si="1"/>
        <v>1.0011248472663585</v>
      </c>
      <c r="AR10" s="88">
        <f t="shared" si="1"/>
        <v>0.96284248991556698</v>
      </c>
      <c r="AS10" s="88">
        <f t="shared" si="1"/>
        <v>1.0351270341664283</v>
      </c>
      <c r="AT10" s="88">
        <f t="shared" si="1"/>
        <v>1.0620768985615805</v>
      </c>
      <c r="AU10" s="88">
        <f t="shared" si="1"/>
        <v>0.73054785457316362</v>
      </c>
      <c r="AV10" s="88">
        <f t="shared" si="1"/>
        <v>0.98660450561743551</v>
      </c>
      <c r="AW10" s="88">
        <f t="shared" si="1"/>
        <v>0.98642263003433039</v>
      </c>
      <c r="AX10" s="88">
        <f t="shared" si="1"/>
        <v>0.98623574768839462</v>
      </c>
      <c r="AY10" s="88">
        <f t="shared" si="1"/>
        <v>1.0663168934386542</v>
      </c>
      <c r="AZ10" s="88">
        <f t="shared" si="1"/>
        <v>1.0621924812846169</v>
      </c>
      <c r="BA10" s="88">
        <f t="shared" si="1"/>
        <v>1.0585510464255981</v>
      </c>
      <c r="BB10" s="88">
        <f t="shared" si="1"/>
        <v>0.96348412880755041</v>
      </c>
      <c r="BC10" s="88">
        <f t="shared" si="1"/>
        <v>0.96210018400859054</v>
      </c>
      <c r="BD10" s="88">
        <f t="shared" si="1"/>
        <v>0.96060720430017865</v>
      </c>
      <c r="BE10" s="88">
        <f t="shared" si="1"/>
        <v>1</v>
      </c>
      <c r="BF10" s="88">
        <f t="shared" si="1"/>
        <v>1</v>
      </c>
    </row>
    <row r="11" spans="1:58" x14ac:dyDescent="0.25">
      <c r="A11" s="16" t="s">
        <v>25</v>
      </c>
      <c r="B11" s="20">
        <v>240</v>
      </c>
      <c r="C11" s="20">
        <v>63</v>
      </c>
      <c r="D11" s="20">
        <v>72</v>
      </c>
      <c r="E11" s="20">
        <v>124</v>
      </c>
      <c r="F11" s="20">
        <v>153</v>
      </c>
      <c r="G11" s="20">
        <v>121</v>
      </c>
      <c r="H11" s="20">
        <v>148</v>
      </c>
      <c r="I11" s="20">
        <v>123</v>
      </c>
      <c r="J11" s="20">
        <v>117</v>
      </c>
      <c r="K11" s="20">
        <v>110</v>
      </c>
      <c r="L11" s="20">
        <v>139.08267999999998</v>
      </c>
      <c r="M11" s="20">
        <v>143.15672000000001</v>
      </c>
      <c r="N11" s="20">
        <v>142.97984</v>
      </c>
      <c r="O11" s="20">
        <v>120.085521</v>
      </c>
      <c r="P11" s="20">
        <v>122.131897</v>
      </c>
      <c r="Q11" s="20">
        <v>124.29669899999999</v>
      </c>
      <c r="R11" s="20">
        <v>354.19122147511536</v>
      </c>
      <c r="S11" s="20">
        <v>352.42782680944543</v>
      </c>
      <c r="T11" s="20">
        <v>350.66443214377551</v>
      </c>
      <c r="U11" s="20">
        <v>348.90103747810559</v>
      </c>
      <c r="V11" s="20">
        <v>374.40789614980372</v>
      </c>
      <c r="W11" s="20">
        <v>399.91475482150184</v>
      </c>
      <c r="X11" s="20">
        <v>425.42161349319991</v>
      </c>
      <c r="Y11" s="20">
        <v>511.85344714867006</v>
      </c>
      <c r="Z11" s="20">
        <v>598.28528080414026</v>
      </c>
      <c r="AA11" s="20">
        <v>684.71711445961</v>
      </c>
      <c r="AB11" s="20">
        <v>684.71711445961</v>
      </c>
      <c r="AC11" s="20">
        <v>684.71711445961</v>
      </c>
      <c r="AD11" s="13"/>
      <c r="AE11" s="83"/>
      <c r="AF11" s="87">
        <f t="shared" si="2"/>
        <v>0.85250000000000004</v>
      </c>
      <c r="AG11" s="88">
        <f t="shared" si="2"/>
        <v>1.0285714285714285</v>
      </c>
      <c r="AH11" s="88">
        <f t="shared" si="2"/>
        <v>1.1444444444444444</v>
      </c>
      <c r="AI11" s="88">
        <f t="shared" si="2"/>
        <v>1.0467741935483872</v>
      </c>
      <c r="AJ11" s="88">
        <f t="shared" si="2"/>
        <v>0.79084967320261434</v>
      </c>
      <c r="AK11" s="88">
        <f t="shared" si="1"/>
        <v>1.2231404958677685</v>
      </c>
      <c r="AL11" s="88">
        <f t="shared" si="1"/>
        <v>0.83108108108108103</v>
      </c>
      <c r="AM11" s="88">
        <f t="shared" si="1"/>
        <v>0.95121951219512191</v>
      </c>
      <c r="AN11" s="88">
        <f t="shared" si="1"/>
        <v>0.94017094017094016</v>
      </c>
      <c r="AO11" s="88">
        <f t="shared" si="1"/>
        <v>1.2643879999999998</v>
      </c>
      <c r="AP11" s="88">
        <f t="shared" si="1"/>
        <v>1.0292922166872254</v>
      </c>
      <c r="AQ11" s="88">
        <f t="shared" si="1"/>
        <v>0.99876443103753698</v>
      </c>
      <c r="AR11" s="88">
        <f t="shared" si="1"/>
        <v>0.83987729319042459</v>
      </c>
      <c r="AS11" s="88">
        <f t="shared" si="1"/>
        <v>1.0170409886467495</v>
      </c>
      <c r="AT11" s="88">
        <f t="shared" si="1"/>
        <v>1.0177251156591796</v>
      </c>
      <c r="AU11" s="88">
        <f t="shared" si="1"/>
        <v>2.849562573460743</v>
      </c>
      <c r="AV11" s="88">
        <f t="shared" si="1"/>
        <v>0.99502134847293555</v>
      </c>
      <c r="AW11" s="88">
        <f t="shared" si="1"/>
        <v>0.99499643747874833</v>
      </c>
      <c r="AX11" s="88">
        <f t="shared" si="1"/>
        <v>0.99497127594352963</v>
      </c>
      <c r="AY11" s="88">
        <f t="shared" si="1"/>
        <v>1.0731062849685529</v>
      </c>
      <c r="AZ11" s="88">
        <f t="shared" si="1"/>
        <v>1.0681258566766247</v>
      </c>
      <c r="BA11" s="88">
        <f t="shared" si="1"/>
        <v>1.0637807391804857</v>
      </c>
      <c r="BB11" s="88">
        <f t="shared" si="1"/>
        <v>1.2031674717834986</v>
      </c>
      <c r="BC11" s="88">
        <f t="shared" si="1"/>
        <v>1.1688605090713899</v>
      </c>
      <c r="BD11" s="88">
        <f t="shared" si="1"/>
        <v>1.1444659202367453</v>
      </c>
      <c r="BE11" s="88">
        <f t="shared" si="1"/>
        <v>1</v>
      </c>
      <c r="BF11" s="88">
        <f t="shared" si="1"/>
        <v>1</v>
      </c>
    </row>
    <row r="12" spans="1:58" x14ac:dyDescent="0.25">
      <c r="A12" s="16" t="s">
        <v>26</v>
      </c>
      <c r="B12" s="20">
        <v>187</v>
      </c>
      <c r="C12" s="20">
        <v>182</v>
      </c>
      <c r="D12" s="20">
        <v>205</v>
      </c>
      <c r="E12" s="20">
        <v>327</v>
      </c>
      <c r="F12" s="20">
        <v>378</v>
      </c>
      <c r="G12" s="20">
        <v>352</v>
      </c>
      <c r="H12" s="20">
        <v>361</v>
      </c>
      <c r="I12" s="20">
        <v>370</v>
      </c>
      <c r="J12" s="20">
        <v>389</v>
      </c>
      <c r="K12" s="20">
        <v>399</v>
      </c>
      <c r="L12" s="20">
        <v>432.79967999999997</v>
      </c>
      <c r="M12" s="20">
        <v>460.22217000000001</v>
      </c>
      <c r="N12" s="20">
        <v>466.66404999999997</v>
      </c>
      <c r="O12" s="20">
        <v>451.14304299999998</v>
      </c>
      <c r="P12" s="20">
        <v>478.78160800000001</v>
      </c>
      <c r="Q12" s="20">
        <v>504.27396999999996</v>
      </c>
      <c r="R12" s="20">
        <v>429.41703632859327</v>
      </c>
      <c r="S12" s="20">
        <v>446.902436820329</v>
      </c>
      <c r="T12" s="20">
        <v>464.38783731206473</v>
      </c>
      <c r="U12" s="20">
        <v>478.69769780380039</v>
      </c>
      <c r="V12" s="20">
        <v>457.66784534830026</v>
      </c>
      <c r="W12" s="20">
        <v>436.63799289280013</v>
      </c>
      <c r="X12" s="20">
        <v>415.60814043730005</v>
      </c>
      <c r="Y12" s="20">
        <v>392.65136598757795</v>
      </c>
      <c r="Z12" s="20">
        <v>369.69459153785584</v>
      </c>
      <c r="AA12" s="20">
        <v>346.737817088133</v>
      </c>
      <c r="AB12" s="20">
        <v>346.737817088133</v>
      </c>
      <c r="AC12" s="20">
        <v>346.737817088133</v>
      </c>
      <c r="AD12" s="13"/>
      <c r="AE12" s="83"/>
      <c r="AF12" s="87">
        <f t="shared" si="2"/>
        <v>0.99465240641711228</v>
      </c>
      <c r="AG12" s="88">
        <f t="shared" si="2"/>
        <v>1.0252747252747252</v>
      </c>
      <c r="AH12" s="88">
        <f t="shared" si="2"/>
        <v>1.1190243902439025</v>
      </c>
      <c r="AI12" s="88">
        <f t="shared" si="2"/>
        <v>1.0311926605504587</v>
      </c>
      <c r="AJ12" s="88">
        <f t="shared" si="2"/>
        <v>0.93121693121693117</v>
      </c>
      <c r="AK12" s="88">
        <f t="shared" si="1"/>
        <v>1.0255681818181819</v>
      </c>
      <c r="AL12" s="88">
        <f t="shared" si="1"/>
        <v>1.0249307479224377</v>
      </c>
      <c r="AM12" s="88">
        <f t="shared" si="1"/>
        <v>1.0513513513513513</v>
      </c>
      <c r="AN12" s="88">
        <f t="shared" si="1"/>
        <v>1.025706940874036</v>
      </c>
      <c r="AO12" s="88">
        <f t="shared" si="1"/>
        <v>1.084710977443609</v>
      </c>
      <c r="AP12" s="88">
        <f t="shared" si="1"/>
        <v>1.0633606984182613</v>
      </c>
      <c r="AQ12" s="88">
        <f t="shared" si="1"/>
        <v>1.0139973265520867</v>
      </c>
      <c r="AR12" s="88">
        <f t="shared" si="1"/>
        <v>0.96674051279501816</v>
      </c>
      <c r="AS12" s="88">
        <f t="shared" si="1"/>
        <v>1.0612634183965461</v>
      </c>
      <c r="AT12" s="88">
        <f t="shared" si="1"/>
        <v>1.0532442382373217</v>
      </c>
      <c r="AU12" s="88">
        <f t="shared" si="1"/>
        <v>0.85155503134257216</v>
      </c>
      <c r="AV12" s="88">
        <f t="shared" si="1"/>
        <v>1.040718925921597</v>
      </c>
      <c r="AW12" s="88">
        <f t="shared" si="1"/>
        <v>1.039125766724708</v>
      </c>
      <c r="AX12" s="88">
        <f t="shared" si="1"/>
        <v>1.0308144601171361</v>
      </c>
      <c r="AY12" s="88">
        <f t="shared" si="1"/>
        <v>0.95606861584673952</v>
      </c>
      <c r="AZ12" s="88">
        <f t="shared" si="1"/>
        <v>0.95404996730872427</v>
      </c>
      <c r="BA12" s="88">
        <f t="shared" si="1"/>
        <v>0.9518368699064097</v>
      </c>
      <c r="BB12" s="88">
        <f t="shared" si="1"/>
        <v>0.94476341482251247</v>
      </c>
      <c r="BC12" s="88">
        <f t="shared" si="1"/>
        <v>0.94153394986419481</v>
      </c>
      <c r="BD12" s="88">
        <f t="shared" si="1"/>
        <v>0.93790340736599032</v>
      </c>
      <c r="BE12" s="88">
        <f t="shared" si="1"/>
        <v>1</v>
      </c>
      <c r="BF12" s="88">
        <f t="shared" si="1"/>
        <v>1</v>
      </c>
    </row>
    <row r="13" spans="1:58" x14ac:dyDescent="0.25">
      <c r="A13" s="16" t="s">
        <v>27</v>
      </c>
      <c r="B13" s="20">
        <v>0</v>
      </c>
      <c r="C13" s="20">
        <v>0</v>
      </c>
      <c r="D13" s="20">
        <v>0</v>
      </c>
      <c r="E13" s="20">
        <v>2</v>
      </c>
      <c r="F13" s="20">
        <v>1</v>
      </c>
      <c r="G13" s="20">
        <v>2</v>
      </c>
      <c r="H13" s="20">
        <v>3</v>
      </c>
      <c r="I13" s="20">
        <v>3</v>
      </c>
      <c r="J13" s="20">
        <v>3</v>
      </c>
      <c r="K13" s="20">
        <v>3</v>
      </c>
      <c r="L13" s="20">
        <v>2.3939499999999998</v>
      </c>
      <c r="M13" s="20">
        <v>2.5049999999999999</v>
      </c>
      <c r="N13" s="20">
        <v>2.55593</v>
      </c>
      <c r="O13" s="20">
        <v>4.2687879999999998</v>
      </c>
      <c r="P13" s="20">
        <v>4.3423470000000002</v>
      </c>
      <c r="Q13" s="20">
        <v>4.4422690000000005</v>
      </c>
      <c r="R13" s="20">
        <v>6.8837153010068972</v>
      </c>
      <c r="S13" s="20">
        <v>6.0440878971122682</v>
      </c>
      <c r="T13" s="20">
        <v>5.2044604932176393</v>
      </c>
      <c r="U13" s="20">
        <v>4.3648330893230094</v>
      </c>
      <c r="V13" s="20">
        <v>4.9626428834153398</v>
      </c>
      <c r="W13" s="20">
        <v>5.5604526775076701</v>
      </c>
      <c r="X13" s="20">
        <v>6.1582624716000005</v>
      </c>
      <c r="Y13" s="20">
        <v>4.4032083836071294</v>
      </c>
      <c r="Z13" s="20">
        <v>2.6481542956142583</v>
      </c>
      <c r="AA13" s="20">
        <v>0.89310020762138798</v>
      </c>
      <c r="AB13" s="20">
        <v>0.89310020762138798</v>
      </c>
      <c r="AC13" s="20">
        <v>0.89310020762138798</v>
      </c>
      <c r="AD13" s="13"/>
      <c r="AE13" s="83"/>
      <c r="AF13" s="87" t="str">
        <f t="shared" si="2"/>
        <v/>
      </c>
      <c r="AG13" s="88" t="str">
        <f t="shared" si="2"/>
        <v/>
      </c>
      <c r="AH13" s="88" t="str">
        <f t="shared" si="2"/>
        <v/>
      </c>
      <c r="AI13" s="88">
        <f t="shared" si="2"/>
        <v>0.9</v>
      </c>
      <c r="AJ13" s="88">
        <f t="shared" si="2"/>
        <v>2</v>
      </c>
      <c r="AK13" s="88">
        <f t="shared" si="1"/>
        <v>1.5</v>
      </c>
      <c r="AL13" s="88">
        <f t="shared" si="1"/>
        <v>1</v>
      </c>
      <c r="AM13" s="88">
        <f t="shared" si="1"/>
        <v>1</v>
      </c>
      <c r="AN13" s="88">
        <f t="shared" si="1"/>
        <v>1</v>
      </c>
      <c r="AO13" s="88">
        <f t="shared" si="1"/>
        <v>0.79798333333333327</v>
      </c>
      <c r="AP13" s="88">
        <f t="shared" si="1"/>
        <v>1.0463877691681114</v>
      </c>
      <c r="AQ13" s="88">
        <f t="shared" si="1"/>
        <v>1.0203313373253493</v>
      </c>
      <c r="AR13" s="88">
        <f t="shared" si="1"/>
        <v>1.6701505909786261</v>
      </c>
      <c r="AS13" s="88">
        <f t="shared" si="1"/>
        <v>1.0172318231779138</v>
      </c>
      <c r="AT13" s="88">
        <f t="shared" si="1"/>
        <v>1.0230110583055663</v>
      </c>
      <c r="AU13" s="88">
        <f t="shared" si="1"/>
        <v>1.5495944304604012</v>
      </c>
      <c r="AV13" s="88">
        <f t="shared" si="1"/>
        <v>0.8780270003653674</v>
      </c>
      <c r="AW13" s="88">
        <f t="shared" si="1"/>
        <v>0.86108286011264257</v>
      </c>
      <c r="AX13" s="88">
        <f t="shared" si="1"/>
        <v>0.83867157700806505</v>
      </c>
      <c r="AY13" s="88">
        <f t="shared" si="1"/>
        <v>1.1369605164409737</v>
      </c>
      <c r="AZ13" s="88">
        <f t="shared" si="1"/>
        <v>1.1204619812741616</v>
      </c>
      <c r="BA13" s="88">
        <f t="shared" si="1"/>
        <v>1.10751099393589</v>
      </c>
      <c r="BB13" s="88">
        <f t="shared" si="1"/>
        <v>0.71500823550690851</v>
      </c>
      <c r="BC13" s="88">
        <f t="shared" si="1"/>
        <v>0.60141471057176665</v>
      </c>
      <c r="BD13" s="88">
        <f t="shared" si="1"/>
        <v>0.33725384094895694</v>
      </c>
      <c r="BE13" s="88">
        <f t="shared" si="1"/>
        <v>1</v>
      </c>
      <c r="BF13" s="88">
        <f t="shared" si="1"/>
        <v>1</v>
      </c>
    </row>
    <row r="14" spans="1:58" x14ac:dyDescent="0.25">
      <c r="A14" s="16" t="s">
        <v>29</v>
      </c>
      <c r="B14" s="20">
        <v>0</v>
      </c>
      <c r="C14" s="20">
        <v>0</v>
      </c>
      <c r="D14" s="20">
        <v>0</v>
      </c>
      <c r="E14" s="20">
        <v>2</v>
      </c>
      <c r="F14" s="20">
        <v>3</v>
      </c>
      <c r="G14" s="20">
        <v>6</v>
      </c>
      <c r="H14" s="20">
        <v>5</v>
      </c>
      <c r="I14" s="20">
        <v>5</v>
      </c>
      <c r="J14" s="20">
        <v>5</v>
      </c>
      <c r="K14" s="20">
        <v>6</v>
      </c>
      <c r="L14" s="20">
        <v>15.41628</v>
      </c>
      <c r="M14" s="20">
        <v>15.87298</v>
      </c>
      <c r="N14" s="20">
        <v>16.109929999999999</v>
      </c>
      <c r="O14" s="20">
        <v>14.487960999999999</v>
      </c>
      <c r="P14" s="20">
        <v>15.477937000000001</v>
      </c>
      <c r="Q14" s="20">
        <v>16.054811999999998</v>
      </c>
      <c r="R14" s="20">
        <v>19.134947455362997</v>
      </c>
      <c r="S14" s="20">
        <v>18.126297306349759</v>
      </c>
      <c r="T14" s="20">
        <v>17.117647157336521</v>
      </c>
      <c r="U14" s="20">
        <v>16.108997008323279</v>
      </c>
      <c r="V14" s="20">
        <v>14.160868191782185</v>
      </c>
      <c r="W14" s="20">
        <v>12.212739375241092</v>
      </c>
      <c r="X14" s="20">
        <v>10.264610558700001</v>
      </c>
      <c r="Y14" s="20">
        <v>13.202681088785017</v>
      </c>
      <c r="Z14" s="20">
        <v>16.140751618870034</v>
      </c>
      <c r="AA14" s="20">
        <v>19.078822148955002</v>
      </c>
      <c r="AB14" s="20">
        <v>19.078822148955002</v>
      </c>
      <c r="AC14" s="20">
        <v>19.078822148955002</v>
      </c>
      <c r="AD14" s="13"/>
      <c r="AE14" s="83"/>
      <c r="AF14" s="87" t="str">
        <f t="shared" si="2"/>
        <v/>
      </c>
      <c r="AG14" s="88" t="str">
        <f t="shared" si="2"/>
        <v/>
      </c>
      <c r="AH14" s="88" t="str">
        <f t="shared" si="2"/>
        <v/>
      </c>
      <c r="AI14" s="88">
        <f t="shared" si="2"/>
        <v>1.1000000000000001</v>
      </c>
      <c r="AJ14" s="88">
        <f t="shared" si="2"/>
        <v>2</v>
      </c>
      <c r="AK14" s="88">
        <f t="shared" si="1"/>
        <v>0.83333333333333337</v>
      </c>
      <c r="AL14" s="88">
        <f t="shared" si="1"/>
        <v>1</v>
      </c>
      <c r="AM14" s="88">
        <f t="shared" si="1"/>
        <v>1</v>
      </c>
      <c r="AN14" s="88">
        <f t="shared" si="1"/>
        <v>1.2</v>
      </c>
      <c r="AO14" s="88">
        <f t="shared" si="1"/>
        <v>2.5693800000000002</v>
      </c>
      <c r="AP14" s="88">
        <f t="shared" si="1"/>
        <v>1.0296245267989423</v>
      </c>
      <c r="AQ14" s="88">
        <f t="shared" si="1"/>
        <v>1.0149278837370173</v>
      </c>
      <c r="AR14" s="88">
        <f t="shared" si="1"/>
        <v>0.89931868108675828</v>
      </c>
      <c r="AS14" s="88">
        <f t="shared" si="1"/>
        <v>1.0683309404270209</v>
      </c>
      <c r="AT14" s="88">
        <f t="shared" si="1"/>
        <v>1.0372707939048982</v>
      </c>
      <c r="AU14" s="88">
        <f t="shared" si="1"/>
        <v>1.1918512316035217</v>
      </c>
      <c r="AV14" s="88">
        <f t="shared" si="1"/>
        <v>0.94728754017401073</v>
      </c>
      <c r="AW14" s="88">
        <f t="shared" si="1"/>
        <v>0.94435431947483828</v>
      </c>
      <c r="AX14" s="88">
        <f t="shared" si="1"/>
        <v>0.94107542118713783</v>
      </c>
      <c r="AY14" s="88">
        <f t="shared" si="1"/>
        <v>0.87906579065509016</v>
      </c>
      <c r="AZ14" s="88">
        <f t="shared" si="1"/>
        <v>0.86242871622294826</v>
      </c>
      <c r="BA14" s="88">
        <f t="shared" si="1"/>
        <v>0.84048387862181551</v>
      </c>
      <c r="BB14" s="88">
        <f t="shared" si="1"/>
        <v>1.2862330249436291</v>
      </c>
      <c r="BC14" s="88">
        <f t="shared" si="1"/>
        <v>1.2225359008770389</v>
      </c>
      <c r="BD14" s="88">
        <f t="shared" si="1"/>
        <v>1.1820281111723503</v>
      </c>
      <c r="BE14" s="88">
        <f t="shared" si="1"/>
        <v>1</v>
      </c>
      <c r="BF14" s="88">
        <f t="shared" si="1"/>
        <v>1</v>
      </c>
    </row>
    <row r="15" spans="1:58" x14ac:dyDescent="0.25">
      <c r="A15" s="16" t="s">
        <v>30</v>
      </c>
      <c r="B15" s="20">
        <v>440</v>
      </c>
      <c r="C15" s="20">
        <v>159</v>
      </c>
      <c r="D15" s="20">
        <v>111</v>
      </c>
      <c r="E15" s="20">
        <v>87</v>
      </c>
      <c r="F15" s="20">
        <v>91</v>
      </c>
      <c r="G15" s="20">
        <v>95</v>
      </c>
      <c r="H15" s="20">
        <v>96</v>
      </c>
      <c r="I15" s="20">
        <v>123</v>
      </c>
      <c r="J15" s="20">
        <v>114</v>
      </c>
      <c r="K15" s="20">
        <v>99</v>
      </c>
      <c r="L15" s="20">
        <v>152.58750000000001</v>
      </c>
      <c r="M15" s="20">
        <v>156.72121999999999</v>
      </c>
      <c r="N15" s="20">
        <v>163.25598000000002</v>
      </c>
      <c r="O15" s="20">
        <v>161.662462</v>
      </c>
      <c r="P15" s="20">
        <v>128.73061100000001</v>
      </c>
      <c r="Q15" s="20">
        <v>130.05542399999999</v>
      </c>
      <c r="R15" s="20">
        <v>110.75884598519221</v>
      </c>
      <c r="S15" s="20">
        <v>122.39123599154651</v>
      </c>
      <c r="T15" s="20">
        <v>134.02362599790081</v>
      </c>
      <c r="U15" s="20">
        <v>145.61745600425513</v>
      </c>
      <c r="V15" s="20">
        <v>129.42117982750008</v>
      </c>
      <c r="W15" s="20">
        <v>113.22490365074505</v>
      </c>
      <c r="X15" s="20">
        <v>97.028627473990014</v>
      </c>
      <c r="Y15" s="20">
        <v>92.459696108898896</v>
      </c>
      <c r="Z15" s="20">
        <v>87.890764743807779</v>
      </c>
      <c r="AA15" s="20">
        <v>83.321833378716505</v>
      </c>
      <c r="AB15" s="20">
        <v>83.321833378716505</v>
      </c>
      <c r="AC15" s="20">
        <v>83.321833378716505</v>
      </c>
      <c r="AD15" s="13"/>
      <c r="AE15" s="83"/>
      <c r="AF15" s="87">
        <f t="shared" si="2"/>
        <v>0.87227272727272731</v>
      </c>
      <c r="AG15" s="88">
        <f t="shared" si="2"/>
        <v>0.93962264150943398</v>
      </c>
      <c r="AH15" s="88">
        <f t="shared" si="2"/>
        <v>0.95675675675675675</v>
      </c>
      <c r="AI15" s="88">
        <f t="shared" si="2"/>
        <v>1.0091954022988505</v>
      </c>
      <c r="AJ15" s="88">
        <f t="shared" si="2"/>
        <v>1.043956043956044</v>
      </c>
      <c r="AK15" s="88">
        <f t="shared" si="1"/>
        <v>1.0105263157894737</v>
      </c>
      <c r="AL15" s="88">
        <f t="shared" si="1"/>
        <v>1.28125</v>
      </c>
      <c r="AM15" s="88">
        <f t="shared" si="1"/>
        <v>0.92682926829268297</v>
      </c>
      <c r="AN15" s="88">
        <f t="shared" si="1"/>
        <v>0.86842105263157898</v>
      </c>
      <c r="AO15" s="88">
        <f t="shared" si="1"/>
        <v>1.5412878787878788</v>
      </c>
      <c r="AP15" s="88">
        <f t="shared" si="1"/>
        <v>1.0270908167444908</v>
      </c>
      <c r="AQ15" s="88">
        <f t="shared" si="1"/>
        <v>1.0416967147141913</v>
      </c>
      <c r="AR15" s="88">
        <f t="shared" si="1"/>
        <v>0.99023914468554219</v>
      </c>
      <c r="AS15" s="88">
        <f t="shared" si="1"/>
        <v>0.79629253079171836</v>
      </c>
      <c r="AT15" s="88">
        <f t="shared" si="1"/>
        <v>1.0102913595275329</v>
      </c>
      <c r="AU15" s="88">
        <f t="shared" si="1"/>
        <v>0.85162804117413993</v>
      </c>
      <c r="AV15" s="88">
        <f t="shared" si="1"/>
        <v>1.1050244782065486</v>
      </c>
      <c r="AW15" s="88">
        <f t="shared" si="1"/>
        <v>1.0950426712510506</v>
      </c>
      <c r="AX15" s="88">
        <f t="shared" si="1"/>
        <v>1.0865058673053356</v>
      </c>
      <c r="AY15" s="88">
        <f t="shared" si="1"/>
        <v>0.88877517420520125</v>
      </c>
      <c r="AZ15" s="88">
        <f t="shared" si="1"/>
        <v>0.87485606143953909</v>
      </c>
      <c r="BA15" s="88">
        <f t="shared" si="1"/>
        <v>0.85695482482622132</v>
      </c>
      <c r="BB15" s="88">
        <f t="shared" si="1"/>
        <v>0.95291151195232682</v>
      </c>
      <c r="BC15" s="88">
        <f t="shared" si="1"/>
        <v>0.95058461624500867</v>
      </c>
      <c r="BD15" s="88">
        <f t="shared" si="1"/>
        <v>0.94801579689960347</v>
      </c>
      <c r="BE15" s="88">
        <f t="shared" si="1"/>
        <v>1</v>
      </c>
      <c r="BF15" s="88">
        <f t="shared" si="1"/>
        <v>1</v>
      </c>
    </row>
    <row r="16" spans="1:58" x14ac:dyDescent="0.25">
      <c r="A16" s="16" t="s">
        <v>31</v>
      </c>
      <c r="B16" s="20">
        <v>12624</v>
      </c>
      <c r="C16" s="20">
        <v>12061</v>
      </c>
      <c r="D16" s="20">
        <v>11493</v>
      </c>
      <c r="E16" s="20">
        <v>10932</v>
      </c>
      <c r="F16" s="20">
        <v>9592</v>
      </c>
      <c r="G16" s="20">
        <v>9449</v>
      </c>
      <c r="H16" s="20">
        <v>9306</v>
      </c>
      <c r="I16" s="20">
        <v>9162</v>
      </c>
      <c r="J16" s="20">
        <v>9019</v>
      </c>
      <c r="K16" s="20">
        <v>8876</v>
      </c>
      <c r="L16" s="20">
        <v>8732.7439600000016</v>
      </c>
      <c r="M16" s="20">
        <v>8791.7872799999986</v>
      </c>
      <c r="N16" s="20">
        <v>8619.2681699999994</v>
      </c>
      <c r="O16" s="20">
        <v>8371.3374299999996</v>
      </c>
      <c r="P16" s="20">
        <v>8393.5218599999989</v>
      </c>
      <c r="Q16" s="20">
        <v>7774.1959100000004</v>
      </c>
      <c r="R16" s="20">
        <v>10290.251835331042</v>
      </c>
      <c r="S16" s="20">
        <v>9627.3999870370317</v>
      </c>
      <c r="T16" s="20">
        <v>8964.5481387430209</v>
      </c>
      <c r="U16" s="20">
        <v>8301.6962904490101</v>
      </c>
      <c r="V16" s="85">
        <v>7952.6448350864202</v>
      </c>
      <c r="W16" s="20">
        <v>7603.5933797238304</v>
      </c>
      <c r="X16" s="20">
        <v>6895.2444173965541</v>
      </c>
      <c r="Y16" s="20">
        <v>6198.7557596925844</v>
      </c>
      <c r="Z16" s="20">
        <v>5696.6203939005509</v>
      </c>
      <c r="AA16" s="20">
        <v>5752.2795966111407</v>
      </c>
      <c r="AB16" s="20">
        <v>5364.6638341393536</v>
      </c>
      <c r="AC16" s="20">
        <v>4977.0480716675766</v>
      </c>
      <c r="AD16" s="13"/>
      <c r="AE16" s="83"/>
      <c r="AF16" s="87">
        <f t="shared" si="2"/>
        <v>0.99108048162230666</v>
      </c>
      <c r="AG16" s="88">
        <f t="shared" si="2"/>
        <v>0.99058121217146178</v>
      </c>
      <c r="AH16" s="88">
        <f t="shared" si="2"/>
        <v>0.99023753589141217</v>
      </c>
      <c r="AI16" s="88">
        <f t="shared" si="2"/>
        <v>0.97548481522136843</v>
      </c>
      <c r="AJ16" s="88">
        <f t="shared" si="2"/>
        <v>0.98509174311926606</v>
      </c>
      <c r="AK16" s="88">
        <f t="shared" si="1"/>
        <v>0.98486612339930146</v>
      </c>
      <c r="AL16" s="88">
        <f t="shared" si="1"/>
        <v>0.98452611218568664</v>
      </c>
      <c r="AM16" s="88">
        <f t="shared" si="1"/>
        <v>0.98439205413665143</v>
      </c>
      <c r="AN16" s="88">
        <f t="shared" si="1"/>
        <v>0.98414458365672475</v>
      </c>
      <c r="AO16" s="88">
        <f t="shared" si="1"/>
        <v>0.98386029292474109</v>
      </c>
      <c r="AP16" s="88">
        <f t="shared" si="1"/>
        <v>1.0067611417751903</v>
      </c>
      <c r="AQ16" s="88">
        <f t="shared" si="1"/>
        <v>0.98037724247577573</v>
      </c>
      <c r="AR16" s="88">
        <f t="shared" si="1"/>
        <v>0.97123529108156292</v>
      </c>
      <c r="AS16" s="88">
        <f t="shared" si="1"/>
        <v>1.0026500460870802</v>
      </c>
      <c r="AT16" s="88">
        <f t="shared" si="1"/>
        <v>0.92621381580580064</v>
      </c>
      <c r="AU16" s="88">
        <f t="shared" si="1"/>
        <v>1.3236419501719301</v>
      </c>
      <c r="AV16" s="88">
        <f t="shared" si="1"/>
        <v>0.93558448725053123</v>
      </c>
      <c r="AW16" s="88">
        <f t="shared" si="1"/>
        <v>0.93114944334020422</v>
      </c>
      <c r="AX16" s="88">
        <f t="shared" si="1"/>
        <v>0.92605853211615929</v>
      </c>
      <c r="AY16" s="88">
        <f t="shared" si="1"/>
        <v>0.95795420078614912</v>
      </c>
      <c r="AZ16" s="88">
        <f t="shared" si="1"/>
        <v>0.95610875845698484</v>
      </c>
      <c r="BA16" s="88">
        <f t="shared" si="1"/>
        <v>0.90684023632612976</v>
      </c>
      <c r="BB16" s="88">
        <f t="shared" si="1"/>
        <v>0.89898999722957695</v>
      </c>
      <c r="BC16" s="88">
        <f t="shared" si="1"/>
        <v>0.91899416830436054</v>
      </c>
      <c r="BD16" s="88">
        <f t="shared" si="1"/>
        <v>1.0097705655040987</v>
      </c>
      <c r="BE16" s="88">
        <f t="shared" si="1"/>
        <v>0.93261527782826403</v>
      </c>
      <c r="BF16" s="88">
        <f t="shared" si="1"/>
        <v>0.92774649550171451</v>
      </c>
    </row>
    <row r="17" spans="1:58" x14ac:dyDescent="0.25">
      <c r="A17" s="16" t="s">
        <v>32</v>
      </c>
      <c r="B17" s="20">
        <v>2652</v>
      </c>
      <c r="C17" s="20">
        <v>2968</v>
      </c>
      <c r="D17" s="20">
        <v>3353</v>
      </c>
      <c r="E17" s="20">
        <v>3576</v>
      </c>
      <c r="F17" s="20">
        <v>3781</v>
      </c>
      <c r="G17" s="20">
        <v>3849</v>
      </c>
      <c r="H17" s="20">
        <v>3915</v>
      </c>
      <c r="I17" s="20">
        <v>3981</v>
      </c>
      <c r="J17" s="20">
        <v>4047</v>
      </c>
      <c r="K17" s="20">
        <v>4113</v>
      </c>
      <c r="L17" s="20">
        <v>4179.20856</v>
      </c>
      <c r="M17" s="20">
        <v>4178.1268799999998</v>
      </c>
      <c r="N17" s="20">
        <v>4156.3456699999997</v>
      </c>
      <c r="O17" s="20">
        <v>4084.4155989999999</v>
      </c>
      <c r="P17" s="20">
        <v>4166.9662539999999</v>
      </c>
      <c r="Q17" s="20">
        <v>4156.0193380000001</v>
      </c>
      <c r="R17" s="20">
        <v>4844.4516906529534</v>
      </c>
      <c r="S17" s="20">
        <v>4648.3138167301768</v>
      </c>
      <c r="T17" s="20">
        <v>4452.1759428074001</v>
      </c>
      <c r="U17" s="20">
        <v>4256.0380688846244</v>
      </c>
      <c r="V17" s="85">
        <v>3881.3876433544806</v>
      </c>
      <c r="W17" s="20">
        <v>3506.7372178243368</v>
      </c>
      <c r="X17" s="20">
        <v>3483.9506412856003</v>
      </c>
      <c r="Y17" s="20">
        <v>3421.6039549260386</v>
      </c>
      <c r="Z17" s="20">
        <v>3349.2865351564433</v>
      </c>
      <c r="AA17" s="20">
        <v>3123.5514201257802</v>
      </c>
      <c r="AB17" s="20">
        <v>2919.3686111815291</v>
      </c>
      <c r="AC17" s="20">
        <v>2715.1858022372703</v>
      </c>
      <c r="AD17" s="13"/>
      <c r="AE17" s="83"/>
      <c r="AF17" s="87">
        <f t="shared" si="2"/>
        <v>1.0238310708898943</v>
      </c>
      <c r="AG17" s="88">
        <f t="shared" si="2"/>
        <v>1.0259433962264151</v>
      </c>
      <c r="AH17" s="88">
        <f t="shared" si="2"/>
        <v>1.0133015210259468</v>
      </c>
      <c r="AI17" s="88">
        <f t="shared" si="2"/>
        <v>1.0114653243847875</v>
      </c>
      <c r="AJ17" s="88">
        <f t="shared" si="2"/>
        <v>1.0179846601428193</v>
      </c>
      <c r="AK17" s="88">
        <f t="shared" si="1"/>
        <v>1.0171473109898674</v>
      </c>
      <c r="AL17" s="88">
        <f t="shared" si="1"/>
        <v>1.0168582375478927</v>
      </c>
      <c r="AM17" s="88">
        <f t="shared" si="1"/>
        <v>1.0165787490580256</v>
      </c>
      <c r="AN17" s="88">
        <f t="shared" si="1"/>
        <v>1.016308376575241</v>
      </c>
      <c r="AO17" s="88">
        <f t="shared" si="1"/>
        <v>1.016097388767323</v>
      </c>
      <c r="AP17" s="88">
        <f t="shared" si="1"/>
        <v>0.99974117587469713</v>
      </c>
      <c r="AQ17" s="88">
        <f t="shared" si="1"/>
        <v>0.99478684811984452</v>
      </c>
      <c r="AR17" s="88">
        <f t="shared" si="1"/>
        <v>0.98269391510932735</v>
      </c>
      <c r="AS17" s="88">
        <f t="shared" si="1"/>
        <v>1.0202111300868137</v>
      </c>
      <c r="AT17" s="88">
        <f t="shared" ref="AT17:BF18" si="3">IF(P17&gt;0,(Q17/P17-1)/(AT$5-AS$5)+1,"")</f>
        <v>0.99737292904892338</v>
      </c>
      <c r="AU17" s="88">
        <f t="shared" si="3"/>
        <v>1.1656470523027564</v>
      </c>
      <c r="AV17" s="88">
        <f t="shared" si="3"/>
        <v>0.95951288474994778</v>
      </c>
      <c r="AW17" s="88">
        <f t="shared" si="3"/>
        <v>0.95780451112899512</v>
      </c>
      <c r="AX17" s="88">
        <f t="shared" si="3"/>
        <v>0.95594561480894724</v>
      </c>
      <c r="AY17" s="88">
        <f t="shared" si="3"/>
        <v>0.91197202199172811</v>
      </c>
      <c r="AZ17" s="88">
        <f t="shared" si="3"/>
        <v>0.90347513313399608</v>
      </c>
      <c r="BA17" s="88">
        <f t="shared" si="3"/>
        <v>0.99350205757565324</v>
      </c>
      <c r="BB17" s="88">
        <f t="shared" si="3"/>
        <v>0.98210460113276588</v>
      </c>
      <c r="BC17" s="88">
        <f t="shared" si="3"/>
        <v>0.97886446803246152</v>
      </c>
      <c r="BD17" s="88">
        <f t="shared" si="3"/>
        <v>0.93260202951846904</v>
      </c>
      <c r="BE17" s="88">
        <f t="shared" si="3"/>
        <v>0.93463119972072395</v>
      </c>
      <c r="BF17" s="88">
        <f t="shared" si="3"/>
        <v>0.9300592572783668</v>
      </c>
    </row>
    <row r="18" spans="1:58" x14ac:dyDescent="0.25">
      <c r="A18" s="16" t="s">
        <v>33</v>
      </c>
      <c r="B18" s="20">
        <v>330</v>
      </c>
      <c r="C18" s="20">
        <v>165</v>
      </c>
      <c r="D18" s="20">
        <v>248</v>
      </c>
      <c r="E18" s="20">
        <v>310</v>
      </c>
      <c r="F18" s="20">
        <v>369</v>
      </c>
      <c r="G18" s="20">
        <v>286</v>
      </c>
      <c r="H18" s="20">
        <v>255</v>
      </c>
      <c r="I18" s="20">
        <v>241</v>
      </c>
      <c r="J18" s="20">
        <v>390</v>
      </c>
      <c r="K18" s="20">
        <v>267</v>
      </c>
      <c r="L18" s="20">
        <v>412.36083000000002</v>
      </c>
      <c r="M18" s="20">
        <v>186.56205</v>
      </c>
      <c r="N18" s="20">
        <v>179.48262</v>
      </c>
      <c r="O18" s="20">
        <v>251.008478</v>
      </c>
      <c r="P18" s="20">
        <v>276.02077600000001</v>
      </c>
      <c r="Q18" s="20">
        <v>184.00074600000002</v>
      </c>
      <c r="R18" s="20">
        <v>210.5218700388956</v>
      </c>
      <c r="S18" s="20">
        <v>230.65230631547783</v>
      </c>
      <c r="T18" s="20">
        <v>250.78274259206006</v>
      </c>
      <c r="U18" s="20">
        <v>270.91317886864238</v>
      </c>
      <c r="V18" s="20">
        <v>267.78041023102156</v>
      </c>
      <c r="W18" s="20">
        <v>264.64764159340075</v>
      </c>
      <c r="X18" s="20">
        <v>261.51487295577994</v>
      </c>
      <c r="Y18" s="20">
        <v>286.32177375491693</v>
      </c>
      <c r="Z18" s="20">
        <v>311.12867455405393</v>
      </c>
      <c r="AA18" s="20">
        <v>434.51655420285499</v>
      </c>
      <c r="AB18" s="20">
        <v>434.51655420285499</v>
      </c>
      <c r="AC18" s="20">
        <v>434.51655420285499</v>
      </c>
      <c r="AD18" s="13"/>
      <c r="AE18" s="83"/>
      <c r="AF18" s="87">
        <f t="shared" si="2"/>
        <v>0.9</v>
      </c>
      <c r="AG18" s="88">
        <f t="shared" si="2"/>
        <v>1.1006060606060606</v>
      </c>
      <c r="AH18" s="88">
        <f t="shared" si="2"/>
        <v>1.05</v>
      </c>
      <c r="AI18" s="88">
        <f t="shared" si="2"/>
        <v>1.0380645161290323</v>
      </c>
      <c r="AJ18" s="88">
        <f t="shared" si="2"/>
        <v>0.77506775067750677</v>
      </c>
      <c r="AK18" s="88">
        <f t="shared" si="2"/>
        <v>0.89160839160839156</v>
      </c>
      <c r="AL18" s="88">
        <f t="shared" si="2"/>
        <v>0.94509803921568625</v>
      </c>
      <c r="AM18" s="88">
        <f t="shared" si="2"/>
        <v>1.6182572614107884</v>
      </c>
      <c r="AN18" s="88">
        <f t="shared" si="2"/>
        <v>0.68461538461538463</v>
      </c>
      <c r="AO18" s="88">
        <f t="shared" si="2"/>
        <v>1.5444225842696631</v>
      </c>
      <c r="AP18" s="88">
        <f t="shared" si="2"/>
        <v>0.45242427608849267</v>
      </c>
      <c r="AQ18" s="88">
        <f t="shared" si="2"/>
        <v>0.96205321500272967</v>
      </c>
      <c r="AR18" s="88">
        <f t="shared" si="2"/>
        <v>1.398511332183584</v>
      </c>
      <c r="AS18" s="88">
        <f t="shared" si="2"/>
        <v>1.0996472238678727</v>
      </c>
      <c r="AT18" s="88">
        <f t="shared" si="3"/>
        <v>0.6666191895641943</v>
      </c>
      <c r="AU18" s="88">
        <f t="shared" si="3"/>
        <v>1.1441359593123366</v>
      </c>
      <c r="AV18" s="88">
        <f t="shared" si="3"/>
        <v>1.0956215915850593</v>
      </c>
      <c r="AW18" s="88">
        <f t="shared" si="3"/>
        <v>1.0872761109487825</v>
      </c>
      <c r="AX18" s="88">
        <f t="shared" si="3"/>
        <v>1.0802704207973666</v>
      </c>
      <c r="AY18" s="88">
        <f t="shared" si="3"/>
        <v>0.98843626341581636</v>
      </c>
      <c r="AZ18" s="88">
        <f t="shared" si="3"/>
        <v>0.98830097901889802</v>
      </c>
      <c r="BA18" s="88">
        <f t="shared" si="3"/>
        <v>0.98816249176165361</v>
      </c>
      <c r="BB18" s="88">
        <f t="shared" si="3"/>
        <v>1.0948584702611988</v>
      </c>
      <c r="BC18" s="88">
        <f t="shared" si="3"/>
        <v>1.0866399382548215</v>
      </c>
      <c r="BD18" s="88">
        <f t="shared" si="3"/>
        <v>1.3965815102888057</v>
      </c>
      <c r="BE18" s="88">
        <f t="shared" si="3"/>
        <v>1</v>
      </c>
      <c r="BF18" s="88">
        <f t="shared" si="3"/>
        <v>1</v>
      </c>
    </row>
    <row r="19" spans="1:58" x14ac:dyDescent="0.25">
      <c r="A19" s="13"/>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13"/>
    </row>
    <row r="20" spans="1:58" x14ac:dyDescent="0.25">
      <c r="A20" s="13"/>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13"/>
    </row>
    <row r="21" spans="1:58" x14ac:dyDescent="0.25">
      <c r="A21" s="21" t="s">
        <v>36</v>
      </c>
      <c r="B21" s="70">
        <v>26883</v>
      </c>
      <c r="C21" s="70">
        <v>26377</v>
      </c>
      <c r="D21" s="70">
        <v>27079</v>
      </c>
      <c r="E21" s="70">
        <v>25757</v>
      </c>
      <c r="F21" s="70">
        <v>25529</v>
      </c>
      <c r="G21" s="70">
        <v>25179</v>
      </c>
      <c r="H21" s="70">
        <v>25260</v>
      </c>
      <c r="I21" s="70">
        <v>25357</v>
      </c>
      <c r="J21" s="70">
        <v>25349</v>
      </c>
      <c r="K21" s="70">
        <v>24956</v>
      </c>
      <c r="L21" s="70">
        <v>24787.369309999998</v>
      </c>
      <c r="M21" s="70">
        <v>24704.96486</v>
      </c>
      <c r="N21" s="70">
        <v>24347.768379999998</v>
      </c>
      <c r="O21" s="70">
        <v>22844.750438000003</v>
      </c>
      <c r="P21" s="70">
        <v>22598.433585000002</v>
      </c>
      <c r="Q21" s="70">
        <v>21548.510710000002</v>
      </c>
      <c r="R21" s="70">
        <v>23892.495160036269</v>
      </c>
      <c r="S21" s="70">
        <v>22626.043882552749</v>
      </c>
      <c r="T21" s="70">
        <v>21359.592605069225</v>
      </c>
      <c r="U21" s="70">
        <v>20278.908589522522</v>
      </c>
      <c r="V21" s="70">
        <v>19110.51009270623</v>
      </c>
      <c r="W21" s="70">
        <v>17942.111595889946</v>
      </c>
      <c r="X21" s="70">
        <v>16766.279441100374</v>
      </c>
      <c r="Y21" s="70">
        <v>15692.220059559491</v>
      </c>
      <c r="Z21" s="70">
        <v>14802.543236520511</v>
      </c>
      <c r="AA21" s="70">
        <v>14415.824265572737</v>
      </c>
      <c r="AB21" s="70">
        <v>13548.141886515292</v>
      </c>
      <c r="AC21" s="70">
        <v>12804.41696454309</v>
      </c>
      <c r="AD21" s="13"/>
    </row>
    <row r="22" spans="1:58" x14ac:dyDescent="0.25">
      <c r="A22" s="67" t="s">
        <v>46</v>
      </c>
      <c r="B22" s="70" t="s">
        <v>28</v>
      </c>
      <c r="C22" s="70" t="s">
        <v>28</v>
      </c>
      <c r="D22" s="70" t="s">
        <v>28</v>
      </c>
      <c r="E22" s="70" t="s">
        <v>28</v>
      </c>
      <c r="F22" s="70">
        <v>361.68541999999997</v>
      </c>
      <c r="G22" s="70">
        <v>246.9358</v>
      </c>
      <c r="H22" s="70">
        <v>233.74489000000003</v>
      </c>
      <c r="I22" s="70">
        <v>233.74489000000003</v>
      </c>
      <c r="J22" s="70">
        <v>381.68380999999999</v>
      </c>
      <c r="K22" s="70">
        <v>258.19341000000003</v>
      </c>
      <c r="L22" s="70">
        <v>404.98626999999999</v>
      </c>
      <c r="M22" s="70">
        <v>179.11698000000001</v>
      </c>
      <c r="N22" s="70">
        <v>171.95885000000001</v>
      </c>
      <c r="O22" s="70">
        <v>236.147471</v>
      </c>
      <c r="P22" s="70">
        <v>263.201187</v>
      </c>
      <c r="Q22" s="70">
        <v>170.963967</v>
      </c>
      <c r="R22" s="70">
        <v>113.619264789</v>
      </c>
      <c r="S22" s="70">
        <v>113.619264789</v>
      </c>
      <c r="T22" s="70">
        <v>113.619264789</v>
      </c>
      <c r="U22" s="70">
        <v>93.808955837276386</v>
      </c>
      <c r="V22" s="70">
        <v>93.808955837276386</v>
      </c>
      <c r="W22" s="70">
        <v>93.808955837276386</v>
      </c>
      <c r="X22" s="70">
        <v>96.370082406500003</v>
      </c>
      <c r="Y22" s="70">
        <v>96.370082406500003</v>
      </c>
      <c r="Z22" s="70">
        <v>96.370082406500003</v>
      </c>
      <c r="AA22" s="70">
        <v>194.951061256163</v>
      </c>
      <c r="AB22" s="70">
        <v>194.951061256163</v>
      </c>
      <c r="AC22" s="70">
        <v>194.951061256163</v>
      </c>
    </row>
    <row r="23" spans="1:58" x14ac:dyDescent="0.25">
      <c r="A23" s="1" t="s">
        <v>52</v>
      </c>
      <c r="B23" s="70">
        <v>26883</v>
      </c>
      <c r="C23" s="70">
        <v>26377</v>
      </c>
      <c r="D23" s="70">
        <v>27079</v>
      </c>
      <c r="E23" s="70">
        <v>25757</v>
      </c>
      <c r="F23" s="70">
        <v>25167.314579999998</v>
      </c>
      <c r="G23" s="70">
        <v>24932.064200000001</v>
      </c>
      <c r="H23" s="70">
        <v>25026.255109999998</v>
      </c>
      <c r="I23" s="70">
        <v>25123.255109999998</v>
      </c>
      <c r="J23" s="70">
        <v>24967.316190000001</v>
      </c>
      <c r="K23" s="70">
        <v>24697.80659</v>
      </c>
      <c r="L23" s="70">
        <v>24382.383039999997</v>
      </c>
      <c r="M23" s="70">
        <v>24525.847880000001</v>
      </c>
      <c r="N23" s="70">
        <v>24175.809529999999</v>
      </c>
      <c r="O23" s="70">
        <v>22608.602967000003</v>
      </c>
      <c r="P23" s="70">
        <v>22335.232398000004</v>
      </c>
      <c r="Q23" s="70">
        <v>21377.546743000003</v>
      </c>
      <c r="R23" s="70">
        <f>R21 - R22</f>
        <v>23778.875895247271</v>
      </c>
      <c r="S23" s="70">
        <f t="shared" ref="S23:Z23" si="4">S21 - S22</f>
        <v>22512.424617763751</v>
      </c>
      <c r="T23" s="70">
        <f t="shared" si="4"/>
        <v>21245.973340280227</v>
      </c>
      <c r="U23" s="70">
        <f t="shared" si="4"/>
        <v>20185.099633685244</v>
      </c>
      <c r="V23" s="70">
        <f t="shared" si="4"/>
        <v>19016.701136868953</v>
      </c>
      <c r="W23" s="70">
        <f t="shared" si="4"/>
        <v>17848.302640052669</v>
      </c>
      <c r="X23" s="70">
        <f t="shared" si="4"/>
        <v>16669.909358693872</v>
      </c>
      <c r="Y23" s="70">
        <f t="shared" si="4"/>
        <v>15595.849977152991</v>
      </c>
      <c r="Z23" s="70">
        <f t="shared" si="4"/>
        <v>14706.173154114011</v>
      </c>
      <c r="AA23" s="70">
        <f t="shared" ref="AA23" si="5">AA21 - AA22</f>
        <v>14220.873204316575</v>
      </c>
      <c r="AB23" s="70">
        <f t="shared" ref="AB23" si="6">AB21 - AB22</f>
        <v>13353.190825259129</v>
      </c>
      <c r="AC23" s="70">
        <f t="shared" ref="AC23" si="7">AC21 - AC22</f>
        <v>12609.465903286928</v>
      </c>
      <c r="AD23" s="13"/>
    </row>
    <row r="24" spans="1:58" x14ac:dyDescent="0.25">
      <c r="A24" s="57" t="s">
        <v>47</v>
      </c>
      <c r="B24" s="70"/>
      <c r="C24" s="70"/>
      <c r="D24" s="70"/>
      <c r="E24" s="70"/>
      <c r="F24" s="70">
        <f>F18 - F22</f>
        <v>7.3145800000000349</v>
      </c>
      <c r="G24" s="70">
        <f t="shared" ref="G24:AC24" si="8">G18 - G22</f>
        <v>39.0642</v>
      </c>
      <c r="H24" s="70">
        <f t="shared" si="8"/>
        <v>21.255109999999974</v>
      </c>
      <c r="I24" s="70">
        <f t="shared" si="8"/>
        <v>7.2551099999999735</v>
      </c>
      <c r="J24" s="70">
        <f t="shared" si="8"/>
        <v>8.316190000000006</v>
      </c>
      <c r="K24" s="70">
        <f t="shared" si="8"/>
        <v>8.8065899999999715</v>
      </c>
      <c r="L24" s="70">
        <f t="shared" si="8"/>
        <v>7.3745600000000309</v>
      </c>
      <c r="M24" s="70">
        <f t="shared" si="8"/>
        <v>7.445069999999987</v>
      </c>
      <c r="N24" s="70">
        <f t="shared" si="8"/>
        <v>7.5237699999999847</v>
      </c>
      <c r="O24" s="70">
        <f t="shared" si="8"/>
        <v>14.861007000000001</v>
      </c>
      <c r="P24" s="70">
        <f t="shared" si="8"/>
        <v>12.819589000000008</v>
      </c>
      <c r="Q24" s="70">
        <f t="shared" si="8"/>
        <v>13.036779000000024</v>
      </c>
      <c r="R24" s="70">
        <f t="shared" si="8"/>
        <v>96.902605249895601</v>
      </c>
      <c r="S24" s="70">
        <f t="shared" si="8"/>
        <v>117.03304152647783</v>
      </c>
      <c r="T24" s="70">
        <f t="shared" si="8"/>
        <v>137.16347780306006</v>
      </c>
      <c r="U24" s="70">
        <f t="shared" si="8"/>
        <v>177.10422303136599</v>
      </c>
      <c r="V24" s="70">
        <f t="shared" si="8"/>
        <v>173.97145439374518</v>
      </c>
      <c r="W24" s="70">
        <f t="shared" si="8"/>
        <v>170.83868575612436</v>
      </c>
      <c r="X24" s="70">
        <f t="shared" si="8"/>
        <v>165.14479054927995</v>
      </c>
      <c r="Y24" s="70">
        <f t="shared" si="8"/>
        <v>189.95169134841694</v>
      </c>
      <c r="Z24" s="70">
        <f t="shared" si="8"/>
        <v>214.75859214755394</v>
      </c>
      <c r="AA24" s="70">
        <f t="shared" si="8"/>
        <v>239.56549294669199</v>
      </c>
      <c r="AB24" s="70">
        <f t="shared" si="8"/>
        <v>239.56549294669199</v>
      </c>
      <c r="AC24" s="70">
        <f t="shared" si="8"/>
        <v>239.56549294669199</v>
      </c>
      <c r="AD24" s="13"/>
    </row>
    <row r="25" spans="1:58" x14ac:dyDescent="0.25">
      <c r="A25" s="14"/>
      <c r="B25" s="70"/>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13"/>
    </row>
    <row r="26" spans="1:58" x14ac:dyDescent="0.25">
      <c r="A26" s="14"/>
      <c r="B26" s="70"/>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13"/>
    </row>
    <row r="27" spans="1:58" x14ac:dyDescent="0.25">
      <c r="A27" s="57" t="s">
        <v>48</v>
      </c>
      <c r="B27" s="70">
        <f>SUM(B6:B8)</f>
        <v>10061</v>
      </c>
      <c r="C27" s="70">
        <f t="shared" ref="C27:AC27" si="9">SUM(C6:C8)</f>
        <v>10486</v>
      </c>
      <c r="D27" s="70">
        <f t="shared" si="9"/>
        <v>11320</v>
      </c>
      <c r="E27" s="70">
        <f t="shared" si="9"/>
        <v>10048</v>
      </c>
      <c r="F27" s="70">
        <f t="shared" si="9"/>
        <v>10894</v>
      </c>
      <c r="G27" s="70">
        <f t="shared" si="9"/>
        <v>10779</v>
      </c>
      <c r="H27" s="70">
        <f t="shared" si="9"/>
        <v>10928</v>
      </c>
      <c r="I27" s="70">
        <f t="shared" si="9"/>
        <v>11110</v>
      </c>
      <c r="J27" s="70">
        <f t="shared" si="9"/>
        <v>11015</v>
      </c>
      <c r="K27" s="70">
        <f t="shared" si="9"/>
        <v>10826</v>
      </c>
      <c r="L27" s="70">
        <f t="shared" si="9"/>
        <v>10512.581590000002</v>
      </c>
      <c r="M27" s="70">
        <f t="shared" si="9"/>
        <v>10554.109419999999</v>
      </c>
      <c r="N27" s="70">
        <f t="shared" si="9"/>
        <v>10382.87221</v>
      </c>
      <c r="O27" s="70">
        <f t="shared" si="9"/>
        <v>9198.0252550000005</v>
      </c>
      <c r="P27" s="70">
        <f t="shared" si="9"/>
        <v>8818.9369289999995</v>
      </c>
      <c r="Q27" s="70">
        <f t="shared" si="9"/>
        <v>8453.6128960000005</v>
      </c>
      <c r="R27" s="70">
        <f t="shared" si="9"/>
        <v>7488.1094400096754</v>
      </c>
      <c r="S27" s="70">
        <f t="shared" si="9"/>
        <v>7038.9143578554967</v>
      </c>
      <c r="T27" s="70">
        <f t="shared" si="9"/>
        <v>6589.7192757013181</v>
      </c>
      <c r="U27" s="70">
        <f t="shared" si="9"/>
        <v>6329.5055554839546</v>
      </c>
      <c r="V27" s="70">
        <f t="shared" si="9"/>
        <v>5898.7034962670359</v>
      </c>
      <c r="W27" s="70">
        <f t="shared" si="9"/>
        <v>5467.9014370501191</v>
      </c>
      <c r="X27" s="70">
        <f t="shared" si="9"/>
        <v>5037.0993778332013</v>
      </c>
      <c r="Y27" s="70">
        <f t="shared" si="9"/>
        <v>4641.4649072397942</v>
      </c>
      <c r="Z27" s="70">
        <f t="shared" si="9"/>
        <v>4245.8304366463881</v>
      </c>
      <c r="AA27" s="70">
        <f t="shared" si="9"/>
        <v>3850.1959660529719</v>
      </c>
      <c r="AB27" s="70">
        <f t="shared" si="9"/>
        <v>3574.312158411562</v>
      </c>
      <c r="AC27" s="70">
        <f t="shared" si="9"/>
        <v>3422.3858078553981</v>
      </c>
      <c r="AD27" s="13"/>
    </row>
    <row r="28" spans="1:58" x14ac:dyDescent="0.25">
      <c r="A28" s="57" t="s">
        <v>49</v>
      </c>
      <c r="B28" s="70">
        <f>SUM(B9:B15)</f>
        <v>1215</v>
      </c>
      <c r="C28" s="70">
        <f t="shared" ref="C28:AC28" si="10">SUM(C9:C15)</f>
        <v>698</v>
      </c>
      <c r="D28" s="70">
        <f t="shared" si="10"/>
        <v>666</v>
      </c>
      <c r="E28" s="70">
        <f t="shared" si="10"/>
        <v>891</v>
      </c>
      <c r="F28" s="70">
        <f t="shared" si="10"/>
        <v>891</v>
      </c>
      <c r="G28" s="70">
        <f t="shared" si="10"/>
        <v>817</v>
      </c>
      <c r="H28" s="70">
        <f t="shared" si="10"/>
        <v>857</v>
      </c>
      <c r="I28" s="70">
        <f t="shared" si="10"/>
        <v>862</v>
      </c>
      <c r="J28" s="70">
        <f t="shared" si="10"/>
        <v>879</v>
      </c>
      <c r="K28" s="70">
        <f t="shared" si="10"/>
        <v>873</v>
      </c>
      <c r="L28" s="70">
        <f t="shared" si="10"/>
        <v>950.46630999999991</v>
      </c>
      <c r="M28" s="70">
        <f t="shared" si="10"/>
        <v>994.37095999999997</v>
      </c>
      <c r="N28" s="70">
        <f t="shared" si="10"/>
        <v>1009.7912699999999</v>
      </c>
      <c r="O28" s="70">
        <f t="shared" si="10"/>
        <v>939.95642800000007</v>
      </c>
      <c r="P28" s="70">
        <f t="shared" si="10"/>
        <v>942.98776599999997</v>
      </c>
      <c r="Q28" s="70">
        <f t="shared" si="10"/>
        <v>980.6818199999999</v>
      </c>
      <c r="R28" s="70">
        <f t="shared" si="10"/>
        <v>1059.1603240037043</v>
      </c>
      <c r="S28" s="70">
        <f t="shared" si="10"/>
        <v>1080.7634146145665</v>
      </c>
      <c r="T28" s="70">
        <f t="shared" si="10"/>
        <v>1102.3665052254287</v>
      </c>
      <c r="U28" s="70">
        <f t="shared" si="10"/>
        <v>1120.7554958362912</v>
      </c>
      <c r="V28" s="70">
        <f t="shared" si="10"/>
        <v>1109.9937077672739</v>
      </c>
      <c r="W28" s="70">
        <f t="shared" si="10"/>
        <v>1099.2319196982571</v>
      </c>
      <c r="X28" s="70">
        <f t="shared" si="10"/>
        <v>1088.4701316292399</v>
      </c>
      <c r="Y28" s="70">
        <f t="shared" si="10"/>
        <v>1144.0736639461575</v>
      </c>
      <c r="Z28" s="70">
        <f t="shared" si="10"/>
        <v>1199.6771962630751</v>
      </c>
      <c r="AA28" s="70">
        <f t="shared" si="10"/>
        <v>1255.2807285799911</v>
      </c>
      <c r="AB28" s="70">
        <f t="shared" si="10"/>
        <v>1255.2807285799911</v>
      </c>
      <c r="AC28" s="70">
        <f t="shared" si="10"/>
        <v>1255.2807285799911</v>
      </c>
      <c r="AD28" s="13"/>
    </row>
    <row r="29" spans="1:58" x14ac:dyDescent="0.25">
      <c r="A29" s="57" t="s">
        <v>50</v>
      </c>
      <c r="B29" s="70">
        <f>B16+B17</f>
        <v>15276</v>
      </c>
      <c r="C29" s="70">
        <f t="shared" ref="C29:AC29" si="11">C16+C17</f>
        <v>15029</v>
      </c>
      <c r="D29" s="70">
        <f t="shared" si="11"/>
        <v>14846</v>
      </c>
      <c r="E29" s="70">
        <f t="shared" si="11"/>
        <v>14508</v>
      </c>
      <c r="F29" s="70">
        <f t="shared" si="11"/>
        <v>13373</v>
      </c>
      <c r="G29" s="70">
        <f t="shared" si="11"/>
        <v>13298</v>
      </c>
      <c r="H29" s="70">
        <f t="shared" si="11"/>
        <v>13221</v>
      </c>
      <c r="I29" s="70">
        <f t="shared" si="11"/>
        <v>13143</v>
      </c>
      <c r="J29" s="70">
        <f t="shared" si="11"/>
        <v>13066</v>
      </c>
      <c r="K29" s="70">
        <f t="shared" si="11"/>
        <v>12989</v>
      </c>
      <c r="L29" s="70">
        <f t="shared" si="11"/>
        <v>12911.952520000003</v>
      </c>
      <c r="M29" s="70">
        <f t="shared" si="11"/>
        <v>12969.914159999998</v>
      </c>
      <c r="N29" s="70">
        <f t="shared" si="11"/>
        <v>12775.613839999998</v>
      </c>
      <c r="O29" s="70">
        <f t="shared" si="11"/>
        <v>12455.753029</v>
      </c>
      <c r="P29" s="70">
        <f t="shared" si="11"/>
        <v>12560.488114</v>
      </c>
      <c r="Q29" s="70">
        <f t="shared" si="11"/>
        <v>11930.215248</v>
      </c>
      <c r="R29" s="70">
        <f t="shared" si="11"/>
        <v>15134.703525983996</v>
      </c>
      <c r="S29" s="70">
        <f t="shared" si="11"/>
        <v>14275.713803767208</v>
      </c>
      <c r="T29" s="70">
        <f t="shared" si="11"/>
        <v>13416.724081550421</v>
      </c>
      <c r="U29" s="70">
        <f t="shared" si="11"/>
        <v>12557.734359333634</v>
      </c>
      <c r="V29" s="70">
        <f t="shared" si="11"/>
        <v>11834.0324784409</v>
      </c>
      <c r="W29" s="70">
        <f t="shared" si="11"/>
        <v>11110.330597548167</v>
      </c>
      <c r="X29" s="70">
        <f t="shared" si="11"/>
        <v>10379.195058682155</v>
      </c>
      <c r="Y29" s="70">
        <f t="shared" si="11"/>
        <v>9620.3597146186221</v>
      </c>
      <c r="Z29" s="70">
        <f t="shared" si="11"/>
        <v>9045.9069290569932</v>
      </c>
      <c r="AA29" s="70">
        <f t="shared" si="11"/>
        <v>8875.83101673692</v>
      </c>
      <c r="AB29" s="70">
        <f t="shared" si="11"/>
        <v>8284.0324453208832</v>
      </c>
      <c r="AC29" s="70">
        <f t="shared" si="11"/>
        <v>7692.2338739048464</v>
      </c>
    </row>
    <row r="30" spans="1:58" x14ac:dyDescent="0.25">
      <c r="A30" s="57" t="s">
        <v>51</v>
      </c>
      <c r="B30" s="70">
        <f>B18</f>
        <v>330</v>
      </c>
      <c r="C30" s="70">
        <f t="shared" ref="C30:AC30" si="12">C18</f>
        <v>165</v>
      </c>
      <c r="D30" s="70">
        <f t="shared" si="12"/>
        <v>248</v>
      </c>
      <c r="E30" s="70">
        <f t="shared" si="12"/>
        <v>310</v>
      </c>
      <c r="F30" s="70">
        <f t="shared" si="12"/>
        <v>369</v>
      </c>
      <c r="G30" s="70">
        <f t="shared" si="12"/>
        <v>286</v>
      </c>
      <c r="H30" s="70">
        <f t="shared" si="12"/>
        <v>255</v>
      </c>
      <c r="I30" s="70">
        <f t="shared" si="12"/>
        <v>241</v>
      </c>
      <c r="J30" s="70">
        <f t="shared" si="12"/>
        <v>390</v>
      </c>
      <c r="K30" s="70">
        <f t="shared" si="12"/>
        <v>267</v>
      </c>
      <c r="L30" s="70">
        <f t="shared" si="12"/>
        <v>412.36083000000002</v>
      </c>
      <c r="M30" s="70">
        <f t="shared" si="12"/>
        <v>186.56205</v>
      </c>
      <c r="N30" s="70">
        <f t="shared" si="12"/>
        <v>179.48262</v>
      </c>
      <c r="O30" s="70">
        <f t="shared" si="12"/>
        <v>251.008478</v>
      </c>
      <c r="P30" s="70">
        <f t="shared" si="12"/>
        <v>276.02077600000001</v>
      </c>
      <c r="Q30" s="70">
        <f t="shared" si="12"/>
        <v>184.00074600000002</v>
      </c>
      <c r="R30" s="70">
        <f t="shared" si="12"/>
        <v>210.5218700388956</v>
      </c>
      <c r="S30" s="70">
        <f t="shared" si="12"/>
        <v>230.65230631547783</v>
      </c>
      <c r="T30" s="70">
        <f t="shared" si="12"/>
        <v>250.78274259206006</v>
      </c>
      <c r="U30" s="70">
        <f t="shared" si="12"/>
        <v>270.91317886864238</v>
      </c>
      <c r="V30" s="70">
        <f t="shared" si="12"/>
        <v>267.78041023102156</v>
      </c>
      <c r="W30" s="70">
        <f t="shared" si="12"/>
        <v>264.64764159340075</v>
      </c>
      <c r="X30" s="70">
        <f t="shared" si="12"/>
        <v>261.51487295577994</v>
      </c>
      <c r="Y30" s="70">
        <f t="shared" si="12"/>
        <v>286.32177375491693</v>
      </c>
      <c r="Z30" s="70">
        <f t="shared" si="12"/>
        <v>311.12867455405393</v>
      </c>
      <c r="AA30" s="70">
        <f t="shared" si="12"/>
        <v>434.51655420285499</v>
      </c>
      <c r="AB30" s="70">
        <f t="shared" si="12"/>
        <v>434.51655420285499</v>
      </c>
      <c r="AC30" s="70">
        <f t="shared" si="12"/>
        <v>434.51655420285499</v>
      </c>
    </row>
    <row r="31" spans="1:58" x14ac:dyDescent="0.25">
      <c r="A31" s="57" t="s">
        <v>36</v>
      </c>
      <c r="B31" s="70">
        <f>SUM(B27:B30)</f>
        <v>26882</v>
      </c>
      <c r="C31" s="70">
        <f t="shared" ref="C31:AC31" si="13">SUM(C27:C30)</f>
        <v>26378</v>
      </c>
      <c r="D31" s="70">
        <f t="shared" si="13"/>
        <v>27080</v>
      </c>
      <c r="E31" s="70">
        <f t="shared" si="13"/>
        <v>25757</v>
      </c>
      <c r="F31" s="70">
        <f t="shared" si="13"/>
        <v>25527</v>
      </c>
      <c r="G31" s="70">
        <f t="shared" si="13"/>
        <v>25180</v>
      </c>
      <c r="H31" s="70">
        <f t="shared" si="13"/>
        <v>25261</v>
      </c>
      <c r="I31" s="70">
        <f t="shared" si="13"/>
        <v>25356</v>
      </c>
      <c r="J31" s="70">
        <f t="shared" si="13"/>
        <v>25350</v>
      </c>
      <c r="K31" s="70">
        <f t="shared" si="13"/>
        <v>24955</v>
      </c>
      <c r="L31" s="70">
        <f t="shared" si="13"/>
        <v>24787.361250000005</v>
      </c>
      <c r="M31" s="70">
        <f t="shared" si="13"/>
        <v>24704.956589999998</v>
      </c>
      <c r="N31" s="70">
        <f t="shared" si="13"/>
        <v>24347.759939999996</v>
      </c>
      <c r="O31" s="70">
        <f t="shared" si="13"/>
        <v>22844.743189999997</v>
      </c>
      <c r="P31" s="70">
        <f t="shared" si="13"/>
        <v>22598.433585000002</v>
      </c>
      <c r="Q31" s="70">
        <f t="shared" si="13"/>
        <v>21548.510710000002</v>
      </c>
      <c r="R31" s="70">
        <f t="shared" si="13"/>
        <v>23892.495160036269</v>
      </c>
      <c r="S31" s="70">
        <f t="shared" si="13"/>
        <v>22626.043882552749</v>
      </c>
      <c r="T31" s="70">
        <f t="shared" si="13"/>
        <v>21359.592605069225</v>
      </c>
      <c r="U31" s="70">
        <f t="shared" si="13"/>
        <v>20278.908589522522</v>
      </c>
      <c r="V31" s="70">
        <f t="shared" si="13"/>
        <v>19110.510092706234</v>
      </c>
      <c r="W31" s="70">
        <f t="shared" si="13"/>
        <v>17942.111595889946</v>
      </c>
      <c r="X31" s="70">
        <f t="shared" si="13"/>
        <v>16766.279441100374</v>
      </c>
      <c r="Y31" s="70">
        <f t="shared" si="13"/>
        <v>15692.220059559491</v>
      </c>
      <c r="Z31" s="70">
        <f t="shared" si="13"/>
        <v>14802.543236520511</v>
      </c>
      <c r="AA31" s="70">
        <f t="shared" si="13"/>
        <v>14415.824265572737</v>
      </c>
      <c r="AB31" s="70">
        <f t="shared" si="13"/>
        <v>13548.141886515292</v>
      </c>
      <c r="AC31" s="70">
        <f t="shared" si="13"/>
        <v>12804.416964543092</v>
      </c>
    </row>
  </sheetData>
  <conditionalFormatting sqref="AG6:AZ18">
    <cfRule type="cellIs" dxfId="9" priority="2" operator="notBetween">
      <formula>0.75</formula>
      <formula>1.25</formula>
    </cfRule>
  </conditionalFormatting>
  <conditionalFormatting sqref="BA6:BF18">
    <cfRule type="cellIs" dxfId="8" priority="1" operator="notBetween">
      <formula>0.75</formula>
      <formula>1.25</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9"/>
  <sheetViews>
    <sheetView workbookViewId="0">
      <pane xSplit="1" ySplit="5" topLeftCell="B6" activePane="bottomRight" state="frozen"/>
      <selection pane="topRight" activeCell="B1" sqref="B1"/>
      <selection pane="bottomLeft" activeCell="A5" sqref="A5"/>
      <selection pane="bottomRight"/>
    </sheetView>
  </sheetViews>
  <sheetFormatPr defaultColWidth="8.85546875" defaultRowHeight="15" x14ac:dyDescent="0.25"/>
  <cols>
    <col min="1" max="1" width="35.42578125" bestFit="1" customWidth="1"/>
  </cols>
  <sheetData>
    <row r="1" spans="1:30" x14ac:dyDescent="0.25">
      <c r="A1" s="25"/>
      <c r="B1" s="25"/>
      <c r="C1" s="25"/>
      <c r="D1" s="25"/>
      <c r="E1" s="27" t="s">
        <v>38</v>
      </c>
      <c r="F1" s="27"/>
      <c r="G1" s="27"/>
      <c r="H1" s="27"/>
      <c r="I1" s="27"/>
      <c r="J1" s="27"/>
      <c r="K1" s="27"/>
      <c r="L1" s="27"/>
      <c r="M1" s="25"/>
      <c r="N1" s="25"/>
      <c r="O1" s="25"/>
      <c r="P1" s="25"/>
      <c r="Q1" s="25"/>
      <c r="R1" s="24"/>
      <c r="S1" s="25"/>
      <c r="T1" s="25"/>
      <c r="U1" s="25"/>
      <c r="V1" s="25"/>
      <c r="W1" s="25"/>
      <c r="X1" s="25"/>
      <c r="Y1" s="25"/>
      <c r="Z1" s="25"/>
      <c r="AA1" s="25"/>
      <c r="AB1" s="22"/>
      <c r="AC1" s="22"/>
      <c r="AD1" s="22"/>
    </row>
    <row r="2" spans="1:30" x14ac:dyDescent="0.25">
      <c r="A2" s="25"/>
      <c r="B2" s="25"/>
      <c r="C2" s="25"/>
      <c r="D2" s="25"/>
      <c r="E2" s="27" t="s">
        <v>39</v>
      </c>
      <c r="F2" s="27"/>
      <c r="G2" s="27"/>
      <c r="H2" s="27"/>
      <c r="I2" s="27"/>
      <c r="J2" s="27"/>
      <c r="K2" s="27"/>
      <c r="L2" s="27"/>
      <c r="M2" s="25"/>
      <c r="N2" s="25"/>
      <c r="O2" s="25"/>
      <c r="P2" s="25"/>
      <c r="Q2" s="25"/>
      <c r="R2" s="24"/>
      <c r="S2" s="25"/>
      <c r="T2" s="25"/>
      <c r="U2" s="25"/>
      <c r="V2" s="25"/>
      <c r="W2" s="25"/>
      <c r="X2" s="25"/>
      <c r="Y2" s="25"/>
      <c r="Z2" s="25"/>
      <c r="AA2" s="25"/>
      <c r="AB2" s="22"/>
      <c r="AC2" s="22"/>
      <c r="AD2" s="22"/>
    </row>
    <row r="3" spans="1:30" s="71" customFormat="1" x14ac:dyDescent="0.25">
      <c r="A3" s="59"/>
      <c r="B3" s="59"/>
      <c r="C3" s="59"/>
      <c r="D3" s="59"/>
      <c r="E3" s="61"/>
      <c r="F3" s="61"/>
      <c r="G3" s="61"/>
      <c r="H3" s="61"/>
      <c r="I3" s="61"/>
      <c r="J3" s="61"/>
      <c r="K3" s="61"/>
      <c r="L3" s="61"/>
      <c r="M3" s="59"/>
      <c r="N3" s="59"/>
      <c r="O3" s="59"/>
      <c r="P3" s="59"/>
      <c r="Q3" s="59"/>
      <c r="R3" s="58"/>
      <c r="S3" s="59"/>
      <c r="T3" s="59"/>
      <c r="U3" s="59"/>
      <c r="V3" s="59"/>
      <c r="W3" s="59"/>
      <c r="X3" s="59"/>
      <c r="Y3" s="59"/>
      <c r="Z3" s="59"/>
      <c r="AA3" s="59"/>
    </row>
    <row r="4" spans="1:30" x14ac:dyDescent="0.25">
      <c r="A4" s="26"/>
      <c r="B4" s="27"/>
      <c r="C4" s="27"/>
      <c r="D4" s="27"/>
      <c r="E4" s="27"/>
      <c r="F4" s="27"/>
      <c r="G4" s="27"/>
      <c r="H4" s="25"/>
      <c r="I4" s="25"/>
      <c r="J4" s="25"/>
      <c r="K4" s="25"/>
      <c r="L4" s="25"/>
      <c r="M4" s="25"/>
      <c r="N4" s="25"/>
      <c r="O4" s="25"/>
      <c r="P4" s="25"/>
      <c r="Q4" s="25"/>
      <c r="R4" s="22"/>
      <c r="S4" s="25"/>
      <c r="T4" s="25"/>
      <c r="U4" s="25"/>
      <c r="V4" s="25"/>
      <c r="W4" s="25"/>
      <c r="X4" s="25"/>
      <c r="Y4" s="25"/>
      <c r="Z4" s="25"/>
      <c r="AA4" s="25"/>
      <c r="AB4" s="22"/>
      <c r="AC4" s="22"/>
      <c r="AD4" s="22"/>
    </row>
    <row r="5" spans="1:30" x14ac:dyDescent="0.25">
      <c r="A5" s="26" t="s">
        <v>19</v>
      </c>
      <c r="B5" s="27">
        <v>1970</v>
      </c>
      <c r="C5" s="27">
        <v>1975</v>
      </c>
      <c r="D5" s="27">
        <v>1980</v>
      </c>
      <c r="E5" s="27">
        <v>1985</v>
      </c>
      <c r="F5" s="27">
        <v>1990</v>
      </c>
      <c r="G5" s="27">
        <v>1991</v>
      </c>
      <c r="H5" s="27">
        <v>1992</v>
      </c>
      <c r="I5" s="27">
        <v>1993</v>
      </c>
      <c r="J5" s="27">
        <v>1994</v>
      </c>
      <c r="K5" s="27">
        <v>1995</v>
      </c>
      <c r="L5" s="27">
        <v>1996</v>
      </c>
      <c r="M5" s="27">
        <v>1997</v>
      </c>
      <c r="N5" s="27">
        <v>1998</v>
      </c>
      <c r="O5" s="27">
        <v>1999</v>
      </c>
      <c r="P5" s="27">
        <v>2000</v>
      </c>
      <c r="Q5" s="27">
        <v>2001</v>
      </c>
      <c r="R5" s="27">
        <v>2002</v>
      </c>
      <c r="S5" s="27">
        <v>2003</v>
      </c>
      <c r="T5" s="27">
        <v>2004</v>
      </c>
      <c r="U5" s="27">
        <v>2005</v>
      </c>
      <c r="V5" s="27">
        <v>2006</v>
      </c>
      <c r="W5" s="27">
        <v>2007</v>
      </c>
      <c r="X5" s="27">
        <v>2008</v>
      </c>
      <c r="Y5" s="27">
        <v>2009</v>
      </c>
      <c r="Z5" s="27">
        <v>2010</v>
      </c>
      <c r="AA5" s="27">
        <v>2011</v>
      </c>
      <c r="AB5" s="28">
        <v>2012</v>
      </c>
      <c r="AC5" s="28">
        <v>2013</v>
      </c>
      <c r="AD5" s="28"/>
    </row>
    <row r="6" spans="1:30" x14ac:dyDescent="0.25">
      <c r="A6" s="25" t="s">
        <v>20</v>
      </c>
      <c r="B6" s="29">
        <v>1775</v>
      </c>
      <c r="C6" s="29">
        <v>1191</v>
      </c>
      <c r="D6" s="29">
        <v>879</v>
      </c>
      <c r="E6" s="29">
        <v>280</v>
      </c>
      <c r="F6" s="29">
        <v>295</v>
      </c>
      <c r="G6" s="29">
        <v>257</v>
      </c>
      <c r="H6" s="29">
        <v>257</v>
      </c>
      <c r="I6" s="29">
        <v>279</v>
      </c>
      <c r="J6" s="29">
        <v>273</v>
      </c>
      <c r="K6" s="29">
        <v>268</v>
      </c>
      <c r="L6" s="29">
        <v>288.798</v>
      </c>
      <c r="M6" s="29">
        <v>294.51600000000002</v>
      </c>
      <c r="N6" s="29">
        <v>228.99799999999999</v>
      </c>
      <c r="O6" s="29">
        <v>722.78499999999997</v>
      </c>
      <c r="P6" s="29">
        <v>686.77499999999998</v>
      </c>
      <c r="Q6" s="29">
        <v>696.35299999999995</v>
      </c>
      <c r="R6" s="29">
        <v>620.04125192236643</v>
      </c>
      <c r="S6" s="29">
        <v>622.34983441593022</v>
      </c>
      <c r="T6" s="29">
        <v>624.65841690949401</v>
      </c>
      <c r="U6" s="29">
        <v>626.9669994030578</v>
      </c>
      <c r="V6" s="29">
        <v>551.39997757670517</v>
      </c>
      <c r="W6" s="29">
        <v>475.83295575035254</v>
      </c>
      <c r="X6" s="29">
        <v>400.26593392399997</v>
      </c>
      <c r="Y6" s="29">
        <v>355.05053621060136</v>
      </c>
      <c r="Z6" s="29">
        <v>309.83513849720276</v>
      </c>
      <c r="AA6" s="29">
        <v>264.61974078380297</v>
      </c>
      <c r="AB6" s="29">
        <v>400.26593392399997</v>
      </c>
      <c r="AC6" s="29">
        <v>400.26593392399997</v>
      </c>
      <c r="AD6" s="22"/>
    </row>
    <row r="7" spans="1:30" x14ac:dyDescent="0.25">
      <c r="A7" s="25" t="s">
        <v>21</v>
      </c>
      <c r="B7" s="29">
        <v>641</v>
      </c>
      <c r="C7" s="29">
        <v>564</v>
      </c>
      <c r="D7" s="29">
        <v>679</v>
      </c>
      <c r="E7" s="29">
        <v>247</v>
      </c>
      <c r="F7" s="29">
        <v>270</v>
      </c>
      <c r="G7" s="29">
        <v>233</v>
      </c>
      <c r="H7" s="29">
        <v>243</v>
      </c>
      <c r="I7" s="29">
        <v>257</v>
      </c>
      <c r="J7" s="29">
        <v>270</v>
      </c>
      <c r="K7" s="29">
        <v>302</v>
      </c>
      <c r="L7" s="29">
        <v>238.40700000000001</v>
      </c>
      <c r="M7" s="29">
        <v>232.35400000000001</v>
      </c>
      <c r="N7" s="29">
        <v>228.94399999999999</v>
      </c>
      <c r="O7" s="29">
        <v>317.49700000000001</v>
      </c>
      <c r="P7" s="29">
        <v>319.745</v>
      </c>
      <c r="Q7" s="29">
        <v>329.92500000000001</v>
      </c>
      <c r="R7" s="29">
        <v>339.09766975272237</v>
      </c>
      <c r="S7" s="29">
        <v>342.66127138828506</v>
      </c>
      <c r="T7" s="29">
        <v>346.22487302384775</v>
      </c>
      <c r="U7" s="29">
        <v>347.91292295580712</v>
      </c>
      <c r="V7" s="29">
        <v>294.88005613267143</v>
      </c>
      <c r="W7" s="29">
        <v>241.84718930953571</v>
      </c>
      <c r="X7" s="29">
        <v>188.81432248639999</v>
      </c>
      <c r="Y7" s="29">
        <v>216.03527208365833</v>
      </c>
      <c r="Z7" s="29">
        <v>243.25622168091667</v>
      </c>
      <c r="AA7" s="29">
        <v>270.47717127817396</v>
      </c>
      <c r="AB7" s="29">
        <v>188.81432248639999</v>
      </c>
      <c r="AC7" s="29">
        <v>188.81432248639999</v>
      </c>
      <c r="AD7" s="22"/>
    </row>
    <row r="8" spans="1:30" x14ac:dyDescent="0.25">
      <c r="A8" s="25" t="s">
        <v>22</v>
      </c>
      <c r="B8" s="29">
        <v>455</v>
      </c>
      <c r="C8" s="29">
        <v>492</v>
      </c>
      <c r="D8" s="29">
        <v>887</v>
      </c>
      <c r="E8" s="29">
        <v>1009</v>
      </c>
      <c r="F8" s="29">
        <v>631</v>
      </c>
      <c r="G8" s="29">
        <v>657</v>
      </c>
      <c r="H8" s="29">
        <v>683</v>
      </c>
      <c r="I8" s="29">
        <v>588</v>
      </c>
      <c r="J8" s="29">
        <v>570</v>
      </c>
      <c r="K8" s="29">
        <v>610</v>
      </c>
      <c r="L8" s="29">
        <v>380.17399999999998</v>
      </c>
      <c r="M8" s="29">
        <v>380.75599999999997</v>
      </c>
      <c r="N8" s="29">
        <v>378.33600000000001</v>
      </c>
      <c r="O8" s="29">
        <v>421.44600000000003</v>
      </c>
      <c r="P8" s="29">
        <v>464.55599999999998</v>
      </c>
      <c r="Q8" s="29">
        <v>467.125</v>
      </c>
      <c r="R8" s="29">
        <v>490.78173310671139</v>
      </c>
      <c r="S8" s="29">
        <v>481.96473359740787</v>
      </c>
      <c r="T8" s="29">
        <v>473.14773408810436</v>
      </c>
      <c r="U8" s="29">
        <v>464.20903074399502</v>
      </c>
      <c r="V8" s="29">
        <v>438.83474913973004</v>
      </c>
      <c r="W8" s="29">
        <v>413.46046753546506</v>
      </c>
      <c r="X8" s="29">
        <v>388.08618593120002</v>
      </c>
      <c r="Y8" s="29">
        <v>401.66070692940229</v>
      </c>
      <c r="Z8" s="29">
        <v>415.23522792760457</v>
      </c>
      <c r="AA8" s="29">
        <v>428.80974892580497</v>
      </c>
      <c r="AB8" s="29">
        <v>388.08618593120002</v>
      </c>
      <c r="AC8" s="29">
        <v>388.08618593120002</v>
      </c>
      <c r="AD8" s="22"/>
    </row>
    <row r="9" spans="1:30" x14ac:dyDescent="0.25">
      <c r="A9" s="25" t="s">
        <v>23</v>
      </c>
      <c r="B9" s="29">
        <v>235</v>
      </c>
      <c r="C9" s="29">
        <v>127</v>
      </c>
      <c r="D9" s="29">
        <v>148</v>
      </c>
      <c r="E9" s="29">
        <v>58</v>
      </c>
      <c r="F9" s="29">
        <v>77</v>
      </c>
      <c r="G9" s="29">
        <v>68</v>
      </c>
      <c r="H9" s="29">
        <v>71</v>
      </c>
      <c r="I9" s="29">
        <v>66</v>
      </c>
      <c r="J9" s="29">
        <v>76</v>
      </c>
      <c r="K9" s="29">
        <v>67</v>
      </c>
      <c r="L9" s="29">
        <v>63.113999999999997</v>
      </c>
      <c r="M9" s="29">
        <v>63.838000000000001</v>
      </c>
      <c r="N9" s="29">
        <v>64.835999999999999</v>
      </c>
      <c r="O9" s="29">
        <v>53.722999999999999</v>
      </c>
      <c r="P9" s="29">
        <v>54.972999999999999</v>
      </c>
      <c r="Q9" s="29">
        <v>56.561999999999998</v>
      </c>
      <c r="R9" s="29">
        <v>39.762792402003484</v>
      </c>
      <c r="S9" s="29">
        <v>38.435623146806414</v>
      </c>
      <c r="T9" s="29">
        <v>37.108453891609344</v>
      </c>
      <c r="U9" s="29">
        <v>35.781284636412281</v>
      </c>
      <c r="V9" s="29">
        <v>32.495299920828188</v>
      </c>
      <c r="W9" s="29">
        <v>29.209315205244096</v>
      </c>
      <c r="X9" s="29">
        <v>25.92333048966</v>
      </c>
      <c r="Y9" s="29">
        <v>24.443984929821529</v>
      </c>
      <c r="Z9" s="29">
        <v>22.964639369983058</v>
      </c>
      <c r="AA9" s="29">
        <v>21.485293810144501</v>
      </c>
      <c r="AB9" s="29">
        <v>25.92333048966</v>
      </c>
      <c r="AC9" s="29">
        <v>25.92333048966</v>
      </c>
      <c r="AD9" s="22"/>
    </row>
    <row r="10" spans="1:30" x14ac:dyDescent="0.25">
      <c r="A10" s="25" t="s">
        <v>24</v>
      </c>
      <c r="B10" s="29">
        <v>1316</v>
      </c>
      <c r="C10" s="29">
        <v>825</v>
      </c>
      <c r="D10" s="29">
        <v>622</v>
      </c>
      <c r="E10" s="29">
        <v>220</v>
      </c>
      <c r="F10" s="29">
        <v>214</v>
      </c>
      <c r="G10" s="29">
        <v>251</v>
      </c>
      <c r="H10" s="29">
        <v>250</v>
      </c>
      <c r="I10" s="29">
        <v>181</v>
      </c>
      <c r="J10" s="29">
        <v>184</v>
      </c>
      <c r="K10" s="29">
        <v>212</v>
      </c>
      <c r="L10" s="29">
        <v>144.05099999999999</v>
      </c>
      <c r="M10" s="29">
        <v>151.08199999999999</v>
      </c>
      <c r="N10" s="29">
        <v>150.11699999999999</v>
      </c>
      <c r="O10" s="29">
        <v>135.86699999999999</v>
      </c>
      <c r="P10" s="29">
        <v>139.762</v>
      </c>
      <c r="Q10" s="29">
        <v>147.798</v>
      </c>
      <c r="R10" s="29">
        <v>81.177793980734137</v>
      </c>
      <c r="S10" s="29">
        <v>81.841989270438887</v>
      </c>
      <c r="T10" s="29">
        <v>82.506184560143637</v>
      </c>
      <c r="U10" s="29">
        <v>83.170379849848388</v>
      </c>
      <c r="V10" s="29">
        <v>82.465570178737266</v>
      </c>
      <c r="W10" s="29">
        <v>81.760760507626145</v>
      </c>
      <c r="X10" s="29">
        <v>81.055950836515009</v>
      </c>
      <c r="Y10" s="29">
        <v>75.093478917672201</v>
      </c>
      <c r="Z10" s="29">
        <v>69.131006998829392</v>
      </c>
      <c r="AA10" s="29">
        <v>63.168535079986597</v>
      </c>
      <c r="AB10" s="29">
        <v>81.055950836515009</v>
      </c>
      <c r="AC10" s="29">
        <v>81.055950836515009</v>
      </c>
      <c r="AD10" s="22"/>
    </row>
    <row r="11" spans="1:30" x14ac:dyDescent="0.25">
      <c r="A11" s="25" t="s">
        <v>25</v>
      </c>
      <c r="B11" s="29">
        <v>286</v>
      </c>
      <c r="C11" s="29">
        <v>179</v>
      </c>
      <c r="D11" s="29">
        <v>138</v>
      </c>
      <c r="E11" s="29">
        <v>63</v>
      </c>
      <c r="F11" s="29">
        <v>55</v>
      </c>
      <c r="G11" s="29">
        <v>43</v>
      </c>
      <c r="H11" s="29">
        <v>43</v>
      </c>
      <c r="I11" s="29">
        <v>38</v>
      </c>
      <c r="J11" s="29">
        <v>38</v>
      </c>
      <c r="K11" s="29">
        <v>40</v>
      </c>
      <c r="L11" s="29">
        <v>29.280999999999999</v>
      </c>
      <c r="M11" s="29">
        <v>29.86</v>
      </c>
      <c r="N11" s="29">
        <v>29.530999999999999</v>
      </c>
      <c r="O11" s="29">
        <v>38.009</v>
      </c>
      <c r="P11" s="29">
        <v>38.417000000000002</v>
      </c>
      <c r="Q11" s="29">
        <v>38.814999999999998</v>
      </c>
      <c r="R11" s="29">
        <v>24.59814210622099</v>
      </c>
      <c r="S11" s="29">
        <v>25.702643959779699</v>
      </c>
      <c r="T11" s="29">
        <v>26.807145813338408</v>
      </c>
      <c r="U11" s="29">
        <v>27.911647666897114</v>
      </c>
      <c r="V11" s="29">
        <v>28.55017916238808</v>
      </c>
      <c r="W11" s="29">
        <v>29.188710657879046</v>
      </c>
      <c r="X11" s="29">
        <v>29.827242153370008</v>
      </c>
      <c r="Y11" s="29">
        <v>33.476916402598313</v>
      </c>
      <c r="Z11" s="29">
        <v>37.126590651826618</v>
      </c>
      <c r="AA11" s="29">
        <v>40.776264901054901</v>
      </c>
      <c r="AB11" s="29">
        <v>29.827242153370008</v>
      </c>
      <c r="AC11" s="29">
        <v>29.827242153370008</v>
      </c>
      <c r="AD11" s="22"/>
    </row>
    <row r="12" spans="1:30" x14ac:dyDescent="0.25">
      <c r="A12" s="25" t="s">
        <v>26</v>
      </c>
      <c r="B12" s="29">
        <v>5832</v>
      </c>
      <c r="C12" s="29">
        <v>2572</v>
      </c>
      <c r="D12" s="29">
        <v>1846</v>
      </c>
      <c r="E12" s="29">
        <v>611</v>
      </c>
      <c r="F12" s="29">
        <v>583</v>
      </c>
      <c r="G12" s="29">
        <v>520</v>
      </c>
      <c r="H12" s="29">
        <v>506</v>
      </c>
      <c r="I12" s="29">
        <v>501</v>
      </c>
      <c r="J12" s="29">
        <v>495</v>
      </c>
      <c r="K12" s="29">
        <v>511</v>
      </c>
      <c r="L12" s="29">
        <v>325.16699999999997</v>
      </c>
      <c r="M12" s="29">
        <v>336.26600000000002</v>
      </c>
      <c r="N12" s="29">
        <v>338.04</v>
      </c>
      <c r="O12" s="29">
        <v>364.78500000000003</v>
      </c>
      <c r="P12" s="29">
        <v>378.35399999999998</v>
      </c>
      <c r="Q12" s="29">
        <v>393.55599999999998</v>
      </c>
      <c r="R12" s="29">
        <v>976.42755834609034</v>
      </c>
      <c r="S12" s="29">
        <v>986.38605496438345</v>
      </c>
      <c r="T12" s="29">
        <v>996.34455158267656</v>
      </c>
      <c r="U12" s="29">
        <v>1006.1684361756526</v>
      </c>
      <c r="V12" s="29">
        <v>1028.8824564839017</v>
      </c>
      <c r="W12" s="29">
        <v>1051.596476792151</v>
      </c>
      <c r="X12" s="29">
        <v>1074.3104971004</v>
      </c>
      <c r="Y12" s="29">
        <v>969.55945981132845</v>
      </c>
      <c r="Z12" s="29">
        <v>864.80842252225693</v>
      </c>
      <c r="AA12" s="29">
        <v>760.05738523318507</v>
      </c>
      <c r="AB12" s="29">
        <v>1074.3104971004</v>
      </c>
      <c r="AC12" s="29">
        <v>1074.3104971004</v>
      </c>
      <c r="AD12" s="22"/>
    </row>
    <row r="13" spans="1:30" x14ac:dyDescent="0.25">
      <c r="A13" s="25" t="s">
        <v>27</v>
      </c>
      <c r="B13" s="29" t="s">
        <v>28</v>
      </c>
      <c r="C13" s="29" t="s">
        <v>28</v>
      </c>
      <c r="D13" s="29" t="s">
        <v>28</v>
      </c>
      <c r="E13" s="29">
        <v>2</v>
      </c>
      <c r="F13" s="29">
        <v>4</v>
      </c>
      <c r="G13" s="29">
        <v>5</v>
      </c>
      <c r="H13" s="29">
        <v>5</v>
      </c>
      <c r="I13" s="29">
        <v>6</v>
      </c>
      <c r="J13" s="29">
        <v>6</v>
      </c>
      <c r="K13" s="29">
        <v>6</v>
      </c>
      <c r="L13" s="29">
        <v>5.7670000000000003</v>
      </c>
      <c r="M13" s="29">
        <v>6.0149999999999997</v>
      </c>
      <c r="N13" s="29">
        <v>6.1790000000000003</v>
      </c>
      <c r="O13" s="29">
        <v>16.812000000000001</v>
      </c>
      <c r="P13" s="29">
        <v>17.149999999999999</v>
      </c>
      <c r="Q13" s="29">
        <v>17.617999999999999</v>
      </c>
      <c r="R13" s="29">
        <v>8.1274688652059126</v>
      </c>
      <c r="S13" s="29">
        <v>8.1567362441042057</v>
      </c>
      <c r="T13" s="29">
        <v>8.1860036230024988</v>
      </c>
      <c r="U13" s="29">
        <v>8.2152710019007902</v>
      </c>
      <c r="V13" s="29">
        <v>6.9803985434001934</v>
      </c>
      <c r="W13" s="29">
        <v>5.7455260848995966</v>
      </c>
      <c r="X13" s="29">
        <v>4.5106536263989998</v>
      </c>
      <c r="Y13" s="29">
        <v>4.4393022395369899</v>
      </c>
      <c r="Z13" s="29">
        <v>4.36795085267498</v>
      </c>
      <c r="AA13" s="29">
        <v>4.29659946581297</v>
      </c>
      <c r="AB13" s="29">
        <v>4.5106536263989998</v>
      </c>
      <c r="AC13" s="29">
        <v>4.5106536263989998</v>
      </c>
      <c r="AD13" s="22"/>
    </row>
    <row r="14" spans="1:30" x14ac:dyDescent="0.25">
      <c r="A14" s="25" t="s">
        <v>29</v>
      </c>
      <c r="B14" s="29" t="s">
        <v>28</v>
      </c>
      <c r="C14" s="29" t="s">
        <v>28</v>
      </c>
      <c r="D14" s="29" t="s">
        <v>28</v>
      </c>
      <c r="E14" s="29">
        <v>107</v>
      </c>
      <c r="F14" s="29">
        <v>102</v>
      </c>
      <c r="G14" s="29">
        <v>101</v>
      </c>
      <c r="H14" s="29">
        <v>117</v>
      </c>
      <c r="I14" s="29">
        <v>114</v>
      </c>
      <c r="J14" s="29">
        <v>106</v>
      </c>
      <c r="K14" s="29">
        <v>109</v>
      </c>
      <c r="L14" s="29">
        <v>80.506</v>
      </c>
      <c r="M14" s="29">
        <v>83.119</v>
      </c>
      <c r="N14" s="29">
        <v>84.016999999999996</v>
      </c>
      <c r="O14" s="29">
        <v>82.606999999999999</v>
      </c>
      <c r="P14" s="29">
        <v>84.274000000000001</v>
      </c>
      <c r="Q14" s="29">
        <v>88.075000000000003</v>
      </c>
      <c r="R14" s="29">
        <v>59.921086644606788</v>
      </c>
      <c r="S14" s="29">
        <v>59.025046388587235</v>
      </c>
      <c r="T14" s="29">
        <v>58.129006132567682</v>
      </c>
      <c r="U14" s="29">
        <v>57.232965876548121</v>
      </c>
      <c r="V14" s="29">
        <v>55.080966792698746</v>
      </c>
      <c r="W14" s="29">
        <v>52.92896770884937</v>
      </c>
      <c r="X14" s="29">
        <v>50.776968624999995</v>
      </c>
      <c r="Y14" s="29">
        <v>50.787566221851378</v>
      </c>
      <c r="Z14" s="29">
        <v>50.798163818702761</v>
      </c>
      <c r="AA14" s="29">
        <v>50.808761415554102</v>
      </c>
      <c r="AB14" s="29">
        <v>50.776968624999995</v>
      </c>
      <c r="AC14" s="29">
        <v>50.776968624999995</v>
      </c>
      <c r="AD14" s="22"/>
    </row>
    <row r="15" spans="1:30" x14ac:dyDescent="0.25">
      <c r="A15" s="25" t="s">
        <v>30</v>
      </c>
      <c r="B15" s="29">
        <v>999</v>
      </c>
      <c r="C15" s="29">
        <v>371</v>
      </c>
      <c r="D15" s="29">
        <v>273</v>
      </c>
      <c r="E15" s="29">
        <v>278</v>
      </c>
      <c r="F15" s="29">
        <v>271</v>
      </c>
      <c r="G15" s="29">
        <v>276</v>
      </c>
      <c r="H15" s="29">
        <v>278</v>
      </c>
      <c r="I15" s="29">
        <v>334</v>
      </c>
      <c r="J15" s="29">
        <v>313</v>
      </c>
      <c r="K15" s="29">
        <v>287</v>
      </c>
      <c r="L15" s="29">
        <v>453.84800000000001</v>
      </c>
      <c r="M15" s="29">
        <v>467.56099999999998</v>
      </c>
      <c r="N15" s="29">
        <v>488.327</v>
      </c>
      <c r="O15" s="29">
        <v>467.827</v>
      </c>
      <c r="P15" s="29">
        <v>361.68200000000002</v>
      </c>
      <c r="Q15" s="29">
        <v>362.50799999999998</v>
      </c>
      <c r="R15" s="29">
        <v>288.93887775040366</v>
      </c>
      <c r="S15" s="29">
        <v>288.98003754517845</v>
      </c>
      <c r="T15" s="29">
        <v>289.02119733995323</v>
      </c>
      <c r="U15" s="29">
        <v>288.77822339660804</v>
      </c>
      <c r="V15" s="29">
        <v>271.69297511280536</v>
      </c>
      <c r="W15" s="29">
        <v>254.6077268290027</v>
      </c>
      <c r="X15" s="29">
        <v>237.52247854520004</v>
      </c>
      <c r="Y15" s="29">
        <v>225.06931136736549</v>
      </c>
      <c r="Z15" s="29">
        <v>212.61614418953093</v>
      </c>
      <c r="AA15" s="29">
        <v>200.162977011696</v>
      </c>
      <c r="AB15" s="29">
        <v>237.52247854520004</v>
      </c>
      <c r="AC15" s="29">
        <v>237.52247854520004</v>
      </c>
      <c r="AD15" s="22"/>
    </row>
    <row r="16" spans="1:30" x14ac:dyDescent="0.25">
      <c r="A16" s="25" t="s">
        <v>31</v>
      </c>
      <c r="B16" s="29">
        <v>480</v>
      </c>
      <c r="C16" s="29">
        <v>456</v>
      </c>
      <c r="D16" s="29">
        <v>432</v>
      </c>
      <c r="E16" s="29">
        <v>408</v>
      </c>
      <c r="F16" s="29">
        <v>387</v>
      </c>
      <c r="G16" s="29">
        <v>370</v>
      </c>
      <c r="H16" s="29">
        <v>354</v>
      </c>
      <c r="I16" s="29">
        <v>337</v>
      </c>
      <c r="J16" s="29">
        <v>321</v>
      </c>
      <c r="K16" s="29">
        <v>304</v>
      </c>
      <c r="L16" s="29">
        <v>287.14699999999999</v>
      </c>
      <c r="M16" s="29">
        <v>274.05</v>
      </c>
      <c r="N16" s="29">
        <v>256.18</v>
      </c>
      <c r="O16" s="29">
        <v>240.77199999999999</v>
      </c>
      <c r="P16" s="29">
        <v>229.83500000000001</v>
      </c>
      <c r="Q16" s="29">
        <v>212.499</v>
      </c>
      <c r="R16" s="29">
        <v>400.42367918261772</v>
      </c>
      <c r="S16" s="29">
        <v>394.17684190892328</v>
      </c>
      <c r="T16" s="29">
        <v>387.93000463522884</v>
      </c>
      <c r="U16" s="29">
        <v>381.68316736153446</v>
      </c>
      <c r="V16" s="85">
        <v>374.40085332998734</v>
      </c>
      <c r="W16" s="29">
        <v>367.11853929844023</v>
      </c>
      <c r="X16" s="29">
        <v>328.4431334057208</v>
      </c>
      <c r="Y16" s="29">
        <v>304.12171666250816</v>
      </c>
      <c r="Z16" s="29">
        <v>278.48297148852089</v>
      </c>
      <c r="AA16" s="29">
        <v>288.04237372224401</v>
      </c>
      <c r="AB16" s="29">
        <v>277.19457172553132</v>
      </c>
      <c r="AC16" s="29">
        <v>266.3467697288188</v>
      </c>
      <c r="AD16" s="22"/>
    </row>
    <row r="17" spans="1:30" x14ac:dyDescent="0.25">
      <c r="A17" s="25" t="s">
        <v>32</v>
      </c>
      <c r="B17" s="29">
        <v>164</v>
      </c>
      <c r="C17" s="29">
        <v>209</v>
      </c>
      <c r="D17" s="29">
        <v>257</v>
      </c>
      <c r="E17" s="29">
        <v>304</v>
      </c>
      <c r="F17" s="29">
        <v>328</v>
      </c>
      <c r="G17" s="29">
        <v>331</v>
      </c>
      <c r="H17" s="29">
        <v>333</v>
      </c>
      <c r="I17" s="29">
        <v>335</v>
      </c>
      <c r="J17" s="29">
        <v>337</v>
      </c>
      <c r="K17" s="29">
        <v>339</v>
      </c>
      <c r="L17" s="29">
        <v>341.42500000000001</v>
      </c>
      <c r="M17" s="29">
        <v>336.661</v>
      </c>
      <c r="N17" s="29">
        <v>331.69600000000003</v>
      </c>
      <c r="O17" s="29">
        <v>335.51</v>
      </c>
      <c r="P17" s="29">
        <v>322.245</v>
      </c>
      <c r="Q17" s="29">
        <v>316.51</v>
      </c>
      <c r="R17" s="29">
        <v>360.67579017673756</v>
      </c>
      <c r="S17" s="29">
        <v>341.11182750249594</v>
      </c>
      <c r="T17" s="29">
        <v>321.54786482825432</v>
      </c>
      <c r="U17" s="29">
        <v>301.98390215401275</v>
      </c>
      <c r="V17" s="85">
        <v>281.78846474607803</v>
      </c>
      <c r="W17" s="29">
        <v>261.59302733814337</v>
      </c>
      <c r="X17" s="29">
        <v>259.82086385066003</v>
      </c>
      <c r="Y17" s="29">
        <v>244.18300488256801</v>
      </c>
      <c r="Z17" s="29">
        <v>229.55986070303322</v>
      </c>
      <c r="AA17" s="29">
        <v>218.652019750997</v>
      </c>
      <c r="AB17" s="29">
        <v>206.62659978502501</v>
      </c>
      <c r="AC17" s="29">
        <v>194.60117981905285</v>
      </c>
      <c r="AD17" s="22"/>
    </row>
    <row r="18" spans="1:30" x14ac:dyDescent="0.25">
      <c r="A18" s="25" t="s">
        <v>33</v>
      </c>
      <c r="B18" s="29">
        <v>839</v>
      </c>
      <c r="C18" s="29">
        <v>569</v>
      </c>
      <c r="D18" s="29">
        <v>852</v>
      </c>
      <c r="E18" s="29">
        <v>37736</v>
      </c>
      <c r="F18" s="29">
        <v>24536</v>
      </c>
      <c r="G18" s="29">
        <v>24233</v>
      </c>
      <c r="H18" s="29">
        <v>23958</v>
      </c>
      <c r="I18" s="29">
        <v>24328</v>
      </c>
      <c r="J18" s="29">
        <v>25619</v>
      </c>
      <c r="K18" s="29">
        <v>22765</v>
      </c>
      <c r="L18" s="29">
        <v>20219.312000000002</v>
      </c>
      <c r="M18" s="29">
        <v>20252.550999999999</v>
      </c>
      <c r="N18" s="29">
        <v>20307.467000000001</v>
      </c>
      <c r="O18" s="29">
        <v>20185.744999999999</v>
      </c>
      <c r="P18" s="29">
        <v>20649.109</v>
      </c>
      <c r="Q18" s="29">
        <v>20580.25</v>
      </c>
      <c r="R18" s="29">
        <v>17882.827907800489</v>
      </c>
      <c r="S18" s="29">
        <v>17809.263125721845</v>
      </c>
      <c r="T18" s="29">
        <v>17735.698343643202</v>
      </c>
      <c r="U18" s="29">
        <v>17662.133561564555</v>
      </c>
      <c r="V18" s="29">
        <v>17934.816792188984</v>
      </c>
      <c r="W18" s="29">
        <v>18207.500022813412</v>
      </c>
      <c r="X18" s="29">
        <v>18480.183253437845</v>
      </c>
      <c r="Y18" s="29">
        <v>18302.237310913995</v>
      </c>
      <c r="Z18" s="29">
        <v>18124.291368390146</v>
      </c>
      <c r="AA18" s="29">
        <v>18261.6801736815</v>
      </c>
      <c r="AB18" s="29">
        <v>18480.183253437845</v>
      </c>
      <c r="AC18" s="29">
        <v>18480.183253437845</v>
      </c>
      <c r="AD18" s="22"/>
    </row>
    <row r="19" spans="1:30" x14ac:dyDescent="0.25">
      <c r="A19" s="22"/>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2"/>
    </row>
    <row r="20" spans="1:30" x14ac:dyDescent="0.25">
      <c r="A20" s="22"/>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2"/>
    </row>
    <row r="21" spans="1:30" x14ac:dyDescent="0.25">
      <c r="A21" s="22"/>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2"/>
    </row>
    <row r="22" spans="1:30" x14ac:dyDescent="0.25">
      <c r="A22" s="22" t="s">
        <v>36</v>
      </c>
      <c r="B22" s="72">
        <v>13022</v>
      </c>
      <c r="C22" s="72">
        <v>7555</v>
      </c>
      <c r="D22" s="72">
        <v>7013</v>
      </c>
      <c r="E22" s="72">
        <v>41323</v>
      </c>
      <c r="F22" s="72">
        <v>27753</v>
      </c>
      <c r="G22" s="72">
        <v>27345</v>
      </c>
      <c r="H22" s="72">
        <v>27098</v>
      </c>
      <c r="I22" s="72">
        <v>27364</v>
      </c>
      <c r="J22" s="72">
        <v>28608</v>
      </c>
      <c r="K22" s="72">
        <v>25820</v>
      </c>
      <c r="L22" s="72">
        <v>22856.997000000003</v>
      </c>
      <c r="M22" s="72">
        <v>22908.629000000001</v>
      </c>
      <c r="N22" s="72">
        <v>22892.668000000001</v>
      </c>
      <c r="O22" s="29">
        <v>23383.384999999998</v>
      </c>
      <c r="P22" s="72">
        <v>23746.877</v>
      </c>
      <c r="Q22" s="72">
        <v>23707.593999999997</v>
      </c>
      <c r="R22" s="72">
        <v>21572.80175203691</v>
      </c>
      <c r="S22" s="72">
        <v>21480.055766054167</v>
      </c>
      <c r="T22" s="72">
        <v>21387.309780071424</v>
      </c>
      <c r="U22" s="72">
        <v>21292.147792786829</v>
      </c>
      <c r="V22" s="72">
        <v>21382.268739308915</v>
      </c>
      <c r="W22" s="72">
        <v>21472.389685831</v>
      </c>
      <c r="X22" s="72">
        <v>21549.540814412368</v>
      </c>
      <c r="Y22" s="72">
        <v>21206.158567572907</v>
      </c>
      <c r="Z22" s="72">
        <v>20862.473707091231</v>
      </c>
      <c r="AA22" s="72">
        <v>20873.037045059958</v>
      </c>
      <c r="AB22" s="72">
        <v>21445.097988666545</v>
      </c>
      <c r="AC22" s="72">
        <v>21422.224766703861</v>
      </c>
      <c r="AD22" s="22"/>
    </row>
    <row r="23" spans="1:30" x14ac:dyDescent="0.25">
      <c r="A23" s="69" t="s">
        <v>51</v>
      </c>
      <c r="B23" s="72">
        <f>B18</f>
        <v>839</v>
      </c>
      <c r="C23" s="72">
        <f t="shared" ref="C23:AC23" si="0">C18</f>
        <v>569</v>
      </c>
      <c r="D23" s="72">
        <f t="shared" si="0"/>
        <v>852</v>
      </c>
      <c r="E23" s="72">
        <f t="shared" si="0"/>
        <v>37736</v>
      </c>
      <c r="F23" s="72">
        <f t="shared" si="0"/>
        <v>24536</v>
      </c>
      <c r="G23" s="72">
        <f t="shared" si="0"/>
        <v>24233</v>
      </c>
      <c r="H23" s="72">
        <f t="shared" si="0"/>
        <v>23958</v>
      </c>
      <c r="I23" s="72">
        <f t="shared" si="0"/>
        <v>24328</v>
      </c>
      <c r="J23" s="72">
        <f t="shared" si="0"/>
        <v>25619</v>
      </c>
      <c r="K23" s="72">
        <f t="shared" si="0"/>
        <v>22765</v>
      </c>
      <c r="L23" s="72">
        <f t="shared" si="0"/>
        <v>20219.312000000002</v>
      </c>
      <c r="M23" s="72">
        <f t="shared" si="0"/>
        <v>20252.550999999999</v>
      </c>
      <c r="N23" s="72">
        <f t="shared" si="0"/>
        <v>20307.467000000001</v>
      </c>
      <c r="O23" s="72">
        <f t="shared" si="0"/>
        <v>20185.744999999999</v>
      </c>
      <c r="P23" s="72">
        <f t="shared" si="0"/>
        <v>20649.109</v>
      </c>
      <c r="Q23" s="72">
        <f t="shared" si="0"/>
        <v>20580.25</v>
      </c>
      <c r="R23" s="72">
        <f t="shared" si="0"/>
        <v>17882.827907800489</v>
      </c>
      <c r="S23" s="72">
        <f t="shared" si="0"/>
        <v>17809.263125721845</v>
      </c>
      <c r="T23" s="72">
        <f t="shared" si="0"/>
        <v>17735.698343643202</v>
      </c>
      <c r="U23" s="72">
        <f t="shared" si="0"/>
        <v>17662.133561564555</v>
      </c>
      <c r="V23" s="72">
        <f t="shared" si="0"/>
        <v>17934.816792188984</v>
      </c>
      <c r="W23" s="72">
        <f t="shared" si="0"/>
        <v>18207.500022813412</v>
      </c>
      <c r="X23" s="72">
        <f t="shared" si="0"/>
        <v>18480.183253437845</v>
      </c>
      <c r="Y23" s="72">
        <f t="shared" si="0"/>
        <v>18302.237310913995</v>
      </c>
      <c r="Z23" s="72">
        <f t="shared" si="0"/>
        <v>18124.291368390146</v>
      </c>
      <c r="AA23" s="72">
        <f t="shared" si="0"/>
        <v>18261.6801736815</v>
      </c>
      <c r="AB23" s="72">
        <f t="shared" si="0"/>
        <v>18480.183253437845</v>
      </c>
      <c r="AC23" s="72">
        <f t="shared" si="0"/>
        <v>18480.183253437845</v>
      </c>
    </row>
    <row r="24" spans="1:30" x14ac:dyDescent="0.25">
      <c r="A24" s="1" t="s">
        <v>53</v>
      </c>
      <c r="B24" s="72">
        <f>B22 - B23</f>
        <v>12183</v>
      </c>
      <c r="C24" s="72">
        <f t="shared" ref="C24:AC24" si="1">C22 - C23</f>
        <v>6986</v>
      </c>
      <c r="D24" s="72">
        <f t="shared" si="1"/>
        <v>6161</v>
      </c>
      <c r="E24" s="72">
        <f t="shared" si="1"/>
        <v>3587</v>
      </c>
      <c r="F24" s="72">
        <f t="shared" si="1"/>
        <v>3217</v>
      </c>
      <c r="G24" s="72">
        <f t="shared" si="1"/>
        <v>3112</v>
      </c>
      <c r="H24" s="72">
        <f t="shared" si="1"/>
        <v>3140</v>
      </c>
      <c r="I24" s="72">
        <f t="shared" si="1"/>
        <v>3036</v>
      </c>
      <c r="J24" s="72">
        <f t="shared" si="1"/>
        <v>2989</v>
      </c>
      <c r="K24" s="72">
        <f t="shared" si="1"/>
        <v>3055</v>
      </c>
      <c r="L24" s="72">
        <f t="shared" si="1"/>
        <v>2637.6850000000013</v>
      </c>
      <c r="M24" s="72">
        <f t="shared" si="1"/>
        <v>2656.0780000000013</v>
      </c>
      <c r="N24" s="72">
        <f t="shared" si="1"/>
        <v>2585.2010000000009</v>
      </c>
      <c r="O24" s="72">
        <f t="shared" si="1"/>
        <v>3197.6399999999994</v>
      </c>
      <c r="P24" s="72">
        <f t="shared" si="1"/>
        <v>3097.768</v>
      </c>
      <c r="Q24" s="72">
        <f t="shared" si="1"/>
        <v>3127.3439999999973</v>
      </c>
      <c r="R24" s="72">
        <f t="shared" si="1"/>
        <v>3689.9738442364214</v>
      </c>
      <c r="S24" s="72">
        <f t="shared" si="1"/>
        <v>3670.7926403323218</v>
      </c>
      <c r="T24" s="72">
        <f t="shared" si="1"/>
        <v>3651.6114364282221</v>
      </c>
      <c r="U24" s="72">
        <f t="shared" si="1"/>
        <v>3630.0142312222742</v>
      </c>
      <c r="V24" s="72">
        <f t="shared" si="1"/>
        <v>3447.451947119931</v>
      </c>
      <c r="W24" s="72">
        <f t="shared" si="1"/>
        <v>3264.8896630175877</v>
      </c>
      <c r="X24" s="72">
        <f t="shared" si="1"/>
        <v>3069.3575609745239</v>
      </c>
      <c r="Y24" s="72">
        <f t="shared" si="1"/>
        <v>2903.9212566589122</v>
      </c>
      <c r="Z24" s="72">
        <f t="shared" si="1"/>
        <v>2738.1823387010845</v>
      </c>
      <c r="AA24" s="72">
        <f t="shared" si="1"/>
        <v>2611.3568713784589</v>
      </c>
      <c r="AB24" s="72">
        <f t="shared" si="1"/>
        <v>2964.9147352287</v>
      </c>
      <c r="AC24" s="72">
        <f t="shared" si="1"/>
        <v>2942.0415132660164</v>
      </c>
      <c r="AD24" s="22"/>
    </row>
    <row r="25" spans="1:30" x14ac:dyDescent="0.25">
      <c r="A25" s="57" t="s">
        <v>46</v>
      </c>
      <c r="B25" s="72"/>
      <c r="C25" s="72"/>
      <c r="D25" s="72"/>
      <c r="E25" s="72"/>
      <c r="F25" s="72"/>
      <c r="G25" s="72"/>
      <c r="H25" s="72"/>
      <c r="I25" s="72"/>
      <c r="J25" s="72"/>
      <c r="K25" s="72"/>
      <c r="L25" s="72"/>
      <c r="M25" s="72"/>
      <c r="N25" s="72"/>
      <c r="O25" s="72"/>
      <c r="P25" s="72"/>
      <c r="Q25" s="72"/>
      <c r="R25" s="72">
        <v>133.46747432500001</v>
      </c>
      <c r="S25" s="72">
        <v>133.46747432500001</v>
      </c>
      <c r="T25" s="72">
        <v>133.46747432500001</v>
      </c>
      <c r="U25" s="72">
        <v>805.00705656486662</v>
      </c>
      <c r="V25" s="72">
        <v>805.00705656486662</v>
      </c>
      <c r="W25" s="72">
        <v>805.00705656486662</v>
      </c>
      <c r="X25" s="72">
        <v>1177.9339003769899</v>
      </c>
      <c r="Y25" s="72">
        <v>1177.9339003769899</v>
      </c>
      <c r="Z25" s="72">
        <v>1177.9339003769899</v>
      </c>
      <c r="AA25" s="72">
        <v>1493.2686481921601</v>
      </c>
      <c r="AB25" s="72">
        <v>1493.2686481921601</v>
      </c>
      <c r="AC25" s="72">
        <v>1493.2686481921601</v>
      </c>
      <c r="AD25" s="22"/>
    </row>
    <row r="26" spans="1:30" x14ac:dyDescent="0.25">
      <c r="A26" s="57" t="s">
        <v>52</v>
      </c>
      <c r="B26" s="72"/>
      <c r="C26" s="72"/>
      <c r="D26" s="72"/>
      <c r="E26" s="72"/>
      <c r="F26" s="72"/>
      <c r="G26" s="72"/>
      <c r="H26" s="72"/>
      <c r="I26" s="72"/>
      <c r="J26" s="72"/>
      <c r="K26" s="72"/>
      <c r="L26" s="72"/>
      <c r="M26" s="72"/>
      <c r="N26" s="72"/>
      <c r="O26" s="72"/>
      <c r="P26" s="72"/>
      <c r="Q26" s="72"/>
      <c r="R26" s="72">
        <f>R22 - R25</f>
        <v>21439.334277711911</v>
      </c>
      <c r="S26" s="72">
        <f t="shared" ref="S26:AC26" si="2">S22 - S25</f>
        <v>21346.588291729167</v>
      </c>
      <c r="T26" s="72">
        <f t="shared" si="2"/>
        <v>21253.842305746424</v>
      </c>
      <c r="U26" s="72">
        <f t="shared" si="2"/>
        <v>20487.140736221962</v>
      </c>
      <c r="V26" s="72">
        <f t="shared" si="2"/>
        <v>20577.261682744047</v>
      </c>
      <c r="W26" s="72">
        <f t="shared" si="2"/>
        <v>20667.382629266132</v>
      </c>
      <c r="X26" s="72">
        <f t="shared" si="2"/>
        <v>20371.606914035379</v>
      </c>
      <c r="Y26" s="72">
        <f t="shared" si="2"/>
        <v>20028.224667195918</v>
      </c>
      <c r="Z26" s="72">
        <f t="shared" si="2"/>
        <v>19684.539806714241</v>
      </c>
      <c r="AA26" s="72">
        <f t="shared" si="2"/>
        <v>19379.768396867799</v>
      </c>
      <c r="AB26" s="72">
        <f t="shared" si="2"/>
        <v>19951.829340474385</v>
      </c>
      <c r="AC26" s="72">
        <f t="shared" si="2"/>
        <v>19928.956118511702</v>
      </c>
      <c r="AD26" s="22"/>
    </row>
    <row r="27" spans="1:30" x14ac:dyDescent="0.25">
      <c r="A27" s="57" t="s">
        <v>47</v>
      </c>
      <c r="B27" s="72"/>
      <c r="C27" s="72"/>
      <c r="D27" s="72"/>
      <c r="E27" s="72"/>
      <c r="F27" s="72"/>
      <c r="G27" s="72"/>
      <c r="H27" s="72"/>
      <c r="I27" s="72"/>
      <c r="J27" s="72"/>
      <c r="K27" s="72"/>
      <c r="L27" s="72"/>
      <c r="M27" s="72"/>
      <c r="N27" s="72"/>
      <c r="O27" s="72"/>
      <c r="P27" s="72"/>
      <c r="Q27" s="72"/>
      <c r="R27" s="72">
        <f>R18 - R25</f>
        <v>17749.360433475489</v>
      </c>
      <c r="S27" s="72">
        <f t="shared" ref="S27:AC27" si="3">S18 - S25</f>
        <v>17675.795651396846</v>
      </c>
      <c r="T27" s="72">
        <f t="shared" si="3"/>
        <v>17602.230869318202</v>
      </c>
      <c r="U27" s="72">
        <f t="shared" si="3"/>
        <v>16857.126504999687</v>
      </c>
      <c r="V27" s="72">
        <f t="shared" si="3"/>
        <v>17129.809735624116</v>
      </c>
      <c r="W27" s="72">
        <f t="shared" si="3"/>
        <v>17402.492966248545</v>
      </c>
      <c r="X27" s="72">
        <f t="shared" si="3"/>
        <v>17302.249353060855</v>
      </c>
      <c r="Y27" s="72">
        <f t="shared" si="3"/>
        <v>17124.303410537006</v>
      </c>
      <c r="Z27" s="72">
        <f t="shared" si="3"/>
        <v>16946.357468013157</v>
      </c>
      <c r="AA27" s="72">
        <f t="shared" si="3"/>
        <v>16768.41152548934</v>
      </c>
      <c r="AB27" s="72">
        <f t="shared" si="3"/>
        <v>16986.914605245685</v>
      </c>
      <c r="AC27" s="72">
        <f t="shared" si="3"/>
        <v>16986.914605245685</v>
      </c>
      <c r="AD27" s="22"/>
    </row>
    <row r="28" spans="1:30" x14ac:dyDescent="0.25">
      <c r="A28" s="23"/>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row>
    <row r="29" spans="1:30" x14ac:dyDescent="0.25">
      <c r="A29" s="23"/>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9"/>
  <sheetViews>
    <sheetView workbookViewId="0">
      <pane xSplit="1" ySplit="5" topLeftCell="S6" activePane="bottomRight" state="frozen"/>
      <selection pane="topRight" activeCell="B1" sqref="B1"/>
      <selection pane="bottomLeft" activeCell="A5" sqref="A5"/>
      <selection pane="bottomRight" activeCell="AE4" sqref="AE4:BF18"/>
    </sheetView>
  </sheetViews>
  <sheetFormatPr defaultColWidth="8.85546875" defaultRowHeight="15" x14ac:dyDescent="0.25"/>
  <cols>
    <col min="1" max="1" width="35.42578125" bestFit="1" customWidth="1"/>
  </cols>
  <sheetData>
    <row r="1" spans="1:63" x14ac:dyDescent="0.25">
      <c r="A1" s="33"/>
      <c r="B1" s="33"/>
      <c r="C1" s="35" t="s">
        <v>40</v>
      </c>
      <c r="D1" s="35"/>
      <c r="E1" s="35"/>
      <c r="F1" s="35"/>
      <c r="G1" s="35"/>
      <c r="H1" s="35"/>
      <c r="I1" s="35"/>
      <c r="J1" s="35"/>
      <c r="K1" s="35"/>
      <c r="L1" s="35"/>
      <c r="M1" s="35"/>
      <c r="N1" s="32"/>
      <c r="O1" s="33"/>
      <c r="P1" s="33"/>
      <c r="Q1" s="33"/>
      <c r="R1" s="33"/>
      <c r="S1" s="33"/>
      <c r="T1" s="33"/>
      <c r="U1" s="33"/>
      <c r="V1" s="33"/>
      <c r="W1" s="33"/>
      <c r="X1" s="30"/>
      <c r="Y1" s="30"/>
      <c r="Z1" s="30"/>
    </row>
    <row r="2" spans="1:63" x14ac:dyDescent="0.25">
      <c r="A2" s="33"/>
      <c r="B2" s="33"/>
      <c r="C2" s="35" t="s">
        <v>41</v>
      </c>
      <c r="D2" s="35"/>
      <c r="E2" s="35"/>
      <c r="F2" s="35"/>
      <c r="G2" s="35"/>
      <c r="H2" s="35"/>
      <c r="I2" s="35"/>
      <c r="J2" s="35"/>
      <c r="K2" s="35"/>
      <c r="L2" s="35"/>
      <c r="M2" s="35"/>
      <c r="N2" s="32"/>
      <c r="O2" s="33"/>
      <c r="P2" s="33"/>
      <c r="Q2" s="33"/>
      <c r="R2" s="33"/>
      <c r="S2" s="33"/>
      <c r="T2" s="33"/>
      <c r="U2" s="33"/>
      <c r="V2" s="33"/>
      <c r="W2" s="33"/>
      <c r="X2" s="30"/>
      <c r="Y2" s="30"/>
      <c r="Z2" s="30"/>
    </row>
    <row r="3" spans="1:63" s="71" customFormat="1" x14ac:dyDescent="0.25">
      <c r="A3" s="59"/>
      <c r="B3" s="59"/>
      <c r="C3" s="61"/>
      <c r="D3" s="61"/>
      <c r="E3" s="61"/>
      <c r="F3" s="61"/>
      <c r="G3" s="61"/>
      <c r="H3" s="61"/>
      <c r="I3" s="61"/>
      <c r="J3" s="61"/>
      <c r="K3" s="61"/>
      <c r="L3" s="61"/>
      <c r="M3" s="61"/>
      <c r="N3" s="58"/>
      <c r="O3" s="59"/>
      <c r="P3" s="59"/>
      <c r="Q3" s="59"/>
      <c r="R3" s="59"/>
      <c r="S3" s="59"/>
      <c r="T3" s="59"/>
      <c r="U3" s="59"/>
      <c r="V3" s="59"/>
      <c r="W3" s="59"/>
    </row>
    <row r="4" spans="1:63" x14ac:dyDescent="0.25">
      <c r="A4" s="33"/>
      <c r="B4" s="34"/>
      <c r="C4" s="35"/>
      <c r="D4" s="35"/>
      <c r="E4" s="35"/>
      <c r="F4" s="35"/>
      <c r="G4" s="35"/>
      <c r="H4" s="35"/>
      <c r="I4" s="33"/>
      <c r="J4" s="33"/>
      <c r="K4" s="33"/>
      <c r="L4" s="33"/>
      <c r="M4" s="33"/>
      <c r="N4" s="30"/>
      <c r="O4" s="33"/>
      <c r="P4" s="33"/>
      <c r="Q4" s="33"/>
      <c r="R4" s="33"/>
      <c r="S4" s="33"/>
      <c r="T4" s="33"/>
      <c r="U4" s="33"/>
      <c r="V4" s="33"/>
      <c r="W4" s="33"/>
      <c r="X4" s="30"/>
      <c r="Y4" s="30"/>
      <c r="Z4" s="30"/>
      <c r="AE4" s="5" t="s">
        <v>77</v>
      </c>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row>
    <row r="5" spans="1:63" x14ac:dyDescent="0.25">
      <c r="A5" s="34" t="s">
        <v>19</v>
      </c>
      <c r="B5" s="35">
        <v>1990</v>
      </c>
      <c r="C5" s="35">
        <v>1991</v>
      </c>
      <c r="D5" s="35">
        <v>1992</v>
      </c>
      <c r="E5" s="35">
        <v>1993</v>
      </c>
      <c r="F5" s="35">
        <v>1994</v>
      </c>
      <c r="G5" s="35">
        <v>1995</v>
      </c>
      <c r="H5" s="35">
        <v>1996</v>
      </c>
      <c r="I5" s="35">
        <v>1997</v>
      </c>
      <c r="J5" s="35">
        <v>1998</v>
      </c>
      <c r="K5" s="35">
        <v>1999</v>
      </c>
      <c r="L5" s="35">
        <v>2000</v>
      </c>
      <c r="M5" s="35">
        <v>2001</v>
      </c>
      <c r="N5" s="35">
        <v>2002</v>
      </c>
      <c r="O5" s="35">
        <v>2003</v>
      </c>
      <c r="P5" s="35">
        <v>2004</v>
      </c>
      <c r="Q5" s="35">
        <v>2005</v>
      </c>
      <c r="R5" s="35">
        <v>2006</v>
      </c>
      <c r="S5" s="35">
        <v>2007</v>
      </c>
      <c r="T5" s="35">
        <v>2008</v>
      </c>
      <c r="U5" s="35">
        <v>2009</v>
      </c>
      <c r="V5" s="35">
        <v>2010</v>
      </c>
      <c r="W5" s="35">
        <v>2011</v>
      </c>
      <c r="X5" s="36">
        <v>2012</v>
      </c>
      <c r="Y5" s="36">
        <v>2013</v>
      </c>
      <c r="Z5" s="36"/>
      <c r="AE5" s="61">
        <f>B5</f>
        <v>1990</v>
      </c>
      <c r="AF5" s="61">
        <f>C5</f>
        <v>1991</v>
      </c>
      <c r="AG5" s="61">
        <f t="shared" ref="AG5:BF5" si="0">D5</f>
        <v>1992</v>
      </c>
      <c r="AH5" s="61">
        <f t="shared" si="0"/>
        <v>1993</v>
      </c>
      <c r="AI5" s="61">
        <f t="shared" si="0"/>
        <v>1994</v>
      </c>
      <c r="AJ5" s="61">
        <f t="shared" si="0"/>
        <v>1995</v>
      </c>
      <c r="AK5" s="61">
        <f t="shared" si="0"/>
        <v>1996</v>
      </c>
      <c r="AL5" s="61">
        <f t="shared" si="0"/>
        <v>1997</v>
      </c>
      <c r="AM5" s="61">
        <f t="shared" si="0"/>
        <v>1998</v>
      </c>
      <c r="AN5" s="61">
        <f t="shared" si="0"/>
        <v>1999</v>
      </c>
      <c r="AO5" s="61">
        <f t="shared" si="0"/>
        <v>2000</v>
      </c>
      <c r="AP5" s="61">
        <f t="shared" si="0"/>
        <v>2001</v>
      </c>
      <c r="AQ5" s="61">
        <f t="shared" si="0"/>
        <v>2002</v>
      </c>
      <c r="AR5" s="61">
        <f t="shared" si="0"/>
        <v>2003</v>
      </c>
      <c r="AS5" s="61">
        <f t="shared" si="0"/>
        <v>2004</v>
      </c>
      <c r="AT5" s="61">
        <f t="shared" si="0"/>
        <v>2005</v>
      </c>
      <c r="AU5" s="61">
        <f t="shared" si="0"/>
        <v>2006</v>
      </c>
      <c r="AV5" s="61">
        <f t="shared" si="0"/>
        <v>2007</v>
      </c>
      <c r="AW5" s="61">
        <f t="shared" si="0"/>
        <v>2008</v>
      </c>
      <c r="AX5" s="61">
        <f t="shared" si="0"/>
        <v>2009</v>
      </c>
      <c r="AY5" s="61">
        <f t="shared" si="0"/>
        <v>2010</v>
      </c>
      <c r="AZ5" s="61">
        <f t="shared" si="0"/>
        <v>2011</v>
      </c>
      <c r="BA5" s="61">
        <f t="shared" si="0"/>
        <v>2012</v>
      </c>
      <c r="BB5" s="61">
        <f t="shared" si="0"/>
        <v>2013</v>
      </c>
      <c r="BC5" s="61">
        <f t="shared" si="0"/>
        <v>0</v>
      </c>
      <c r="BD5" s="61">
        <f t="shared" si="0"/>
        <v>0</v>
      </c>
      <c r="BE5" s="61">
        <f t="shared" si="0"/>
        <v>0</v>
      </c>
      <c r="BF5" s="61">
        <f t="shared" si="0"/>
        <v>0</v>
      </c>
      <c r="BG5" s="83"/>
      <c r="BH5" s="83"/>
      <c r="BI5" s="83"/>
      <c r="BJ5" s="83"/>
      <c r="BK5" s="83"/>
    </row>
    <row r="6" spans="1:63" x14ac:dyDescent="0.25">
      <c r="A6" s="33" t="s">
        <v>20</v>
      </c>
      <c r="B6" s="37">
        <v>121</v>
      </c>
      <c r="C6" s="37">
        <v>105</v>
      </c>
      <c r="D6" s="37">
        <v>106</v>
      </c>
      <c r="E6" s="37">
        <v>112</v>
      </c>
      <c r="F6" s="37">
        <v>108</v>
      </c>
      <c r="G6" s="37">
        <v>107</v>
      </c>
      <c r="H6" s="37">
        <v>156.839</v>
      </c>
      <c r="I6" s="37">
        <v>160.726</v>
      </c>
      <c r="J6" s="37">
        <v>129.822</v>
      </c>
      <c r="K6" s="37">
        <v>621.18600000000004</v>
      </c>
      <c r="L6" s="37">
        <v>587.48699999999997</v>
      </c>
      <c r="M6" s="37">
        <v>584.02300000000002</v>
      </c>
      <c r="N6" s="37">
        <v>506.19480387772796</v>
      </c>
      <c r="O6" s="37">
        <v>509.33699219422903</v>
      </c>
      <c r="P6" s="37">
        <v>512.47918051073009</v>
      </c>
      <c r="Q6" s="37">
        <v>515.62136882723121</v>
      </c>
      <c r="R6" s="37">
        <v>444.9666911165541</v>
      </c>
      <c r="S6" s="37">
        <v>374.312013405877</v>
      </c>
      <c r="T6" s="37">
        <v>303.65733569519989</v>
      </c>
      <c r="U6" s="37">
        <v>267.32812639491419</v>
      </c>
      <c r="V6" s="37">
        <v>230.99891709462852</v>
      </c>
      <c r="W6" s="37">
        <v>194.669707794343</v>
      </c>
      <c r="X6" s="37">
        <v>194.669707794343</v>
      </c>
      <c r="Y6" s="37">
        <v>194.669707794343</v>
      </c>
      <c r="Z6" s="30"/>
      <c r="AE6" s="83"/>
      <c r="AF6" s="87">
        <f>IF(B6&gt;0,(C6/B6-1)/(AF$5-AE$5)+1,"")</f>
        <v>0.86776859504132231</v>
      </c>
      <c r="AG6" s="88">
        <f t="shared" ref="AG6:AZ17" si="1">IF(C6&gt;0,(D6/C6-1)/(AG$5-AF$5)+1,"")</f>
        <v>1.0095238095238095</v>
      </c>
      <c r="AH6" s="88">
        <f t="shared" si="1"/>
        <v>1.0566037735849056</v>
      </c>
      <c r="AI6" s="88">
        <f t="shared" si="1"/>
        <v>0.9642857142857143</v>
      </c>
      <c r="AJ6" s="88">
        <f t="shared" si="1"/>
        <v>0.9907407407407407</v>
      </c>
      <c r="AK6" s="88">
        <f t="shared" si="1"/>
        <v>1.4657850467289719</v>
      </c>
      <c r="AL6" s="88">
        <f t="shared" si="1"/>
        <v>1.0247833765836303</v>
      </c>
      <c r="AM6" s="88">
        <f t="shared" si="1"/>
        <v>0.80772245934074138</v>
      </c>
      <c r="AN6" s="88">
        <f t="shared" si="1"/>
        <v>4.7849054859731019</v>
      </c>
      <c r="AO6" s="88">
        <f t="shared" si="1"/>
        <v>0.94575054814499993</v>
      </c>
      <c r="AP6" s="88">
        <f t="shared" si="1"/>
        <v>0.99410369931589981</v>
      </c>
      <c r="AQ6" s="88">
        <f t="shared" si="1"/>
        <v>0.86673778922701317</v>
      </c>
      <c r="AR6" s="88">
        <f t="shared" si="1"/>
        <v>1.0062074685327274</v>
      </c>
      <c r="AS6" s="88">
        <f t="shared" si="1"/>
        <v>1.006169173581845</v>
      </c>
      <c r="AT6" s="88">
        <f t="shared" si="1"/>
        <v>1.0061313482303216</v>
      </c>
      <c r="AU6" s="88">
        <f t="shared" si="1"/>
        <v>0.86297178126775564</v>
      </c>
      <c r="AV6" s="88">
        <f t="shared" si="1"/>
        <v>0.84121355795557762</v>
      </c>
      <c r="AW6" s="88">
        <f t="shared" si="1"/>
        <v>0.8112412234173626</v>
      </c>
      <c r="AX6" s="88">
        <f t="shared" si="1"/>
        <v>0.88036116691496091</v>
      </c>
      <c r="AY6" s="88">
        <f t="shared" si="1"/>
        <v>0.86410255519983015</v>
      </c>
      <c r="AZ6" s="88">
        <f t="shared" si="1"/>
        <v>0.84272995840321063</v>
      </c>
      <c r="BA6" s="88">
        <f t="shared" ref="BA6:BF18" si="2">IF(W6&gt;0,(X6/W6-1)/(BA$5-AZ$5)+1,"")</f>
        <v>1</v>
      </c>
      <c r="BB6" s="88">
        <f t="shared" si="2"/>
        <v>1</v>
      </c>
      <c r="BC6" s="88">
        <f t="shared" si="2"/>
        <v>1.0004967709885744</v>
      </c>
      <c r="BD6" s="88" t="str">
        <f t="shared" si="2"/>
        <v/>
      </c>
      <c r="BE6" s="88" t="str">
        <f t="shared" si="2"/>
        <v/>
      </c>
      <c r="BF6" s="88" t="str">
        <f t="shared" si="2"/>
        <v/>
      </c>
      <c r="BG6" s="83"/>
      <c r="BH6" s="83"/>
      <c r="BI6" s="83"/>
      <c r="BJ6" s="83"/>
      <c r="BK6" s="83"/>
    </row>
    <row r="7" spans="1:63" x14ac:dyDescent="0.25">
      <c r="A7" s="33" t="s">
        <v>21</v>
      </c>
      <c r="B7" s="37">
        <v>177</v>
      </c>
      <c r="C7" s="37">
        <v>151</v>
      </c>
      <c r="D7" s="37">
        <v>159</v>
      </c>
      <c r="E7" s="37">
        <v>172</v>
      </c>
      <c r="F7" s="37">
        <v>183</v>
      </c>
      <c r="G7" s="37">
        <v>203</v>
      </c>
      <c r="H7" s="37">
        <v>152.239</v>
      </c>
      <c r="I7" s="37">
        <v>148.35</v>
      </c>
      <c r="J7" s="37">
        <v>146.785</v>
      </c>
      <c r="K7" s="37">
        <v>257.72899999999998</v>
      </c>
      <c r="L7" s="37">
        <v>259.91300000000001</v>
      </c>
      <c r="M7" s="37">
        <v>266.58100000000002</v>
      </c>
      <c r="N7" s="37">
        <v>177.58125253333353</v>
      </c>
      <c r="O7" s="37">
        <v>183.08066181625202</v>
      </c>
      <c r="P7" s="37">
        <v>188.58007109917051</v>
      </c>
      <c r="Q7" s="37">
        <v>193.56383776038211</v>
      </c>
      <c r="R7" s="37">
        <v>177.52910114287806</v>
      </c>
      <c r="S7" s="37">
        <v>161.49436452537401</v>
      </c>
      <c r="T7" s="37">
        <v>145.45962790786999</v>
      </c>
      <c r="U7" s="37">
        <v>165.96259592936738</v>
      </c>
      <c r="V7" s="37">
        <v>186.46556395086478</v>
      </c>
      <c r="W7" s="37">
        <v>206.968531972362</v>
      </c>
      <c r="X7" s="37">
        <v>206.968531972362</v>
      </c>
      <c r="Y7" s="37">
        <v>206.968531972362</v>
      </c>
      <c r="Z7" s="30"/>
      <c r="AE7" s="83"/>
      <c r="AF7" s="87">
        <f t="shared" ref="AF7:AS18" si="3">IF(B7&gt;0,(C7/B7-1)/(AF$5-AE$5)+1,"")</f>
        <v>0.85310734463276838</v>
      </c>
      <c r="AG7" s="88">
        <f t="shared" si="3"/>
        <v>1.0529801324503312</v>
      </c>
      <c r="AH7" s="88">
        <f t="shared" si="3"/>
        <v>1.0817610062893082</v>
      </c>
      <c r="AI7" s="88">
        <f t="shared" si="3"/>
        <v>1.0639534883720929</v>
      </c>
      <c r="AJ7" s="88">
        <f t="shared" si="3"/>
        <v>1.1092896174863387</v>
      </c>
      <c r="AK7" s="88">
        <f t="shared" si="1"/>
        <v>0.74994581280788175</v>
      </c>
      <c r="AL7" s="88">
        <f t="shared" si="1"/>
        <v>0.97445464040094842</v>
      </c>
      <c r="AM7" s="88">
        <f t="shared" si="1"/>
        <v>0.98945062352544655</v>
      </c>
      <c r="AN7" s="88">
        <f t="shared" si="1"/>
        <v>1.7558265490343019</v>
      </c>
      <c r="AO7" s="88">
        <f t="shared" si="1"/>
        <v>1.0084740172817186</v>
      </c>
      <c r="AP7" s="88">
        <f t="shared" si="1"/>
        <v>1.0256547383162828</v>
      </c>
      <c r="AQ7" s="88">
        <f t="shared" si="1"/>
        <v>0.66614369566223219</v>
      </c>
      <c r="AR7" s="88">
        <f t="shared" si="1"/>
        <v>1.030968411386141</v>
      </c>
      <c r="AS7" s="88">
        <f t="shared" si="1"/>
        <v>1.030038176770619</v>
      </c>
      <c r="AT7" s="88">
        <f t="shared" si="1"/>
        <v>1.0264278543971421</v>
      </c>
      <c r="AU7" s="88">
        <f t="shared" si="1"/>
        <v>0.91716047375877163</v>
      </c>
      <c r="AV7" s="88">
        <f t="shared" si="1"/>
        <v>0.90967826393375895</v>
      </c>
      <c r="AW7" s="88">
        <f t="shared" si="1"/>
        <v>0.9007102404803442</v>
      </c>
      <c r="AX7" s="88">
        <f t="shared" si="1"/>
        <v>1.1409529799875702</v>
      </c>
      <c r="AY7" s="88">
        <f t="shared" si="1"/>
        <v>1.1235396922221157</v>
      </c>
      <c r="AZ7" s="88">
        <f t="shared" si="1"/>
        <v>1.109955788012954</v>
      </c>
      <c r="BA7" s="88">
        <f t="shared" si="2"/>
        <v>1</v>
      </c>
      <c r="BB7" s="88">
        <f t="shared" si="2"/>
        <v>1</v>
      </c>
      <c r="BC7" s="88">
        <f t="shared" si="2"/>
        <v>1.0004967709885744</v>
      </c>
      <c r="BD7" s="88" t="str">
        <f t="shared" si="2"/>
        <v/>
      </c>
      <c r="BE7" s="88" t="str">
        <f t="shared" si="2"/>
        <v/>
      </c>
      <c r="BF7" s="88" t="str">
        <f t="shared" si="2"/>
        <v/>
      </c>
      <c r="BG7" s="83"/>
      <c r="BH7" s="83"/>
      <c r="BI7" s="83"/>
      <c r="BJ7" s="83"/>
      <c r="BK7" s="83"/>
    </row>
    <row r="8" spans="1:63" x14ac:dyDescent="0.25">
      <c r="A8" s="33" t="s">
        <v>22</v>
      </c>
      <c r="B8" s="37">
        <v>611</v>
      </c>
      <c r="C8" s="37">
        <v>638</v>
      </c>
      <c r="D8" s="37">
        <v>662</v>
      </c>
      <c r="E8" s="37">
        <v>568</v>
      </c>
      <c r="F8" s="37">
        <v>550</v>
      </c>
      <c r="G8" s="37">
        <v>589</v>
      </c>
      <c r="H8" s="37">
        <v>355.84699999999998</v>
      </c>
      <c r="I8" s="37">
        <v>355.74400000000003</v>
      </c>
      <c r="J8" s="37">
        <v>354.01600000000002</v>
      </c>
      <c r="K8" s="37">
        <v>400.39400000000001</v>
      </c>
      <c r="L8" s="37">
        <v>446.77199999999999</v>
      </c>
      <c r="M8" s="37">
        <v>448.95499999999998</v>
      </c>
      <c r="N8" s="37">
        <v>444.71835865673125</v>
      </c>
      <c r="O8" s="37">
        <v>436.98451371726384</v>
      </c>
      <c r="P8" s="37">
        <v>429.25066877779642</v>
      </c>
      <c r="Q8" s="37">
        <v>421.46638155439609</v>
      </c>
      <c r="R8" s="37">
        <v>407.58928726293408</v>
      </c>
      <c r="S8" s="37">
        <v>393.71219297147206</v>
      </c>
      <c r="T8" s="37">
        <v>379.83509868000999</v>
      </c>
      <c r="U8" s="37">
        <v>393.59517006134831</v>
      </c>
      <c r="V8" s="37">
        <v>407.35524144268663</v>
      </c>
      <c r="W8" s="37">
        <v>421.11531282402501</v>
      </c>
      <c r="X8" s="37">
        <v>421.11531282402501</v>
      </c>
      <c r="Y8" s="37">
        <v>421.11531282402501</v>
      </c>
      <c r="Z8" s="30"/>
      <c r="AE8" s="83"/>
      <c r="AF8" s="87">
        <f t="shared" si="3"/>
        <v>1.0441898527004909</v>
      </c>
      <c r="AG8" s="88">
        <f t="shared" si="3"/>
        <v>1.0376175548589341</v>
      </c>
      <c r="AH8" s="88">
        <f t="shared" si="3"/>
        <v>0.85800604229607247</v>
      </c>
      <c r="AI8" s="88">
        <f t="shared" si="3"/>
        <v>0.96830985915492962</v>
      </c>
      <c r="AJ8" s="88">
        <f t="shared" si="3"/>
        <v>1.0709090909090908</v>
      </c>
      <c r="AK8" s="88">
        <f t="shared" si="1"/>
        <v>0.60415449915110353</v>
      </c>
      <c r="AL8" s="88">
        <f t="shared" si="1"/>
        <v>0.99971054975874474</v>
      </c>
      <c r="AM8" s="88">
        <f t="shared" si="1"/>
        <v>0.9951425744355491</v>
      </c>
      <c r="AN8" s="88">
        <f t="shared" si="1"/>
        <v>1.131005378287987</v>
      </c>
      <c r="AO8" s="88">
        <f t="shared" si="1"/>
        <v>1.1158309065570413</v>
      </c>
      <c r="AP8" s="88">
        <f t="shared" si="1"/>
        <v>1.0048861611739321</v>
      </c>
      <c r="AQ8" s="88">
        <f t="shared" si="1"/>
        <v>0.99056332740860731</v>
      </c>
      <c r="AR8" s="88">
        <f t="shared" si="1"/>
        <v>0.98260956673156596</v>
      </c>
      <c r="AS8" s="88">
        <f t="shared" si="1"/>
        <v>0.98230178714188632</v>
      </c>
      <c r="AT8" s="88">
        <f t="shared" si="1"/>
        <v>0.98186540455355731</v>
      </c>
      <c r="AU8" s="88">
        <f t="shared" si="1"/>
        <v>0.96707425574423667</v>
      </c>
      <c r="AV8" s="88">
        <f t="shared" si="1"/>
        <v>0.96595324086005729</v>
      </c>
      <c r="AW8" s="88">
        <f t="shared" si="1"/>
        <v>0.96475320160463618</v>
      </c>
      <c r="AX8" s="88">
        <f t="shared" si="1"/>
        <v>1.0362264346532399</v>
      </c>
      <c r="AY8" s="88">
        <f t="shared" si="1"/>
        <v>1.0349599599486792</v>
      </c>
      <c r="AZ8" s="88">
        <f t="shared" si="1"/>
        <v>1.0337790458583662</v>
      </c>
      <c r="BA8" s="88">
        <f t="shared" si="2"/>
        <v>1</v>
      </c>
      <c r="BB8" s="88">
        <f t="shared" si="2"/>
        <v>1</v>
      </c>
      <c r="BC8" s="88">
        <f t="shared" si="2"/>
        <v>1.0004967709885744</v>
      </c>
      <c r="BD8" s="88" t="str">
        <f t="shared" si="2"/>
        <v/>
      </c>
      <c r="BE8" s="88" t="str">
        <f t="shared" si="2"/>
        <v/>
      </c>
      <c r="BF8" s="88" t="str">
        <f t="shared" si="2"/>
        <v/>
      </c>
      <c r="BG8" s="83"/>
      <c r="BH8" s="83"/>
      <c r="BI8" s="83"/>
      <c r="BJ8" s="83"/>
      <c r="BK8" s="83"/>
    </row>
    <row r="9" spans="1:63" x14ac:dyDescent="0.25">
      <c r="A9" s="33" t="s">
        <v>23</v>
      </c>
      <c r="B9" s="37">
        <v>47</v>
      </c>
      <c r="C9" s="37">
        <v>43</v>
      </c>
      <c r="D9" s="37">
        <v>45</v>
      </c>
      <c r="E9" s="37">
        <v>41</v>
      </c>
      <c r="F9" s="37">
        <v>49</v>
      </c>
      <c r="G9" s="37">
        <v>42</v>
      </c>
      <c r="H9" s="37">
        <v>38.542000000000002</v>
      </c>
      <c r="I9" s="37">
        <v>39.051000000000002</v>
      </c>
      <c r="J9" s="37">
        <v>39.612000000000002</v>
      </c>
      <c r="K9" s="37">
        <v>45.146999999999998</v>
      </c>
      <c r="L9" s="37">
        <v>46.164000000000001</v>
      </c>
      <c r="M9" s="37">
        <v>47.48</v>
      </c>
      <c r="N9" s="37">
        <v>29.737831430045389</v>
      </c>
      <c r="O9" s="37">
        <v>29.534269617640238</v>
      </c>
      <c r="P9" s="37">
        <v>29.330707805235086</v>
      </c>
      <c r="Q9" s="37">
        <v>29.127145992829931</v>
      </c>
      <c r="R9" s="37">
        <v>26.034944294356617</v>
      </c>
      <c r="S9" s="37">
        <v>22.942742595883303</v>
      </c>
      <c r="T9" s="37">
        <v>19.850540897409992</v>
      </c>
      <c r="U9" s="37">
        <v>18.721856599876862</v>
      </c>
      <c r="V9" s="37">
        <v>17.593172302343731</v>
      </c>
      <c r="W9" s="37">
        <v>16.464488004810597</v>
      </c>
      <c r="X9" s="37">
        <v>16.464488004810597</v>
      </c>
      <c r="Y9" s="37">
        <v>16.464488004810597</v>
      </c>
      <c r="Z9" s="30"/>
      <c r="AE9" s="83"/>
      <c r="AF9" s="87">
        <f t="shared" si="3"/>
        <v>0.91489361702127658</v>
      </c>
      <c r="AG9" s="88">
        <f t="shared" si="3"/>
        <v>1.0465116279069768</v>
      </c>
      <c r="AH9" s="88">
        <f t="shared" si="3"/>
        <v>0.91111111111111109</v>
      </c>
      <c r="AI9" s="88">
        <f t="shared" si="3"/>
        <v>1.1951219512195121</v>
      </c>
      <c r="AJ9" s="88">
        <f t="shared" si="3"/>
        <v>0.8571428571428571</v>
      </c>
      <c r="AK9" s="88">
        <f t="shared" si="1"/>
        <v>0.91766666666666674</v>
      </c>
      <c r="AL9" s="88">
        <f t="shared" si="1"/>
        <v>1.0132063722692128</v>
      </c>
      <c r="AM9" s="88">
        <f t="shared" si="1"/>
        <v>1.0143658293001461</v>
      </c>
      <c r="AN9" s="88">
        <f t="shared" si="1"/>
        <v>1.1397303847318994</v>
      </c>
      <c r="AO9" s="88">
        <f t="shared" si="1"/>
        <v>1.022526413715197</v>
      </c>
      <c r="AP9" s="88">
        <f t="shared" si="1"/>
        <v>1.0285070617797416</v>
      </c>
      <c r="AQ9" s="88">
        <f t="shared" si="1"/>
        <v>0.62632332413743452</v>
      </c>
      <c r="AR9" s="88">
        <f t="shared" si="1"/>
        <v>0.99315478625655651</v>
      </c>
      <c r="AS9" s="88">
        <f t="shared" si="1"/>
        <v>0.99310760634881023</v>
      </c>
      <c r="AT9" s="88">
        <f t="shared" si="1"/>
        <v>0.99305977156238889</v>
      </c>
      <c r="AU9" s="88">
        <f t="shared" si="1"/>
        <v>0.89383780686118353</v>
      </c>
      <c r="AV9" s="88">
        <f t="shared" si="1"/>
        <v>0.8812287952871255</v>
      </c>
      <c r="AW9" s="88">
        <f t="shared" si="1"/>
        <v>0.86522092179911592</v>
      </c>
      <c r="AX9" s="88">
        <f t="shared" si="1"/>
        <v>0.94314087946689673</v>
      </c>
      <c r="AY9" s="88">
        <f t="shared" si="1"/>
        <v>0.93971301449127898</v>
      </c>
      <c r="AZ9" s="88">
        <f t="shared" si="1"/>
        <v>0.93584532237072604</v>
      </c>
      <c r="BA9" s="88">
        <f t="shared" si="2"/>
        <v>1</v>
      </c>
      <c r="BB9" s="88">
        <f t="shared" si="2"/>
        <v>1</v>
      </c>
      <c r="BC9" s="88">
        <f t="shared" si="2"/>
        <v>1.0004967709885744</v>
      </c>
      <c r="BD9" s="88" t="str">
        <f t="shared" si="2"/>
        <v/>
      </c>
      <c r="BE9" s="88" t="str">
        <f t="shared" si="2"/>
        <v/>
      </c>
      <c r="BF9" s="88" t="str">
        <f t="shared" si="2"/>
        <v/>
      </c>
      <c r="BG9" s="83"/>
      <c r="BH9" s="83"/>
      <c r="BI9" s="83"/>
      <c r="BJ9" s="83"/>
      <c r="BK9" s="83"/>
    </row>
    <row r="10" spans="1:63" x14ac:dyDescent="0.25">
      <c r="A10" s="33" t="s">
        <v>24</v>
      </c>
      <c r="B10" s="37">
        <v>157</v>
      </c>
      <c r="C10" s="37">
        <v>197</v>
      </c>
      <c r="D10" s="37">
        <v>198</v>
      </c>
      <c r="E10" s="37">
        <v>125</v>
      </c>
      <c r="F10" s="37">
        <v>125</v>
      </c>
      <c r="G10" s="37">
        <v>134</v>
      </c>
      <c r="H10" s="37">
        <v>100.66500000000001</v>
      </c>
      <c r="I10" s="37">
        <v>105.914</v>
      </c>
      <c r="J10" s="37">
        <v>105.32299999999999</v>
      </c>
      <c r="K10" s="37">
        <v>114.739</v>
      </c>
      <c r="L10" s="37">
        <v>118.03700000000001</v>
      </c>
      <c r="M10" s="37">
        <v>124.878</v>
      </c>
      <c r="N10" s="37">
        <v>53.960663204301134</v>
      </c>
      <c r="O10" s="37">
        <v>56.049624354927879</v>
      </c>
      <c r="P10" s="37">
        <v>58.138585505554623</v>
      </c>
      <c r="Q10" s="37">
        <v>60.227546656181374</v>
      </c>
      <c r="R10" s="37">
        <v>61.091511888502581</v>
      </c>
      <c r="S10" s="37">
        <v>61.955477120823787</v>
      </c>
      <c r="T10" s="37">
        <v>62.819442353144993</v>
      </c>
      <c r="U10" s="37">
        <v>58.030061862977711</v>
      </c>
      <c r="V10" s="37">
        <v>53.240681372810428</v>
      </c>
      <c r="W10" s="37">
        <v>48.451300882643103</v>
      </c>
      <c r="X10" s="37">
        <v>48.451300882643103</v>
      </c>
      <c r="Y10" s="37">
        <v>48.451300882643103</v>
      </c>
      <c r="Z10" s="30"/>
      <c r="AE10" s="83"/>
      <c r="AF10" s="87">
        <f t="shared" si="3"/>
        <v>1.2547770700636942</v>
      </c>
      <c r="AG10" s="88">
        <f t="shared" si="3"/>
        <v>1.0050761421319796</v>
      </c>
      <c r="AH10" s="88">
        <f t="shared" si="3"/>
        <v>0.63131313131313127</v>
      </c>
      <c r="AI10" s="88">
        <f t="shared" si="3"/>
        <v>1</v>
      </c>
      <c r="AJ10" s="88">
        <f t="shared" si="3"/>
        <v>1.0720000000000001</v>
      </c>
      <c r="AK10" s="88">
        <f t="shared" si="1"/>
        <v>0.7512313432835821</v>
      </c>
      <c r="AL10" s="88">
        <f t="shared" si="1"/>
        <v>1.0521432474047583</v>
      </c>
      <c r="AM10" s="88">
        <f t="shared" si="1"/>
        <v>0.99442000113299467</v>
      </c>
      <c r="AN10" s="88">
        <f t="shared" si="1"/>
        <v>1.0894011754317672</v>
      </c>
      <c r="AO10" s="88">
        <f t="shared" si="1"/>
        <v>1.0287434961085595</v>
      </c>
      <c r="AP10" s="88">
        <f t="shared" si="1"/>
        <v>1.0579564035005973</v>
      </c>
      <c r="AQ10" s="88">
        <f t="shared" si="1"/>
        <v>0.43210704210750595</v>
      </c>
      <c r="AR10" s="88">
        <f t="shared" si="1"/>
        <v>1.0387126663495165</v>
      </c>
      <c r="AS10" s="88">
        <f t="shared" si="1"/>
        <v>1.0372698510412601</v>
      </c>
      <c r="AT10" s="88">
        <f t="shared" si="1"/>
        <v>1.0359307185144222</v>
      </c>
      <c r="AU10" s="88">
        <f t="shared" si="1"/>
        <v>1.014345017857913</v>
      </c>
      <c r="AV10" s="88">
        <f t="shared" si="1"/>
        <v>1.0141421484853415</v>
      </c>
      <c r="AW10" s="88">
        <f t="shared" si="1"/>
        <v>1.0139449371140556</v>
      </c>
      <c r="AX10" s="88">
        <f t="shared" si="1"/>
        <v>0.92375958284947257</v>
      </c>
      <c r="AY10" s="88">
        <f t="shared" si="1"/>
        <v>0.91746725168971721</v>
      </c>
      <c r="AZ10" s="88">
        <f t="shared" si="1"/>
        <v>0.91004284004875224</v>
      </c>
      <c r="BA10" s="88">
        <f t="shared" si="2"/>
        <v>1</v>
      </c>
      <c r="BB10" s="88">
        <f t="shared" si="2"/>
        <v>1</v>
      </c>
      <c r="BC10" s="88">
        <f t="shared" si="2"/>
        <v>1.0004967709885744</v>
      </c>
      <c r="BD10" s="88" t="str">
        <f t="shared" si="2"/>
        <v/>
      </c>
      <c r="BE10" s="88" t="str">
        <f t="shared" si="2"/>
        <v/>
      </c>
      <c r="BF10" s="88" t="str">
        <f t="shared" si="2"/>
        <v/>
      </c>
      <c r="BG10" s="83"/>
      <c r="BH10" s="83"/>
      <c r="BI10" s="83"/>
      <c r="BJ10" s="83"/>
      <c r="BK10" s="83"/>
    </row>
    <row r="11" spans="1:63" x14ac:dyDescent="0.25">
      <c r="A11" s="33" t="s">
        <v>25</v>
      </c>
      <c r="B11" s="37">
        <v>27</v>
      </c>
      <c r="C11" s="37">
        <v>24</v>
      </c>
      <c r="D11" s="37">
        <v>24</v>
      </c>
      <c r="E11" s="37">
        <v>22</v>
      </c>
      <c r="F11" s="37">
        <v>22</v>
      </c>
      <c r="G11" s="37">
        <v>22</v>
      </c>
      <c r="H11" s="37">
        <v>16.515999999999998</v>
      </c>
      <c r="I11" s="37">
        <v>16.927</v>
      </c>
      <c r="J11" s="37">
        <v>16.766999999999999</v>
      </c>
      <c r="K11" s="37">
        <v>27.05</v>
      </c>
      <c r="L11" s="37">
        <v>27.341999999999999</v>
      </c>
      <c r="M11" s="37">
        <v>27.638000000000002</v>
      </c>
      <c r="N11" s="37">
        <v>17.63167939735871</v>
      </c>
      <c r="O11" s="37">
        <v>18.854422173055447</v>
      </c>
      <c r="P11" s="37">
        <v>20.077164948752184</v>
      </c>
      <c r="Q11" s="37">
        <v>21.299907724448918</v>
      </c>
      <c r="R11" s="37">
        <v>21.768059946106611</v>
      </c>
      <c r="S11" s="37">
        <v>22.236212167764304</v>
      </c>
      <c r="T11" s="37">
        <v>22.704364389422</v>
      </c>
      <c r="U11" s="37">
        <v>25.71396847405013</v>
      </c>
      <c r="V11" s="37">
        <v>28.72357255867826</v>
      </c>
      <c r="W11" s="37">
        <v>31.7331766433064</v>
      </c>
      <c r="X11" s="37">
        <v>31.7331766433064</v>
      </c>
      <c r="Y11" s="37">
        <v>31.7331766433064</v>
      </c>
      <c r="Z11" s="30"/>
      <c r="AE11" s="83"/>
      <c r="AF11" s="87">
        <f t="shared" si="3"/>
        <v>0.88888888888888884</v>
      </c>
      <c r="AG11" s="88">
        <f t="shared" si="3"/>
        <v>1</v>
      </c>
      <c r="AH11" s="88">
        <f t="shared" si="3"/>
        <v>0.91666666666666663</v>
      </c>
      <c r="AI11" s="88">
        <f t="shared" si="3"/>
        <v>1</v>
      </c>
      <c r="AJ11" s="88">
        <f t="shared" si="3"/>
        <v>1</v>
      </c>
      <c r="AK11" s="88">
        <f t="shared" si="1"/>
        <v>0.75072727272727269</v>
      </c>
      <c r="AL11" s="88">
        <f t="shared" si="1"/>
        <v>1.0248849600387504</v>
      </c>
      <c r="AM11" s="88">
        <f t="shared" si="1"/>
        <v>0.99054764577302534</v>
      </c>
      <c r="AN11" s="88">
        <f t="shared" si="1"/>
        <v>1.61328800620266</v>
      </c>
      <c r="AO11" s="88">
        <f t="shared" si="1"/>
        <v>1.0107948243992606</v>
      </c>
      <c r="AP11" s="88">
        <f t="shared" si="1"/>
        <v>1.0108258357106283</v>
      </c>
      <c r="AQ11" s="88">
        <f t="shared" si="1"/>
        <v>0.63795062585421192</v>
      </c>
      <c r="AR11" s="88">
        <f t="shared" si="1"/>
        <v>1.0693491951696847</v>
      </c>
      <c r="AS11" s="88">
        <f t="shared" si="1"/>
        <v>1.0648517766534442</v>
      </c>
      <c r="AT11" s="88">
        <f t="shared" si="1"/>
        <v>1.0609021631698419</v>
      </c>
      <c r="AU11" s="88">
        <f t="shared" si="1"/>
        <v>1.0219790727600349</v>
      </c>
      <c r="AV11" s="88">
        <f t="shared" si="1"/>
        <v>1.0215063824161061</v>
      </c>
      <c r="AW11" s="88">
        <f t="shared" si="1"/>
        <v>1.0210535957349955</v>
      </c>
      <c r="AX11" s="88">
        <f t="shared" si="1"/>
        <v>1.1325561919729543</v>
      </c>
      <c r="AY11" s="88">
        <f t="shared" si="1"/>
        <v>1.1170416028029801</v>
      </c>
      <c r="AZ11" s="88">
        <f t="shared" si="1"/>
        <v>1.1047781949296154</v>
      </c>
      <c r="BA11" s="88">
        <f t="shared" si="2"/>
        <v>1</v>
      </c>
      <c r="BB11" s="88">
        <f t="shared" si="2"/>
        <v>1</v>
      </c>
      <c r="BC11" s="88">
        <f t="shared" si="2"/>
        <v>1.0004967709885744</v>
      </c>
      <c r="BD11" s="88" t="str">
        <f t="shared" si="2"/>
        <v/>
      </c>
      <c r="BE11" s="88" t="str">
        <f t="shared" si="2"/>
        <v/>
      </c>
      <c r="BF11" s="88" t="str">
        <f t="shared" si="2"/>
        <v/>
      </c>
      <c r="BG11" s="83"/>
      <c r="BH11" s="83"/>
      <c r="BI11" s="83"/>
      <c r="BJ11" s="83"/>
      <c r="BK11" s="83"/>
    </row>
    <row r="12" spans="1:63" x14ac:dyDescent="0.25">
      <c r="A12" s="33" t="s">
        <v>26</v>
      </c>
      <c r="B12" s="37">
        <v>284</v>
      </c>
      <c r="C12" s="37">
        <v>264</v>
      </c>
      <c r="D12" s="37">
        <v>259</v>
      </c>
      <c r="E12" s="37">
        <v>260</v>
      </c>
      <c r="F12" s="37">
        <v>256</v>
      </c>
      <c r="G12" s="37">
        <v>256</v>
      </c>
      <c r="H12" s="37">
        <v>179.59299999999999</v>
      </c>
      <c r="I12" s="37">
        <v>186.411</v>
      </c>
      <c r="J12" s="37">
        <v>188.989</v>
      </c>
      <c r="K12" s="37">
        <v>244.72399999999999</v>
      </c>
      <c r="L12" s="37">
        <v>253.78899999999999</v>
      </c>
      <c r="M12" s="37">
        <v>263.93099999999998</v>
      </c>
      <c r="N12" s="37">
        <v>353.92939825847623</v>
      </c>
      <c r="O12" s="37">
        <v>364.7149941424907</v>
      </c>
      <c r="P12" s="37">
        <v>375.50059002650517</v>
      </c>
      <c r="Q12" s="37">
        <v>386.23252741461414</v>
      </c>
      <c r="R12" s="37">
        <v>370.89191916550942</v>
      </c>
      <c r="S12" s="37">
        <v>355.5513109164047</v>
      </c>
      <c r="T12" s="37">
        <v>340.21070266729998</v>
      </c>
      <c r="U12" s="37">
        <v>318.0819227369422</v>
      </c>
      <c r="V12" s="37">
        <v>295.95314280658442</v>
      </c>
      <c r="W12" s="37">
        <v>273.82436287622699</v>
      </c>
      <c r="X12" s="37">
        <v>273.82436287622699</v>
      </c>
      <c r="Y12" s="37">
        <v>273.82436287622699</v>
      </c>
      <c r="Z12" s="30"/>
      <c r="AE12" s="83"/>
      <c r="AF12" s="87">
        <f t="shared" si="3"/>
        <v>0.92957746478873238</v>
      </c>
      <c r="AG12" s="88">
        <f t="shared" si="3"/>
        <v>0.98106060606060608</v>
      </c>
      <c r="AH12" s="88">
        <f t="shared" si="3"/>
        <v>1.0038610038610039</v>
      </c>
      <c r="AI12" s="88">
        <f t="shared" si="3"/>
        <v>0.98461538461538467</v>
      </c>
      <c r="AJ12" s="88">
        <f t="shared" si="3"/>
        <v>1</v>
      </c>
      <c r="AK12" s="88">
        <f t="shared" si="1"/>
        <v>0.70153515624999996</v>
      </c>
      <c r="AL12" s="88">
        <f t="shared" si="1"/>
        <v>1.0379636177356579</v>
      </c>
      <c r="AM12" s="88">
        <f t="shared" si="1"/>
        <v>1.0138296559752376</v>
      </c>
      <c r="AN12" s="88">
        <f t="shared" si="1"/>
        <v>1.2949113440464788</v>
      </c>
      <c r="AO12" s="88">
        <f t="shared" si="1"/>
        <v>1.0370417286412448</v>
      </c>
      <c r="AP12" s="88">
        <f t="shared" si="1"/>
        <v>1.0399623309126873</v>
      </c>
      <c r="AQ12" s="88">
        <f t="shared" si="1"/>
        <v>1.3409921466537702</v>
      </c>
      <c r="AR12" s="88">
        <f t="shared" si="1"/>
        <v>1.0304738626886758</v>
      </c>
      <c r="AS12" s="88">
        <f t="shared" si="1"/>
        <v>1.0295726692273053</v>
      </c>
      <c r="AT12" s="88">
        <f t="shared" si="1"/>
        <v>1.0285803476030528</v>
      </c>
      <c r="AU12" s="88">
        <f t="shared" si="1"/>
        <v>0.96028141816073187</v>
      </c>
      <c r="AV12" s="88">
        <f t="shared" si="1"/>
        <v>0.95863860209297513</v>
      </c>
      <c r="AW12" s="88">
        <f t="shared" si="1"/>
        <v>0.95685402422067989</v>
      </c>
      <c r="AX12" s="88">
        <f t="shared" si="1"/>
        <v>0.93495566201514235</v>
      </c>
      <c r="AY12" s="88">
        <f t="shared" si="1"/>
        <v>0.93043056411395453</v>
      </c>
      <c r="AZ12" s="88">
        <f t="shared" si="1"/>
        <v>0.92522877195860909</v>
      </c>
      <c r="BA12" s="88">
        <f t="shared" si="2"/>
        <v>1</v>
      </c>
      <c r="BB12" s="88">
        <f t="shared" si="2"/>
        <v>1</v>
      </c>
      <c r="BC12" s="88">
        <f t="shared" si="2"/>
        <v>1.0004967709885744</v>
      </c>
      <c r="BD12" s="88" t="str">
        <f t="shared" si="2"/>
        <v/>
      </c>
      <c r="BE12" s="88" t="str">
        <f t="shared" si="2"/>
        <v/>
      </c>
      <c r="BF12" s="88" t="str">
        <f t="shared" si="2"/>
        <v/>
      </c>
      <c r="BG12" s="83"/>
      <c r="BH12" s="83"/>
      <c r="BI12" s="83"/>
      <c r="BJ12" s="83"/>
      <c r="BK12" s="83"/>
    </row>
    <row r="13" spans="1:63" x14ac:dyDescent="0.25">
      <c r="A13" s="33" t="s">
        <v>27</v>
      </c>
      <c r="B13" s="37">
        <v>4</v>
      </c>
      <c r="C13" s="37">
        <v>4</v>
      </c>
      <c r="D13" s="37">
        <v>5</v>
      </c>
      <c r="E13" s="37">
        <v>6</v>
      </c>
      <c r="F13" s="37">
        <v>6</v>
      </c>
      <c r="G13" s="37">
        <v>5</v>
      </c>
      <c r="H13" s="37">
        <v>5.1070000000000002</v>
      </c>
      <c r="I13" s="37">
        <v>5.3239999999999998</v>
      </c>
      <c r="J13" s="37">
        <v>5.4710000000000001</v>
      </c>
      <c r="K13" s="37">
        <v>16.61</v>
      </c>
      <c r="L13" s="37">
        <v>16.937999999999999</v>
      </c>
      <c r="M13" s="37">
        <v>17.396000000000001</v>
      </c>
      <c r="N13" s="37">
        <v>6.7642821767629018</v>
      </c>
      <c r="O13" s="37">
        <v>6.9561916528845309</v>
      </c>
      <c r="P13" s="37">
        <v>7.14810112900616</v>
      </c>
      <c r="Q13" s="37">
        <v>7.3400106051277891</v>
      </c>
      <c r="R13" s="37">
        <v>6.1982963717421926</v>
      </c>
      <c r="S13" s="37">
        <v>5.0565821383565961</v>
      </c>
      <c r="T13" s="37">
        <v>3.914867904971</v>
      </c>
      <c r="U13" s="37">
        <v>3.8799599263708333</v>
      </c>
      <c r="V13" s="37">
        <v>3.8450519477706666</v>
      </c>
      <c r="W13" s="37">
        <v>3.8101439691704999</v>
      </c>
      <c r="X13" s="37">
        <v>3.8101439691704999</v>
      </c>
      <c r="Y13" s="37">
        <v>3.8101439691704999</v>
      </c>
      <c r="Z13" s="30"/>
      <c r="AE13" s="83"/>
      <c r="AF13" s="87">
        <f t="shared" si="3"/>
        <v>1</v>
      </c>
      <c r="AG13" s="88">
        <f t="shared" si="3"/>
        <v>1.25</v>
      </c>
      <c r="AH13" s="88">
        <f t="shared" si="3"/>
        <v>1.2</v>
      </c>
      <c r="AI13" s="88">
        <f t="shared" si="3"/>
        <v>1</v>
      </c>
      <c r="AJ13" s="88">
        <f t="shared" si="3"/>
        <v>0.83333333333333337</v>
      </c>
      <c r="AK13" s="88">
        <f t="shared" si="1"/>
        <v>1.0214000000000001</v>
      </c>
      <c r="AL13" s="88">
        <f t="shared" si="1"/>
        <v>1.0424906990405325</v>
      </c>
      <c r="AM13" s="88">
        <f t="shared" si="1"/>
        <v>1.027610818933133</v>
      </c>
      <c r="AN13" s="88">
        <f t="shared" si="1"/>
        <v>3.0360080424054101</v>
      </c>
      <c r="AO13" s="88">
        <f t="shared" si="1"/>
        <v>1.0197471402769416</v>
      </c>
      <c r="AP13" s="88">
        <f t="shared" si="1"/>
        <v>1.0270397921832568</v>
      </c>
      <c r="AQ13" s="88">
        <f t="shared" si="1"/>
        <v>0.38884123802959891</v>
      </c>
      <c r="AR13" s="88">
        <f t="shared" si="1"/>
        <v>1.0283710039153731</v>
      </c>
      <c r="AS13" s="88">
        <f t="shared" si="1"/>
        <v>1.0275882962543232</v>
      </c>
      <c r="AT13" s="88">
        <f t="shared" si="1"/>
        <v>1.0268476162631335</v>
      </c>
      <c r="AU13" s="88">
        <f t="shared" si="1"/>
        <v>0.84445332645868576</v>
      </c>
      <c r="AV13" s="88">
        <f t="shared" si="1"/>
        <v>0.81580192928646811</v>
      </c>
      <c r="AW13" s="88">
        <f t="shared" si="1"/>
        <v>0.77421226390744313</v>
      </c>
      <c r="AX13" s="88">
        <f t="shared" si="1"/>
        <v>0.99108322951182048</v>
      </c>
      <c r="AY13" s="88">
        <f t="shared" si="1"/>
        <v>0.99100300537567199</v>
      </c>
      <c r="AZ13" s="88">
        <f t="shared" si="1"/>
        <v>0.99092132458173776</v>
      </c>
      <c r="BA13" s="88">
        <f t="shared" si="2"/>
        <v>1</v>
      </c>
      <c r="BB13" s="88">
        <f t="shared" si="2"/>
        <v>1</v>
      </c>
      <c r="BC13" s="88">
        <f t="shared" si="2"/>
        <v>1.0004967709885744</v>
      </c>
      <c r="BD13" s="88" t="str">
        <f t="shared" si="2"/>
        <v/>
      </c>
      <c r="BE13" s="88" t="str">
        <f t="shared" si="2"/>
        <v/>
      </c>
      <c r="BF13" s="88" t="str">
        <f t="shared" si="2"/>
        <v/>
      </c>
      <c r="BG13" s="83"/>
      <c r="BH13" s="83"/>
      <c r="BI13" s="83"/>
      <c r="BJ13" s="83"/>
      <c r="BK13" s="83"/>
    </row>
    <row r="14" spans="1:63" x14ac:dyDescent="0.25">
      <c r="A14" s="33" t="s">
        <v>29</v>
      </c>
      <c r="B14" s="37">
        <v>42</v>
      </c>
      <c r="C14" s="37">
        <v>42</v>
      </c>
      <c r="D14" s="37">
        <v>50</v>
      </c>
      <c r="E14" s="37">
        <v>46</v>
      </c>
      <c r="F14" s="37">
        <v>43</v>
      </c>
      <c r="G14" s="37">
        <v>42</v>
      </c>
      <c r="H14" s="37">
        <v>29.806000000000001</v>
      </c>
      <c r="I14" s="37">
        <v>30.702999999999999</v>
      </c>
      <c r="J14" s="37">
        <v>31.004999999999999</v>
      </c>
      <c r="K14" s="37">
        <v>41.430999999999997</v>
      </c>
      <c r="L14" s="37">
        <v>41.917000000000002</v>
      </c>
      <c r="M14" s="37">
        <v>43.97</v>
      </c>
      <c r="N14" s="37">
        <v>22.912119001709602</v>
      </c>
      <c r="O14" s="37">
        <v>23.610114573972972</v>
      </c>
      <c r="P14" s="37">
        <v>24.308110146236341</v>
      </c>
      <c r="Q14" s="37">
        <v>25.006105718499708</v>
      </c>
      <c r="R14" s="37">
        <v>24.547762961544468</v>
      </c>
      <c r="S14" s="37">
        <v>24.089420204589228</v>
      </c>
      <c r="T14" s="37">
        <v>23.631077447633992</v>
      </c>
      <c r="U14" s="37">
        <v>22.453489324254058</v>
      </c>
      <c r="V14" s="37">
        <v>21.275901200874124</v>
      </c>
      <c r="W14" s="37">
        <v>20.0983130774942</v>
      </c>
      <c r="X14" s="37">
        <v>20.0983130774942</v>
      </c>
      <c r="Y14" s="37">
        <v>20.0983130774942</v>
      </c>
      <c r="Z14" s="30"/>
      <c r="AE14" s="83"/>
      <c r="AF14" s="87">
        <f t="shared" si="3"/>
        <v>1</v>
      </c>
      <c r="AG14" s="88">
        <f t="shared" si="3"/>
        <v>1.1904761904761905</v>
      </c>
      <c r="AH14" s="88">
        <f t="shared" si="3"/>
        <v>0.92</v>
      </c>
      <c r="AI14" s="88">
        <f t="shared" si="3"/>
        <v>0.93478260869565222</v>
      </c>
      <c r="AJ14" s="88">
        <f t="shared" si="3"/>
        <v>0.97674418604651159</v>
      </c>
      <c r="AK14" s="88">
        <f t="shared" si="1"/>
        <v>0.70966666666666667</v>
      </c>
      <c r="AL14" s="88">
        <f t="shared" si="1"/>
        <v>1.0300946118231229</v>
      </c>
      <c r="AM14" s="88">
        <f t="shared" si="1"/>
        <v>1.009836172361007</v>
      </c>
      <c r="AN14" s="88">
        <f t="shared" si="1"/>
        <v>1.3362683438155136</v>
      </c>
      <c r="AO14" s="88">
        <f t="shared" si="1"/>
        <v>1.0117303468417369</v>
      </c>
      <c r="AP14" s="88">
        <f t="shared" si="1"/>
        <v>1.0489777417277</v>
      </c>
      <c r="AQ14" s="88">
        <f t="shared" si="1"/>
        <v>0.5210852627179805</v>
      </c>
      <c r="AR14" s="88">
        <f t="shared" si="1"/>
        <v>1.0304640339992686</v>
      </c>
      <c r="AS14" s="88">
        <f t="shared" si="1"/>
        <v>1.0295634131751659</v>
      </c>
      <c r="AT14" s="88">
        <f t="shared" si="1"/>
        <v>1.0287145141298217</v>
      </c>
      <c r="AU14" s="88">
        <f t="shared" si="1"/>
        <v>0.98167076624745475</v>
      </c>
      <c r="AV14" s="88">
        <f t="shared" si="1"/>
        <v>0.9813285325561738</v>
      </c>
      <c r="AW14" s="88">
        <f t="shared" si="1"/>
        <v>0.98097327569270765</v>
      </c>
      <c r="AX14" s="88">
        <f t="shared" si="1"/>
        <v>0.95016781922070859</v>
      </c>
      <c r="AY14" s="88">
        <f t="shared" si="1"/>
        <v>0.94755433748518036</v>
      </c>
      <c r="AZ14" s="88">
        <f t="shared" si="1"/>
        <v>0.94465155143080182</v>
      </c>
      <c r="BA14" s="88">
        <f t="shared" si="2"/>
        <v>1</v>
      </c>
      <c r="BB14" s="88">
        <f t="shared" si="2"/>
        <v>1</v>
      </c>
      <c r="BC14" s="88">
        <f t="shared" si="2"/>
        <v>1.0004967709885744</v>
      </c>
      <c r="BD14" s="88" t="str">
        <f t="shared" si="2"/>
        <v/>
      </c>
      <c r="BE14" s="88" t="str">
        <f t="shared" si="2"/>
        <v/>
      </c>
      <c r="BF14" s="88" t="str">
        <f t="shared" si="2"/>
        <v/>
      </c>
      <c r="BG14" s="83"/>
      <c r="BH14" s="83"/>
      <c r="BI14" s="83"/>
      <c r="BJ14" s="83"/>
      <c r="BK14" s="83"/>
    </row>
    <row r="15" spans="1:63" x14ac:dyDescent="0.25">
      <c r="A15" s="33" t="s">
        <v>30</v>
      </c>
      <c r="B15" s="37">
        <v>234</v>
      </c>
      <c r="C15" s="37">
        <v>238</v>
      </c>
      <c r="D15" s="37">
        <v>239</v>
      </c>
      <c r="E15" s="37">
        <v>288</v>
      </c>
      <c r="F15" s="37">
        <v>271</v>
      </c>
      <c r="G15" s="37">
        <v>247</v>
      </c>
      <c r="H15" s="37">
        <v>426.75900000000001</v>
      </c>
      <c r="I15" s="37">
        <v>439.11099999999999</v>
      </c>
      <c r="J15" s="37">
        <v>459.29399999999998</v>
      </c>
      <c r="K15" s="37">
        <v>439.798</v>
      </c>
      <c r="L15" s="37">
        <v>333.476</v>
      </c>
      <c r="M15" s="37">
        <v>333.88600000000002</v>
      </c>
      <c r="N15" s="37">
        <v>268.19975762012007</v>
      </c>
      <c r="O15" s="37">
        <v>267.34732019524802</v>
      </c>
      <c r="P15" s="37">
        <v>266.49488277037597</v>
      </c>
      <c r="Q15" s="37">
        <v>265.38893480738398</v>
      </c>
      <c r="R15" s="37">
        <v>245.40921088185598</v>
      </c>
      <c r="S15" s="37">
        <v>225.42948695632799</v>
      </c>
      <c r="T15" s="37">
        <v>205.44976303079997</v>
      </c>
      <c r="U15" s="37">
        <v>194.30317733609235</v>
      </c>
      <c r="V15" s="37">
        <v>183.15659164138472</v>
      </c>
      <c r="W15" s="37">
        <v>172.01000594667701</v>
      </c>
      <c r="X15" s="37">
        <v>172.01000594667701</v>
      </c>
      <c r="Y15" s="37">
        <v>172.01000594667701</v>
      </c>
      <c r="Z15" s="30"/>
      <c r="AE15" s="83"/>
      <c r="AF15" s="87">
        <f t="shared" si="3"/>
        <v>1.017094017094017</v>
      </c>
      <c r="AG15" s="88">
        <f t="shared" si="3"/>
        <v>1.0042016806722689</v>
      </c>
      <c r="AH15" s="88">
        <f t="shared" si="3"/>
        <v>1.2050209205020921</v>
      </c>
      <c r="AI15" s="88">
        <f t="shared" si="3"/>
        <v>0.94097222222222221</v>
      </c>
      <c r="AJ15" s="88">
        <f t="shared" si="3"/>
        <v>0.91143911439114389</v>
      </c>
      <c r="AK15" s="88">
        <f t="shared" si="1"/>
        <v>1.7277692307692307</v>
      </c>
      <c r="AL15" s="88">
        <f t="shared" si="1"/>
        <v>1.0289437363945457</v>
      </c>
      <c r="AM15" s="88">
        <f t="shared" si="1"/>
        <v>1.0459633213469943</v>
      </c>
      <c r="AN15" s="88">
        <f t="shared" si="1"/>
        <v>0.95755224322547217</v>
      </c>
      <c r="AO15" s="88">
        <f t="shared" si="1"/>
        <v>0.75824810481175453</v>
      </c>
      <c r="AP15" s="88">
        <f t="shared" si="1"/>
        <v>1.0012294737852201</v>
      </c>
      <c r="AQ15" s="88">
        <f t="shared" si="1"/>
        <v>0.80326745541927502</v>
      </c>
      <c r="AR15" s="88">
        <f t="shared" si="1"/>
        <v>0.99682163238163901</v>
      </c>
      <c r="AS15" s="88">
        <f t="shared" si="1"/>
        <v>0.99681149815060988</v>
      </c>
      <c r="AT15" s="88">
        <f t="shared" si="1"/>
        <v>0.99585002176591542</v>
      </c>
      <c r="AU15" s="88">
        <f t="shared" si="1"/>
        <v>0.92471530909896815</v>
      </c>
      <c r="AV15" s="88">
        <f t="shared" si="1"/>
        <v>0.91858608789078189</v>
      </c>
      <c r="AW15" s="88">
        <f t="shared" si="1"/>
        <v>0.91137040590702023</v>
      </c>
      <c r="AX15" s="88">
        <f t="shared" si="1"/>
        <v>0.94574544389697546</v>
      </c>
      <c r="AY15" s="88">
        <f t="shared" si="1"/>
        <v>0.94263302408366167</v>
      </c>
      <c r="AZ15" s="88">
        <f t="shared" si="1"/>
        <v>0.93914177155833733</v>
      </c>
      <c r="BA15" s="88">
        <f t="shared" si="2"/>
        <v>1</v>
      </c>
      <c r="BB15" s="88">
        <f t="shared" si="2"/>
        <v>1</v>
      </c>
      <c r="BC15" s="88">
        <f t="shared" si="2"/>
        <v>1.0004967709885744</v>
      </c>
      <c r="BD15" s="88" t="str">
        <f t="shared" si="2"/>
        <v/>
      </c>
      <c r="BE15" s="88" t="str">
        <f t="shared" si="2"/>
        <v/>
      </c>
      <c r="BF15" s="88" t="str">
        <f t="shared" si="2"/>
        <v/>
      </c>
      <c r="BG15" s="83"/>
      <c r="BH15" s="83"/>
      <c r="BI15" s="83"/>
      <c r="BJ15" s="83"/>
      <c r="BK15" s="83"/>
    </row>
    <row r="16" spans="1:63" x14ac:dyDescent="0.25">
      <c r="A16" s="33" t="s">
        <v>31</v>
      </c>
      <c r="B16" s="37">
        <v>323</v>
      </c>
      <c r="C16" s="37">
        <v>308</v>
      </c>
      <c r="D16" s="37">
        <v>292</v>
      </c>
      <c r="E16" s="37">
        <v>276</v>
      </c>
      <c r="F16" s="37">
        <v>261</v>
      </c>
      <c r="G16" s="37">
        <v>245</v>
      </c>
      <c r="H16" s="37">
        <v>228.57900000000001</v>
      </c>
      <c r="I16" s="37">
        <v>215.53899999999999</v>
      </c>
      <c r="J16" s="37">
        <v>199.13399999999999</v>
      </c>
      <c r="K16" s="37">
        <v>183.89699999999999</v>
      </c>
      <c r="L16" s="37">
        <v>173.01900000000001</v>
      </c>
      <c r="M16" s="37">
        <v>157.238</v>
      </c>
      <c r="N16" s="37">
        <v>328.59377754764671</v>
      </c>
      <c r="O16" s="37">
        <v>321.45186531184851</v>
      </c>
      <c r="P16" s="37">
        <v>314.30995307605031</v>
      </c>
      <c r="Q16" s="37">
        <v>307.16804084025205</v>
      </c>
      <c r="R16" s="85">
        <v>293.77693819224567</v>
      </c>
      <c r="S16" s="37">
        <v>280.38583554423928</v>
      </c>
      <c r="T16" s="37">
        <v>249.74928468892867</v>
      </c>
      <c r="U16" s="37">
        <v>223.70945842346239</v>
      </c>
      <c r="V16" s="37">
        <v>199.00769660241247</v>
      </c>
      <c r="W16" s="37">
        <v>207.491945933377</v>
      </c>
      <c r="X16" s="37">
        <v>195.92663701710529</v>
      </c>
      <c r="Y16" s="37">
        <v>184.36132810083294</v>
      </c>
      <c r="Z16" s="30"/>
      <c r="AE16" s="83"/>
      <c r="AF16" s="87">
        <f t="shared" si="3"/>
        <v>0.95356037151702788</v>
      </c>
      <c r="AG16" s="88">
        <f t="shared" si="3"/>
        <v>0.94805194805194803</v>
      </c>
      <c r="AH16" s="88">
        <f t="shared" si="3"/>
        <v>0.9452054794520548</v>
      </c>
      <c r="AI16" s="88">
        <f t="shared" si="3"/>
        <v>0.94565217391304346</v>
      </c>
      <c r="AJ16" s="88">
        <f t="shared" si="3"/>
        <v>0.93869731800766287</v>
      </c>
      <c r="AK16" s="88">
        <f t="shared" si="1"/>
        <v>0.93297551020408165</v>
      </c>
      <c r="AL16" s="88">
        <f t="shared" si="1"/>
        <v>0.94295188971865296</v>
      </c>
      <c r="AM16" s="88">
        <f t="shared" si="1"/>
        <v>0.92388848421863323</v>
      </c>
      <c r="AN16" s="88">
        <f t="shared" si="1"/>
        <v>0.92348368435324957</v>
      </c>
      <c r="AO16" s="88">
        <f t="shared" si="1"/>
        <v>0.94084732214228628</v>
      </c>
      <c r="AP16" s="88">
        <f t="shared" si="1"/>
        <v>0.90879036406406233</v>
      </c>
      <c r="AQ16" s="88">
        <f t="shared" si="1"/>
        <v>2.0897860412091651</v>
      </c>
      <c r="AR16" s="88">
        <f t="shared" si="1"/>
        <v>0.97826522373886826</v>
      </c>
      <c r="AS16" s="88">
        <f t="shared" si="1"/>
        <v>0.97778232760021577</v>
      </c>
      <c r="AT16" s="88">
        <f t="shared" si="1"/>
        <v>0.97727748623324628</v>
      </c>
      <c r="AU16" s="88">
        <f t="shared" si="1"/>
        <v>0.95640463567962575</v>
      </c>
      <c r="AV16" s="88">
        <f t="shared" si="1"/>
        <v>0.95441744770570336</v>
      </c>
      <c r="AW16" s="88">
        <f t="shared" si="1"/>
        <v>0.89073431332276842</v>
      </c>
      <c r="AX16" s="88">
        <f t="shared" si="1"/>
        <v>0.895736132746487</v>
      </c>
      <c r="AY16" s="88">
        <f t="shared" si="1"/>
        <v>0.88958105752376526</v>
      </c>
      <c r="AZ16" s="88">
        <f t="shared" si="1"/>
        <v>1.0426327698667595</v>
      </c>
      <c r="BA16" s="88">
        <f t="shared" si="2"/>
        <v>0.94426140800672242</v>
      </c>
      <c r="BB16" s="88">
        <f t="shared" si="2"/>
        <v>0.94097122733106142</v>
      </c>
      <c r="BC16" s="88">
        <f t="shared" si="2"/>
        <v>1.0004967709885744</v>
      </c>
      <c r="BD16" s="88" t="str">
        <f t="shared" si="2"/>
        <v/>
      </c>
      <c r="BE16" s="88" t="str">
        <f t="shared" si="2"/>
        <v/>
      </c>
      <c r="BF16" s="88" t="str">
        <f t="shared" si="2"/>
        <v/>
      </c>
      <c r="BG16" s="83"/>
      <c r="BH16" s="83"/>
      <c r="BI16" s="83"/>
      <c r="BJ16" s="83"/>
      <c r="BK16" s="83"/>
    </row>
    <row r="17" spans="1:63" x14ac:dyDescent="0.25">
      <c r="A17" s="33" t="s">
        <v>32</v>
      </c>
      <c r="B17" s="37">
        <v>300</v>
      </c>
      <c r="C17" s="37">
        <v>303</v>
      </c>
      <c r="D17" s="37">
        <v>305</v>
      </c>
      <c r="E17" s="37">
        <v>307</v>
      </c>
      <c r="F17" s="37">
        <v>309</v>
      </c>
      <c r="G17" s="37">
        <v>311</v>
      </c>
      <c r="H17" s="37">
        <v>312.92500000000001</v>
      </c>
      <c r="I17" s="37">
        <v>308.66199999999998</v>
      </c>
      <c r="J17" s="37">
        <v>304.28899999999999</v>
      </c>
      <c r="K17" s="37">
        <v>307.142</v>
      </c>
      <c r="L17" s="37">
        <v>295.245</v>
      </c>
      <c r="M17" s="37">
        <v>289.99</v>
      </c>
      <c r="N17" s="37">
        <v>336.36034853261401</v>
      </c>
      <c r="O17" s="37">
        <v>319.5216438422612</v>
      </c>
      <c r="P17" s="37">
        <v>302.68293915190839</v>
      </c>
      <c r="Q17" s="37">
        <v>285.84423446155557</v>
      </c>
      <c r="R17" s="85">
        <v>265.69396771487703</v>
      </c>
      <c r="S17" s="37">
        <v>245.54370096819849</v>
      </c>
      <c r="T17" s="37">
        <v>236.35390967551001</v>
      </c>
      <c r="U17" s="37">
        <v>225.5852917796694</v>
      </c>
      <c r="V17" s="37">
        <v>211.94176080839844</v>
      </c>
      <c r="W17" s="37">
        <v>206.382285073932</v>
      </c>
      <c r="X17" s="37">
        <v>194.41281827249691</v>
      </c>
      <c r="Y17" s="37">
        <v>182.44335147106182</v>
      </c>
      <c r="Z17" s="30"/>
      <c r="AE17" s="83"/>
      <c r="AF17" s="87">
        <f t="shared" si="3"/>
        <v>1.01</v>
      </c>
      <c r="AG17" s="88">
        <f t="shared" si="3"/>
        <v>1.0066006600660067</v>
      </c>
      <c r="AH17" s="88">
        <f t="shared" si="3"/>
        <v>1.0065573770491802</v>
      </c>
      <c r="AI17" s="88">
        <f t="shared" si="3"/>
        <v>1.006514657980456</v>
      </c>
      <c r="AJ17" s="88">
        <f t="shared" si="3"/>
        <v>1.006472491909385</v>
      </c>
      <c r="AK17" s="88">
        <f t="shared" si="1"/>
        <v>1.0061897106109325</v>
      </c>
      <c r="AL17" s="88">
        <f t="shared" si="1"/>
        <v>0.98637692737876481</v>
      </c>
      <c r="AM17" s="88">
        <f t="shared" si="1"/>
        <v>0.98583239919394028</v>
      </c>
      <c r="AN17" s="88">
        <f t="shared" si="1"/>
        <v>1.0093759550953205</v>
      </c>
      <c r="AO17" s="88">
        <f t="shared" si="1"/>
        <v>0.96126547329899525</v>
      </c>
      <c r="AP17" s="88">
        <f t="shared" si="1"/>
        <v>0.98220122271333976</v>
      </c>
      <c r="AQ17" s="88">
        <f t="shared" si="1"/>
        <v>1.1599032674665126</v>
      </c>
      <c r="AR17" s="88">
        <f t="shared" si="1"/>
        <v>0.94993849672289743</v>
      </c>
      <c r="AS17" s="88">
        <f t="shared" si="1"/>
        <v>0.94730026896498565</v>
      </c>
      <c r="AT17" s="88">
        <f t="shared" ref="AT17:AZ18" si="4">IF(P17&gt;0,(Q17/P17-1)/(AT$5-AS$5)+1,"")</f>
        <v>0.94436850409364526</v>
      </c>
      <c r="AU17" s="88">
        <f t="shared" si="4"/>
        <v>0.92950612845266734</v>
      </c>
      <c r="AV17" s="88">
        <f t="shared" si="4"/>
        <v>0.9241598636206062</v>
      </c>
      <c r="AW17" s="88">
        <f t="shared" si="4"/>
        <v>0.9625737037584251</v>
      </c>
      <c r="AX17" s="88">
        <f t="shared" si="4"/>
        <v>0.95443858783370739</v>
      </c>
      <c r="AY17" s="88">
        <f t="shared" si="4"/>
        <v>0.93951941253068627</v>
      </c>
      <c r="AZ17" s="88">
        <f t="shared" si="4"/>
        <v>0.97376885181447381</v>
      </c>
      <c r="BA17" s="88">
        <f t="shared" si="2"/>
        <v>0.94200341954181155</v>
      </c>
      <c r="BB17" s="88">
        <f t="shared" si="2"/>
        <v>0.93843272831599922</v>
      </c>
      <c r="BC17" s="88">
        <f t="shared" si="2"/>
        <v>1.0004967709885744</v>
      </c>
      <c r="BD17" s="88" t="str">
        <f t="shared" si="2"/>
        <v/>
      </c>
      <c r="BE17" s="88" t="str">
        <f t="shared" si="2"/>
        <v/>
      </c>
      <c r="BF17" s="88" t="str">
        <f t="shared" si="2"/>
        <v/>
      </c>
      <c r="BG17" s="83"/>
      <c r="BH17" s="83"/>
      <c r="BI17" s="83"/>
      <c r="BJ17" s="83"/>
      <c r="BK17" s="83"/>
    </row>
    <row r="18" spans="1:63" x14ac:dyDescent="0.25">
      <c r="A18" s="33" t="s">
        <v>33</v>
      </c>
      <c r="B18" s="37">
        <v>5233</v>
      </c>
      <c r="C18" s="37">
        <v>5003</v>
      </c>
      <c r="D18" s="37">
        <v>4854</v>
      </c>
      <c r="E18" s="37">
        <v>4926</v>
      </c>
      <c r="F18" s="37">
        <v>5359</v>
      </c>
      <c r="G18" s="37">
        <v>4726</v>
      </c>
      <c r="H18" s="37">
        <v>4720.9269999999997</v>
      </c>
      <c r="I18" s="37">
        <v>4243.9849999999997</v>
      </c>
      <c r="J18" s="37">
        <v>4280.1189999999997</v>
      </c>
      <c r="K18" s="37">
        <v>4510.9210000000003</v>
      </c>
      <c r="L18" s="37">
        <v>4687.9160000000002</v>
      </c>
      <c r="M18" s="37">
        <v>4389.6670000000004</v>
      </c>
      <c r="N18" s="37">
        <v>3256.02989263262</v>
      </c>
      <c r="O18" s="37">
        <v>3193.6617031962205</v>
      </c>
      <c r="P18" s="37">
        <v>3131.2935137598211</v>
      </c>
      <c r="Q18" s="37">
        <v>3068.9253243234216</v>
      </c>
      <c r="R18" s="37">
        <v>3382.4533160617975</v>
      </c>
      <c r="S18" s="37">
        <v>3695.9813078001735</v>
      </c>
      <c r="T18" s="37">
        <v>4009.5092995385494</v>
      </c>
      <c r="U18" s="37">
        <v>4080.1670326656358</v>
      </c>
      <c r="V18" s="37">
        <v>4150.8247657927222</v>
      </c>
      <c r="W18" s="37">
        <v>4489.6741565397906</v>
      </c>
      <c r="X18" s="37">
        <v>4489.6741565397906</v>
      </c>
      <c r="Y18" s="37">
        <v>4489.6741565397906</v>
      </c>
      <c r="Z18" s="30"/>
      <c r="AE18" s="83"/>
      <c r="AF18" s="87">
        <f t="shared" si="3"/>
        <v>0.9560481559334989</v>
      </c>
      <c r="AG18" s="88">
        <f t="shared" si="3"/>
        <v>0.9702178692784329</v>
      </c>
      <c r="AH18" s="88">
        <f t="shared" si="3"/>
        <v>1.0148331273176761</v>
      </c>
      <c r="AI18" s="88">
        <f t="shared" si="3"/>
        <v>1.0879009338205441</v>
      </c>
      <c r="AJ18" s="88">
        <f t="shared" si="3"/>
        <v>0.88188094793804817</v>
      </c>
      <c r="AK18" s="88">
        <f t="shared" si="3"/>
        <v>0.99892657638594995</v>
      </c>
      <c r="AL18" s="88">
        <f t="shared" si="3"/>
        <v>0.89897280767103582</v>
      </c>
      <c r="AM18" s="88">
        <f t="shared" si="3"/>
        <v>1.0085141676985192</v>
      </c>
      <c r="AN18" s="88">
        <f t="shared" si="3"/>
        <v>1.0539242016401882</v>
      </c>
      <c r="AO18" s="88">
        <f t="shared" si="3"/>
        <v>1.0392369983868039</v>
      </c>
      <c r="AP18" s="88">
        <f t="shared" si="3"/>
        <v>0.93637919280123627</v>
      </c>
      <c r="AQ18" s="88">
        <f t="shared" si="3"/>
        <v>0.74174872322493246</v>
      </c>
      <c r="AR18" s="88">
        <f t="shared" si="3"/>
        <v>0.98084532651941581</v>
      </c>
      <c r="AS18" s="88">
        <f t="shared" si="3"/>
        <v>0.98047125987890915</v>
      </c>
      <c r="AT18" s="88">
        <f t="shared" si="4"/>
        <v>0.98008229213826958</v>
      </c>
      <c r="AU18" s="88">
        <f t="shared" si="4"/>
        <v>1.1021621442703227</v>
      </c>
      <c r="AV18" s="88">
        <f t="shared" si="4"/>
        <v>1.0926924815930401</v>
      </c>
      <c r="AW18" s="88">
        <f t="shared" si="4"/>
        <v>1.0848294311112157</v>
      </c>
      <c r="AX18" s="88">
        <f t="shared" si="4"/>
        <v>1.0176225387817952</v>
      </c>
      <c r="AY18" s="88">
        <f t="shared" si="4"/>
        <v>1.0173173628827947</v>
      </c>
      <c r="AZ18" s="88">
        <f t="shared" si="4"/>
        <v>1.0816342317169236</v>
      </c>
      <c r="BA18" s="88">
        <f t="shared" si="2"/>
        <v>1</v>
      </c>
      <c r="BB18" s="88">
        <f t="shared" si="2"/>
        <v>1</v>
      </c>
      <c r="BC18" s="88">
        <f t="shared" si="2"/>
        <v>1.0004967709885744</v>
      </c>
      <c r="BD18" s="88" t="str">
        <f t="shared" si="2"/>
        <v/>
      </c>
      <c r="BE18" s="88" t="str">
        <f t="shared" si="2"/>
        <v/>
      </c>
      <c r="BF18" s="88" t="str">
        <f t="shared" si="2"/>
        <v/>
      </c>
      <c r="BG18" s="83"/>
      <c r="BH18" s="83"/>
      <c r="BI18" s="83"/>
      <c r="BJ18" s="83"/>
      <c r="BK18" s="83"/>
    </row>
    <row r="19" spans="1:63" x14ac:dyDescent="0.25">
      <c r="A19" s="30"/>
      <c r="B19" s="37"/>
      <c r="C19" s="37"/>
      <c r="D19" s="37"/>
      <c r="E19" s="37"/>
      <c r="F19" s="37"/>
      <c r="G19" s="37"/>
      <c r="H19" s="37"/>
      <c r="I19" s="37"/>
      <c r="J19" s="37"/>
      <c r="K19" s="37"/>
      <c r="L19" s="37"/>
      <c r="M19" s="37"/>
      <c r="N19" s="37"/>
      <c r="O19" s="37"/>
      <c r="P19" s="37"/>
      <c r="Q19" s="37"/>
      <c r="R19" s="37"/>
      <c r="S19" s="37"/>
      <c r="T19" s="37"/>
      <c r="U19" s="37"/>
      <c r="V19" s="37"/>
      <c r="W19" s="37"/>
      <c r="X19" s="37"/>
      <c r="Y19" s="37"/>
      <c r="Z19" s="30"/>
    </row>
    <row r="20" spans="1:63" x14ac:dyDescent="0.25">
      <c r="A20" s="30"/>
      <c r="B20" s="37"/>
      <c r="C20" s="37"/>
      <c r="D20" s="37"/>
      <c r="E20" s="37"/>
      <c r="F20" s="37"/>
      <c r="G20" s="37"/>
      <c r="H20" s="37"/>
      <c r="I20" s="37"/>
      <c r="J20" s="37"/>
      <c r="K20" s="37"/>
      <c r="L20" s="37"/>
      <c r="M20" s="37"/>
      <c r="N20" s="37"/>
      <c r="O20" s="37"/>
      <c r="P20" s="37"/>
      <c r="Q20" s="37"/>
      <c r="R20" s="37"/>
      <c r="S20" s="37"/>
      <c r="T20" s="37"/>
      <c r="U20" s="37"/>
      <c r="V20" s="37"/>
      <c r="W20" s="37"/>
      <c r="X20" s="37"/>
      <c r="Y20" s="37"/>
      <c r="Z20" s="30"/>
    </row>
    <row r="21" spans="1:63" x14ac:dyDescent="0.25">
      <c r="A21" s="30"/>
      <c r="B21" s="37"/>
      <c r="C21" s="37"/>
      <c r="D21" s="37"/>
      <c r="E21" s="37"/>
      <c r="F21" s="37"/>
      <c r="G21" s="37"/>
      <c r="H21" s="37"/>
      <c r="I21" s="37"/>
      <c r="J21" s="37"/>
      <c r="K21" s="37"/>
      <c r="L21" s="37"/>
      <c r="M21" s="37"/>
      <c r="N21" s="37"/>
      <c r="O21" s="37"/>
      <c r="P21" s="37"/>
      <c r="Q21" s="37"/>
      <c r="R21" s="37"/>
      <c r="S21" s="37"/>
      <c r="T21" s="37"/>
      <c r="U21" s="37"/>
      <c r="V21" s="37"/>
      <c r="W21" s="37"/>
      <c r="X21" s="37"/>
      <c r="Y21" s="37"/>
      <c r="Z21" s="30"/>
    </row>
    <row r="22" spans="1:63" x14ac:dyDescent="0.25">
      <c r="A22" s="30" t="s">
        <v>36</v>
      </c>
      <c r="B22" s="75">
        <f>SUM(B6:B18)</f>
        <v>7560</v>
      </c>
      <c r="C22" s="75">
        <f t="shared" ref="C22:Y22" si="5">SUM(C6:C18)</f>
        <v>7320</v>
      </c>
      <c r="D22" s="75">
        <f t="shared" si="5"/>
        <v>7198</v>
      </c>
      <c r="E22" s="75">
        <f t="shared" si="5"/>
        <v>7149</v>
      </c>
      <c r="F22" s="75">
        <f t="shared" si="5"/>
        <v>7542</v>
      </c>
      <c r="G22" s="75">
        <f t="shared" si="5"/>
        <v>6929</v>
      </c>
      <c r="H22" s="75">
        <f t="shared" si="5"/>
        <v>6724.3439999999991</v>
      </c>
      <c r="I22" s="75">
        <f t="shared" si="5"/>
        <v>6256.4470000000001</v>
      </c>
      <c r="J22" s="75">
        <f t="shared" si="5"/>
        <v>6260.6260000000002</v>
      </c>
      <c r="K22" s="75">
        <f t="shared" si="5"/>
        <v>7210.768</v>
      </c>
      <c r="L22" s="75">
        <f t="shared" si="5"/>
        <v>7288.0150000000003</v>
      </c>
      <c r="M22" s="72">
        <f t="shared" si="5"/>
        <v>6995.6329999999998</v>
      </c>
      <c r="N22" s="75">
        <f t="shared" si="5"/>
        <v>5802.6141648694484</v>
      </c>
      <c r="O22" s="75">
        <f t="shared" si="5"/>
        <v>5731.1043167882945</v>
      </c>
      <c r="P22" s="75">
        <f t="shared" si="5"/>
        <v>5659.5944687071424</v>
      </c>
      <c r="Q22" s="75">
        <f t="shared" si="5"/>
        <v>5587.2113666863243</v>
      </c>
      <c r="R22" s="75">
        <f t="shared" si="5"/>
        <v>5727.9510070009037</v>
      </c>
      <c r="S22" s="75">
        <f t="shared" si="5"/>
        <v>5868.690647315485</v>
      </c>
      <c r="T22" s="75">
        <f t="shared" si="5"/>
        <v>6003.1453148767496</v>
      </c>
      <c r="U22" s="75">
        <f t="shared" si="5"/>
        <v>5997.5321115149618</v>
      </c>
      <c r="V22" s="75">
        <f t="shared" si="5"/>
        <v>5990.3820595221596</v>
      </c>
      <c r="W22" s="75">
        <f t="shared" si="5"/>
        <v>6292.6937315381583</v>
      </c>
      <c r="X22" s="75">
        <f t="shared" si="5"/>
        <v>6269.1589558204514</v>
      </c>
      <c r="Y22" s="75">
        <f t="shared" si="5"/>
        <v>6245.6241801027436</v>
      </c>
      <c r="Z22" s="30"/>
    </row>
    <row r="23" spans="1:63" x14ac:dyDescent="0.25">
      <c r="A23" s="71" t="s">
        <v>51</v>
      </c>
      <c r="B23" s="75">
        <f>B18</f>
        <v>5233</v>
      </c>
      <c r="C23" s="75">
        <f t="shared" ref="C23:Y23" si="6">C18</f>
        <v>5003</v>
      </c>
      <c r="D23" s="75">
        <f t="shared" si="6"/>
        <v>4854</v>
      </c>
      <c r="E23" s="75">
        <f t="shared" si="6"/>
        <v>4926</v>
      </c>
      <c r="F23" s="75">
        <f t="shared" si="6"/>
        <v>5359</v>
      </c>
      <c r="G23" s="75">
        <f t="shared" si="6"/>
        <v>4726</v>
      </c>
      <c r="H23" s="75">
        <f t="shared" si="6"/>
        <v>4720.9269999999997</v>
      </c>
      <c r="I23" s="75">
        <f t="shared" si="6"/>
        <v>4243.9849999999997</v>
      </c>
      <c r="J23" s="75">
        <f t="shared" si="6"/>
        <v>4280.1189999999997</v>
      </c>
      <c r="K23" s="75">
        <f t="shared" si="6"/>
        <v>4510.9210000000003</v>
      </c>
      <c r="L23" s="75">
        <f t="shared" si="6"/>
        <v>4687.9160000000002</v>
      </c>
      <c r="M23" s="75">
        <f t="shared" si="6"/>
        <v>4389.6670000000004</v>
      </c>
      <c r="N23" s="75">
        <f t="shared" si="6"/>
        <v>3256.02989263262</v>
      </c>
      <c r="O23" s="75">
        <f t="shared" si="6"/>
        <v>3193.6617031962205</v>
      </c>
      <c r="P23" s="75">
        <f t="shared" si="6"/>
        <v>3131.2935137598211</v>
      </c>
      <c r="Q23" s="75">
        <f t="shared" si="6"/>
        <v>3068.9253243234216</v>
      </c>
      <c r="R23" s="75">
        <f t="shared" si="6"/>
        <v>3382.4533160617975</v>
      </c>
      <c r="S23" s="75">
        <f t="shared" si="6"/>
        <v>3695.9813078001735</v>
      </c>
      <c r="T23" s="75">
        <f t="shared" si="6"/>
        <v>4009.5092995385494</v>
      </c>
      <c r="U23" s="75">
        <f t="shared" si="6"/>
        <v>4080.1670326656358</v>
      </c>
      <c r="V23" s="75">
        <f t="shared" si="6"/>
        <v>4150.8247657927222</v>
      </c>
      <c r="W23" s="75">
        <f t="shared" si="6"/>
        <v>4489.6741565397906</v>
      </c>
      <c r="X23" s="75">
        <f t="shared" si="6"/>
        <v>4489.6741565397906</v>
      </c>
      <c r="Y23" s="75">
        <f t="shared" si="6"/>
        <v>4489.6741565397906</v>
      </c>
    </row>
    <row r="24" spans="1:63" x14ac:dyDescent="0.25">
      <c r="A24" s="1" t="s">
        <v>53</v>
      </c>
      <c r="B24" s="75">
        <f>B22 - B18</f>
        <v>2327</v>
      </c>
      <c r="C24" s="75">
        <f t="shared" ref="C24:Y24" si="7">C22 - C18</f>
        <v>2317</v>
      </c>
      <c r="D24" s="75">
        <f t="shared" si="7"/>
        <v>2344</v>
      </c>
      <c r="E24" s="75">
        <f t="shared" si="7"/>
        <v>2223</v>
      </c>
      <c r="F24" s="75">
        <f t="shared" si="7"/>
        <v>2183</v>
      </c>
      <c r="G24" s="75">
        <f t="shared" si="7"/>
        <v>2203</v>
      </c>
      <c r="H24" s="75">
        <f t="shared" si="7"/>
        <v>2003.4169999999995</v>
      </c>
      <c r="I24" s="75">
        <f t="shared" si="7"/>
        <v>2012.4620000000004</v>
      </c>
      <c r="J24" s="75">
        <f t="shared" si="7"/>
        <v>1980.5070000000005</v>
      </c>
      <c r="K24" s="75">
        <f t="shared" si="7"/>
        <v>2699.8469999999998</v>
      </c>
      <c r="L24" s="75">
        <f t="shared" si="7"/>
        <v>2600.0990000000002</v>
      </c>
      <c r="M24" s="75">
        <f t="shared" si="7"/>
        <v>2605.9659999999994</v>
      </c>
      <c r="N24" s="75">
        <f t="shared" si="7"/>
        <v>2546.5842722368284</v>
      </c>
      <c r="O24" s="75">
        <f t="shared" si="7"/>
        <v>2537.4426135920739</v>
      </c>
      <c r="P24" s="75">
        <f t="shared" si="7"/>
        <v>2528.3009549473213</v>
      </c>
      <c r="Q24" s="75">
        <f t="shared" si="7"/>
        <v>2518.2860423629027</v>
      </c>
      <c r="R24" s="75">
        <f t="shared" si="7"/>
        <v>2345.4976909391062</v>
      </c>
      <c r="S24" s="75">
        <f t="shared" si="7"/>
        <v>2172.7093395153115</v>
      </c>
      <c r="T24" s="75">
        <f t="shared" si="7"/>
        <v>1993.6360153382002</v>
      </c>
      <c r="U24" s="75">
        <f t="shared" si="7"/>
        <v>1917.365078849326</v>
      </c>
      <c r="V24" s="75">
        <f t="shared" si="7"/>
        <v>1839.5572937294373</v>
      </c>
      <c r="W24" s="75">
        <f t="shared" si="7"/>
        <v>1803.0195749983677</v>
      </c>
      <c r="X24" s="75">
        <f t="shared" si="7"/>
        <v>1779.4847992806608</v>
      </c>
      <c r="Y24" s="75">
        <f t="shared" si="7"/>
        <v>1755.950023562953</v>
      </c>
      <c r="Z24" s="30"/>
    </row>
    <row r="25" spans="1:63" x14ac:dyDescent="0.25">
      <c r="A25" s="57" t="s">
        <v>46</v>
      </c>
      <c r="B25" s="75"/>
      <c r="C25" s="75"/>
      <c r="D25" s="75"/>
      <c r="E25" s="75"/>
      <c r="F25" s="75"/>
      <c r="G25" s="75"/>
      <c r="H25" s="75"/>
      <c r="I25" s="75"/>
      <c r="J25" s="75"/>
      <c r="K25" s="75"/>
      <c r="L25" s="75"/>
      <c r="M25" s="75"/>
      <c r="N25" s="75">
        <v>113.10705238600001</v>
      </c>
      <c r="O25" s="75">
        <v>113.10705238600001</v>
      </c>
      <c r="P25" s="75">
        <v>113.10705238600001</v>
      </c>
      <c r="Q25" s="75">
        <v>673.03717184508662</v>
      </c>
      <c r="R25" s="75">
        <v>673.03717184508662</v>
      </c>
      <c r="S25" s="75">
        <v>673.03717184508662</v>
      </c>
      <c r="T25" s="75">
        <v>998.60439824500008</v>
      </c>
      <c r="U25" s="75">
        <v>998.60439824500008</v>
      </c>
      <c r="V25" s="75">
        <v>998.60439824500008</v>
      </c>
      <c r="W25" s="75">
        <v>1266.79605586497</v>
      </c>
      <c r="X25" s="75">
        <v>1266.79605586497</v>
      </c>
      <c r="Y25" s="75">
        <v>1266.79605586497</v>
      </c>
      <c r="Z25" s="30"/>
    </row>
    <row r="26" spans="1:63" x14ac:dyDescent="0.25">
      <c r="A26" s="57" t="s">
        <v>52</v>
      </c>
      <c r="B26" s="75"/>
      <c r="C26" s="75"/>
      <c r="D26" s="75"/>
      <c r="E26" s="75"/>
      <c r="F26" s="75"/>
      <c r="G26" s="75"/>
      <c r="H26" s="75"/>
      <c r="I26" s="75"/>
      <c r="J26" s="75"/>
      <c r="K26" s="75"/>
      <c r="L26" s="75"/>
      <c r="M26" s="75"/>
      <c r="N26" s="75">
        <f>N22 - N25</f>
        <v>5689.5071124834485</v>
      </c>
      <c r="O26" s="75">
        <f t="shared" ref="O26:Y26" si="8">O22 - O25</f>
        <v>5617.9972644022946</v>
      </c>
      <c r="P26" s="75">
        <f t="shared" si="8"/>
        <v>5546.4874163211425</v>
      </c>
      <c r="Q26" s="75">
        <f t="shared" si="8"/>
        <v>4914.1741948412373</v>
      </c>
      <c r="R26" s="75">
        <f t="shared" si="8"/>
        <v>5054.9138351558167</v>
      </c>
      <c r="S26" s="75">
        <f t="shared" si="8"/>
        <v>5195.653475470398</v>
      </c>
      <c r="T26" s="75">
        <f t="shared" si="8"/>
        <v>5004.5409166317495</v>
      </c>
      <c r="U26" s="75">
        <f t="shared" si="8"/>
        <v>4998.9277132699617</v>
      </c>
      <c r="V26" s="75">
        <f t="shared" si="8"/>
        <v>4991.7776612771595</v>
      </c>
      <c r="W26" s="75">
        <f t="shared" si="8"/>
        <v>5025.8976756731881</v>
      </c>
      <c r="X26" s="75">
        <f t="shared" si="8"/>
        <v>5002.3628999554812</v>
      </c>
      <c r="Y26" s="75">
        <f t="shared" si="8"/>
        <v>4978.8281242377734</v>
      </c>
      <c r="Z26" s="30"/>
    </row>
    <row r="27" spans="1:63" x14ac:dyDescent="0.25">
      <c r="A27" s="57" t="s">
        <v>47</v>
      </c>
      <c r="B27" s="75"/>
      <c r="C27" s="75"/>
      <c r="D27" s="75"/>
      <c r="E27" s="75"/>
      <c r="F27" s="75"/>
      <c r="G27" s="75"/>
      <c r="H27" s="75"/>
      <c r="I27" s="75"/>
      <c r="J27" s="75"/>
      <c r="K27" s="75"/>
      <c r="L27" s="75"/>
      <c r="M27" s="75"/>
      <c r="N27" s="75">
        <f>N18 - N25</f>
        <v>3142.9228402466201</v>
      </c>
      <c r="O27" s="75">
        <f t="shared" ref="O27:Y27" si="9">O18 - O25</f>
        <v>3080.5546508102207</v>
      </c>
      <c r="P27" s="75">
        <f t="shared" si="9"/>
        <v>3018.1864613738212</v>
      </c>
      <c r="Q27" s="75">
        <f t="shared" si="9"/>
        <v>2395.8881524783351</v>
      </c>
      <c r="R27" s="75">
        <f t="shared" si="9"/>
        <v>2709.416144216711</v>
      </c>
      <c r="S27" s="75">
        <f t="shared" si="9"/>
        <v>3022.9441359550869</v>
      </c>
      <c r="T27" s="75">
        <f t="shared" si="9"/>
        <v>3010.9049012935493</v>
      </c>
      <c r="U27" s="75">
        <f t="shared" si="9"/>
        <v>3081.5626344206357</v>
      </c>
      <c r="V27" s="75">
        <f t="shared" si="9"/>
        <v>3152.2203675477222</v>
      </c>
      <c r="W27" s="75">
        <f t="shared" si="9"/>
        <v>3222.8781006748204</v>
      </c>
      <c r="X27" s="75">
        <f t="shared" si="9"/>
        <v>3222.8781006748204</v>
      </c>
      <c r="Y27" s="75">
        <f t="shared" si="9"/>
        <v>3222.8781006748204</v>
      </c>
      <c r="Z27" s="30"/>
    </row>
    <row r="28" spans="1:63" x14ac:dyDescent="0.25">
      <c r="A28" s="31"/>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63" x14ac:dyDescent="0.25">
      <c r="A29" s="31"/>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sheetData>
  <conditionalFormatting sqref="AG6:AZ18">
    <cfRule type="cellIs" dxfId="7" priority="2" operator="notBetween">
      <formula>0.75</formula>
      <formula>1.25</formula>
    </cfRule>
  </conditionalFormatting>
  <conditionalFormatting sqref="BA6:BF18">
    <cfRule type="cellIs" dxfId="6" priority="1" operator="notBetween">
      <formula>0.75</formula>
      <formula>1.25</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31"/>
  <sheetViews>
    <sheetView workbookViewId="0">
      <pane xSplit="1" ySplit="5" topLeftCell="AO6" activePane="bottomRight" state="frozen"/>
      <selection pane="topRight" activeCell="B1" sqref="B1"/>
      <selection pane="bottomLeft" activeCell="A6" sqref="A6"/>
      <selection pane="bottomRight" activeCell="A10" sqref="A10:XFD10"/>
    </sheetView>
  </sheetViews>
  <sheetFormatPr defaultColWidth="8.85546875" defaultRowHeight="15" x14ac:dyDescent="0.25"/>
  <cols>
    <col min="1" max="1" width="35.42578125" bestFit="1" customWidth="1"/>
  </cols>
  <sheetData>
    <row r="1" spans="1:58" x14ac:dyDescent="0.25">
      <c r="A1" s="41"/>
      <c r="B1" s="41"/>
      <c r="C1" s="43" t="s">
        <v>42</v>
      </c>
      <c r="D1" s="43"/>
      <c r="E1" s="43"/>
      <c r="F1" s="43"/>
      <c r="G1" s="41"/>
      <c r="H1" s="41"/>
      <c r="I1" s="41"/>
      <c r="J1" s="41"/>
      <c r="K1" s="41"/>
      <c r="L1" s="41"/>
      <c r="M1" s="41"/>
      <c r="N1" s="41"/>
      <c r="O1" s="41"/>
      <c r="P1" s="41"/>
      <c r="Q1" s="41"/>
      <c r="R1" s="40"/>
      <c r="S1" s="41"/>
      <c r="T1" s="41"/>
      <c r="U1" s="41"/>
      <c r="V1" s="41"/>
      <c r="W1" s="41"/>
      <c r="X1" s="41"/>
      <c r="Y1" s="41"/>
      <c r="Z1" s="41"/>
      <c r="AA1" s="41"/>
      <c r="AB1" s="38"/>
      <c r="AC1" s="38"/>
      <c r="AD1" s="38"/>
    </row>
    <row r="2" spans="1:58" x14ac:dyDescent="0.25">
      <c r="A2" s="41"/>
      <c r="B2" s="41"/>
      <c r="C2" s="43" t="s">
        <v>43</v>
      </c>
      <c r="D2" s="43"/>
      <c r="E2" s="43"/>
      <c r="F2" s="43"/>
      <c r="G2" s="41"/>
      <c r="H2" s="41"/>
      <c r="I2" s="41"/>
      <c r="J2" s="41"/>
      <c r="K2" s="41"/>
      <c r="L2" s="41"/>
      <c r="M2" s="41"/>
      <c r="N2" s="41"/>
      <c r="O2" s="41"/>
      <c r="P2" s="41"/>
      <c r="Q2" s="41"/>
      <c r="R2" s="40"/>
      <c r="S2" s="41"/>
      <c r="T2" s="41"/>
      <c r="U2" s="41"/>
      <c r="V2" s="41"/>
      <c r="W2" s="41"/>
      <c r="X2" s="41"/>
      <c r="Y2" s="41"/>
      <c r="Z2" s="41"/>
      <c r="AA2" s="41"/>
      <c r="AB2" s="38"/>
      <c r="AC2" s="38"/>
      <c r="AD2" s="38"/>
    </row>
    <row r="3" spans="1:58" x14ac:dyDescent="0.25">
      <c r="A3" s="41"/>
      <c r="B3" s="41"/>
      <c r="C3" s="43"/>
      <c r="D3" s="43"/>
      <c r="E3" s="43"/>
      <c r="F3" s="43"/>
      <c r="G3" s="41"/>
      <c r="H3" s="41"/>
      <c r="I3" s="41"/>
      <c r="J3" s="41"/>
      <c r="K3" s="41"/>
      <c r="L3" s="41"/>
      <c r="M3" s="41"/>
      <c r="N3" s="41"/>
      <c r="O3" s="41"/>
      <c r="P3" s="41"/>
      <c r="Q3" s="41"/>
      <c r="R3" s="41"/>
      <c r="S3" s="41"/>
      <c r="T3" s="41"/>
      <c r="U3" s="41"/>
      <c r="V3" s="41"/>
      <c r="W3" s="41"/>
      <c r="X3" s="41"/>
      <c r="Y3" s="41"/>
      <c r="Z3" s="41"/>
      <c r="AA3" s="41"/>
      <c r="AB3" s="38"/>
      <c r="AC3" s="38"/>
      <c r="AD3" s="38"/>
    </row>
    <row r="4" spans="1:58" x14ac:dyDescent="0.25">
      <c r="A4" s="41"/>
      <c r="B4" s="41"/>
      <c r="C4" s="43"/>
      <c r="D4" s="43"/>
      <c r="E4" s="43"/>
      <c r="F4" s="43"/>
      <c r="G4" s="41"/>
      <c r="H4" s="41"/>
      <c r="I4" s="41"/>
      <c r="J4" s="41"/>
      <c r="K4" s="41"/>
      <c r="L4" s="41"/>
      <c r="M4" s="41"/>
      <c r="N4" s="41"/>
      <c r="O4" s="41"/>
      <c r="P4" s="41"/>
      <c r="Q4" s="41"/>
      <c r="R4" s="38"/>
      <c r="S4" s="41"/>
      <c r="T4" s="41"/>
      <c r="U4" s="41"/>
      <c r="V4" s="41"/>
      <c r="W4" s="41"/>
      <c r="X4" s="41"/>
      <c r="Y4" s="41"/>
      <c r="Z4" s="41"/>
      <c r="AA4" s="41"/>
      <c r="AB4" s="38"/>
      <c r="AC4" s="38"/>
      <c r="AD4" s="38"/>
      <c r="AE4" s="5" t="s">
        <v>77</v>
      </c>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row>
    <row r="5" spans="1:58" x14ac:dyDescent="0.25">
      <c r="A5" s="42" t="s">
        <v>19</v>
      </c>
      <c r="B5" s="43">
        <v>1970</v>
      </c>
      <c r="C5" s="43">
        <v>1975</v>
      </c>
      <c r="D5" s="43">
        <v>1980</v>
      </c>
      <c r="E5" s="43">
        <v>1985</v>
      </c>
      <c r="F5" s="43">
        <v>1990</v>
      </c>
      <c r="G5" s="43">
        <v>1991</v>
      </c>
      <c r="H5" s="43">
        <v>1992</v>
      </c>
      <c r="I5" s="43">
        <v>1993</v>
      </c>
      <c r="J5" s="43">
        <v>1994</v>
      </c>
      <c r="K5" s="43">
        <v>1995</v>
      </c>
      <c r="L5" s="43">
        <v>1996</v>
      </c>
      <c r="M5" s="43">
        <v>1997</v>
      </c>
      <c r="N5" s="43">
        <v>1998</v>
      </c>
      <c r="O5" s="43">
        <v>1999</v>
      </c>
      <c r="P5" s="43">
        <v>2000</v>
      </c>
      <c r="Q5" s="43">
        <v>2001</v>
      </c>
      <c r="R5" s="43">
        <v>2002</v>
      </c>
      <c r="S5" s="43">
        <v>2003</v>
      </c>
      <c r="T5" s="43">
        <v>2004</v>
      </c>
      <c r="U5" s="43">
        <v>2005</v>
      </c>
      <c r="V5" s="43">
        <v>2006</v>
      </c>
      <c r="W5" s="43">
        <v>2007</v>
      </c>
      <c r="X5" s="43">
        <v>2008</v>
      </c>
      <c r="Y5" s="43">
        <v>2009</v>
      </c>
      <c r="Z5" s="43">
        <v>2010</v>
      </c>
      <c r="AA5" s="43">
        <v>2011</v>
      </c>
      <c r="AB5" s="44">
        <v>2012</v>
      </c>
      <c r="AC5" s="44">
        <v>2013</v>
      </c>
      <c r="AD5" s="44"/>
      <c r="AE5" s="61">
        <f>B5</f>
        <v>1970</v>
      </c>
      <c r="AF5" s="61">
        <f>C5</f>
        <v>1975</v>
      </c>
      <c r="AG5" s="61">
        <f t="shared" ref="AG5:BF5" si="0">D5</f>
        <v>1980</v>
      </c>
      <c r="AH5" s="61">
        <f t="shared" si="0"/>
        <v>1985</v>
      </c>
      <c r="AI5" s="61">
        <f t="shared" si="0"/>
        <v>1990</v>
      </c>
      <c r="AJ5" s="61">
        <f t="shared" si="0"/>
        <v>1991</v>
      </c>
      <c r="AK5" s="61">
        <f t="shared" si="0"/>
        <v>1992</v>
      </c>
      <c r="AL5" s="61">
        <f t="shared" si="0"/>
        <v>1993</v>
      </c>
      <c r="AM5" s="61">
        <f t="shared" si="0"/>
        <v>1994</v>
      </c>
      <c r="AN5" s="61">
        <f t="shared" si="0"/>
        <v>1995</v>
      </c>
      <c r="AO5" s="61">
        <f t="shared" si="0"/>
        <v>1996</v>
      </c>
      <c r="AP5" s="61">
        <f t="shared" si="0"/>
        <v>1997</v>
      </c>
      <c r="AQ5" s="61">
        <f t="shared" si="0"/>
        <v>1998</v>
      </c>
      <c r="AR5" s="61">
        <f t="shared" si="0"/>
        <v>1999</v>
      </c>
      <c r="AS5" s="61">
        <f t="shared" si="0"/>
        <v>2000</v>
      </c>
      <c r="AT5" s="61">
        <f t="shared" si="0"/>
        <v>2001</v>
      </c>
      <c r="AU5" s="61">
        <f t="shared" si="0"/>
        <v>2002</v>
      </c>
      <c r="AV5" s="61">
        <f t="shared" si="0"/>
        <v>2003</v>
      </c>
      <c r="AW5" s="61">
        <f t="shared" si="0"/>
        <v>2004</v>
      </c>
      <c r="AX5" s="61">
        <f t="shared" si="0"/>
        <v>2005</v>
      </c>
      <c r="AY5" s="61">
        <f t="shared" si="0"/>
        <v>2006</v>
      </c>
      <c r="AZ5" s="61">
        <f t="shared" si="0"/>
        <v>2007</v>
      </c>
      <c r="BA5" s="61">
        <f t="shared" si="0"/>
        <v>2008</v>
      </c>
      <c r="BB5" s="61">
        <f t="shared" si="0"/>
        <v>2009</v>
      </c>
      <c r="BC5" s="61">
        <f t="shared" si="0"/>
        <v>2010</v>
      </c>
      <c r="BD5" s="61">
        <f t="shared" si="0"/>
        <v>2011</v>
      </c>
      <c r="BE5" s="61">
        <f t="shared" si="0"/>
        <v>2012</v>
      </c>
      <c r="BF5" s="61">
        <f t="shared" si="0"/>
        <v>2013</v>
      </c>
    </row>
    <row r="6" spans="1:58" x14ac:dyDescent="0.25">
      <c r="A6" s="41" t="s">
        <v>20</v>
      </c>
      <c r="B6" s="45">
        <v>17398</v>
      </c>
      <c r="C6" s="45">
        <v>18268</v>
      </c>
      <c r="D6" s="45">
        <v>17469</v>
      </c>
      <c r="E6" s="45">
        <v>16272</v>
      </c>
      <c r="F6" s="45">
        <v>15909</v>
      </c>
      <c r="G6" s="45">
        <v>15784</v>
      </c>
      <c r="H6" s="45">
        <v>15416</v>
      </c>
      <c r="I6" s="45">
        <v>15189</v>
      </c>
      <c r="J6" s="45">
        <v>14889</v>
      </c>
      <c r="K6" s="45">
        <v>12080</v>
      </c>
      <c r="L6" s="45">
        <v>12767.18304</v>
      </c>
      <c r="M6" s="45">
        <v>13195.177679999999</v>
      </c>
      <c r="N6" s="45">
        <v>13416.00649</v>
      </c>
      <c r="O6" s="45">
        <v>12583.438165</v>
      </c>
      <c r="P6" s="45">
        <v>11396.178250999999</v>
      </c>
      <c r="Q6" s="45">
        <v>10850.383714</v>
      </c>
      <c r="R6" s="45">
        <v>10436.083690947704</v>
      </c>
      <c r="S6" s="45">
        <v>10342.872234631803</v>
      </c>
      <c r="T6" s="45">
        <v>10249.660778315902</v>
      </c>
      <c r="U6" s="45">
        <v>10404.248230065525</v>
      </c>
      <c r="V6" s="45">
        <v>9528.4990824760152</v>
      </c>
      <c r="W6" s="45">
        <v>8652.7499348865058</v>
      </c>
      <c r="X6" s="45">
        <v>7777.0007872969973</v>
      </c>
      <c r="Y6" s="45">
        <v>6710.7727484231018</v>
      </c>
      <c r="Z6" s="45">
        <v>5644.5447095492063</v>
      </c>
      <c r="AA6" s="45">
        <v>4578.3166706753</v>
      </c>
      <c r="AB6" s="45">
        <v>3308.0967022499995</v>
      </c>
      <c r="AC6" s="45">
        <v>2919.0290107928718</v>
      </c>
      <c r="AD6" s="38"/>
      <c r="AE6" s="83"/>
      <c r="AF6" s="87">
        <f>IF(B6&gt;0,(C6/B6-1)/(AF$5-AE$5)+1,"")</f>
        <v>1.0100011495574204</v>
      </c>
      <c r="AG6" s="88">
        <f t="shared" ref="AG6:BF17" si="1">IF(C6&gt;0,(D6/C6-1)/(AG$5-AF$5)+1,"")</f>
        <v>0.99125246332384498</v>
      </c>
      <c r="AH6" s="88">
        <f t="shared" si="1"/>
        <v>0.98629572385368369</v>
      </c>
      <c r="AI6" s="88">
        <f t="shared" si="1"/>
        <v>0.99553834808259589</v>
      </c>
      <c r="AJ6" s="88">
        <f t="shared" si="1"/>
        <v>0.9921428122446414</v>
      </c>
      <c r="AK6" s="88">
        <f t="shared" si="1"/>
        <v>0.97668525088697411</v>
      </c>
      <c r="AL6" s="88">
        <f t="shared" si="1"/>
        <v>0.98527503892060198</v>
      </c>
      <c r="AM6" s="88">
        <f t="shared" si="1"/>
        <v>0.98024886430969782</v>
      </c>
      <c r="AN6" s="88">
        <f t="shared" si="1"/>
        <v>0.8113372288266506</v>
      </c>
      <c r="AO6" s="88">
        <f t="shared" si="1"/>
        <v>1.0568860132450331</v>
      </c>
      <c r="AP6" s="88">
        <f t="shared" si="1"/>
        <v>1.0335230284283603</v>
      </c>
      <c r="AQ6" s="88">
        <f t="shared" si="1"/>
        <v>1.0167355692629068</v>
      </c>
      <c r="AR6" s="88">
        <f t="shared" si="1"/>
        <v>0.93794216441229528</v>
      </c>
      <c r="AS6" s="88">
        <f t="shared" si="1"/>
        <v>0.90564900479248311</v>
      </c>
      <c r="AT6" s="88">
        <f t="shared" si="1"/>
        <v>0.95210723060144242</v>
      </c>
      <c r="AU6" s="88">
        <f t="shared" si="1"/>
        <v>0.96181701643254014</v>
      </c>
      <c r="AV6" s="88">
        <f t="shared" si="1"/>
        <v>0.9910683490975879</v>
      </c>
      <c r="AW6" s="88">
        <f t="shared" si="1"/>
        <v>0.99098785577145632</v>
      </c>
      <c r="AX6" s="88">
        <f t="shared" si="1"/>
        <v>1.0150822017521466</v>
      </c>
      <c r="AY6" s="88">
        <f t="shared" si="1"/>
        <v>0.91582773418853791</v>
      </c>
      <c r="AZ6" s="88">
        <f t="shared" si="1"/>
        <v>0.90809159553784169</v>
      </c>
      <c r="BA6" s="88">
        <f t="shared" si="1"/>
        <v>0.8987894999647883</v>
      </c>
      <c r="BB6" s="88">
        <f t="shared" si="1"/>
        <v>0.86289984172105538</v>
      </c>
      <c r="BC6" s="88">
        <f t="shared" si="1"/>
        <v>0.84111695048466095</v>
      </c>
      <c r="BD6" s="88">
        <f t="shared" si="1"/>
        <v>0.811104687137989</v>
      </c>
      <c r="BE6" s="88">
        <f t="shared" si="1"/>
        <v>0.72255742453089344</v>
      </c>
      <c r="BF6" s="88">
        <f t="shared" si="1"/>
        <v>0.88238926292798403</v>
      </c>
    </row>
    <row r="7" spans="1:58" x14ac:dyDescent="0.25">
      <c r="A7" s="41" t="s">
        <v>21</v>
      </c>
      <c r="B7" s="45">
        <v>4568</v>
      </c>
      <c r="C7" s="45">
        <v>3310</v>
      </c>
      <c r="D7" s="45">
        <v>2951</v>
      </c>
      <c r="E7" s="45">
        <v>3169</v>
      </c>
      <c r="F7" s="45">
        <v>3550</v>
      </c>
      <c r="G7" s="45">
        <v>3256</v>
      </c>
      <c r="H7" s="45">
        <v>3292</v>
      </c>
      <c r="I7" s="45">
        <v>3284</v>
      </c>
      <c r="J7" s="45">
        <v>3218</v>
      </c>
      <c r="K7" s="45">
        <v>3357</v>
      </c>
      <c r="L7" s="45">
        <v>2848.7318599999999</v>
      </c>
      <c r="M7" s="45">
        <v>2804.9977999999996</v>
      </c>
      <c r="N7" s="45">
        <v>2740.2197000000001</v>
      </c>
      <c r="O7" s="45">
        <v>2134.9493509999998</v>
      </c>
      <c r="P7" s="45">
        <v>2138.846462</v>
      </c>
      <c r="Q7" s="45">
        <v>2242.8049819999997</v>
      </c>
      <c r="R7" s="45">
        <v>1786.02920648894</v>
      </c>
      <c r="S7" s="45">
        <v>1768.9058467737882</v>
      </c>
      <c r="T7" s="45">
        <v>1751.7824870586364</v>
      </c>
      <c r="U7" s="45">
        <v>1723.4702592516035</v>
      </c>
      <c r="V7" s="45">
        <v>1505.1492660431356</v>
      </c>
      <c r="W7" s="45">
        <v>1286.8282728346678</v>
      </c>
      <c r="X7" s="45">
        <v>1068.5072796262</v>
      </c>
      <c r="Y7" s="45">
        <v>966.18820420038787</v>
      </c>
      <c r="Z7" s="45">
        <v>863.86912877457576</v>
      </c>
      <c r="AA7" s="45">
        <v>761.55005334876307</v>
      </c>
      <c r="AB7" s="45">
        <v>761.55005334876307</v>
      </c>
      <c r="AC7" s="45">
        <v>761.55005334876307</v>
      </c>
      <c r="AD7" s="38"/>
      <c r="AE7" s="83"/>
      <c r="AF7" s="87">
        <f t="shared" ref="AF7:AS18" si="2">IF(B7&gt;0,(C7/B7-1)/(AF$5-AE$5)+1,"")</f>
        <v>0.94492119089316984</v>
      </c>
      <c r="AG7" s="88">
        <f t="shared" si="2"/>
        <v>0.97830815709969787</v>
      </c>
      <c r="AH7" s="88">
        <f t="shared" si="2"/>
        <v>1.0147746526601151</v>
      </c>
      <c r="AI7" s="88">
        <f t="shared" si="2"/>
        <v>1.0240454402019565</v>
      </c>
      <c r="AJ7" s="88">
        <f t="shared" si="2"/>
        <v>0.91718309859154934</v>
      </c>
      <c r="AK7" s="88">
        <f t="shared" si="1"/>
        <v>1.0110565110565111</v>
      </c>
      <c r="AL7" s="88">
        <f t="shared" si="1"/>
        <v>0.99756986634264888</v>
      </c>
      <c r="AM7" s="88">
        <f t="shared" si="1"/>
        <v>0.97990255785627289</v>
      </c>
      <c r="AN7" s="88">
        <f t="shared" si="1"/>
        <v>1.0431945307644499</v>
      </c>
      <c r="AO7" s="88">
        <f t="shared" si="1"/>
        <v>0.84859453678879948</v>
      </c>
      <c r="AP7" s="88">
        <f t="shared" si="1"/>
        <v>0.98464788469069875</v>
      </c>
      <c r="AQ7" s="88">
        <f t="shared" si="1"/>
        <v>0.97690618509576033</v>
      </c>
      <c r="AR7" s="88">
        <f t="shared" si="1"/>
        <v>0.77911612379109585</v>
      </c>
      <c r="AS7" s="88">
        <f t="shared" si="1"/>
        <v>1.0018253880346972</v>
      </c>
      <c r="AT7" s="88">
        <f t="shared" si="1"/>
        <v>1.0486049475018369</v>
      </c>
      <c r="AU7" s="88">
        <f t="shared" si="1"/>
        <v>0.79633727445007974</v>
      </c>
      <c r="AV7" s="88">
        <f t="shared" si="1"/>
        <v>0.99041260934986963</v>
      </c>
      <c r="AW7" s="88">
        <f t="shared" si="1"/>
        <v>0.9903198015053305</v>
      </c>
      <c r="AX7" s="88">
        <f t="shared" si="1"/>
        <v>0.98383804609522552</v>
      </c>
      <c r="AY7" s="88">
        <f t="shared" si="1"/>
        <v>0.8733247690022391</v>
      </c>
      <c r="AZ7" s="88">
        <f t="shared" si="1"/>
        <v>0.85495060315020543</v>
      </c>
      <c r="BA7" s="88">
        <f t="shared" si="1"/>
        <v>0.83034178078202836</v>
      </c>
      <c r="BB7" s="88">
        <f t="shared" si="1"/>
        <v>0.90424110590841567</v>
      </c>
      <c r="BC7" s="88">
        <f t="shared" si="1"/>
        <v>0.89410026433670775</v>
      </c>
      <c r="BD7" s="88">
        <f t="shared" si="1"/>
        <v>0.88155720349567834</v>
      </c>
      <c r="BE7" s="88">
        <f t="shared" si="1"/>
        <v>1</v>
      </c>
      <c r="BF7" s="88">
        <f t="shared" si="1"/>
        <v>1</v>
      </c>
    </row>
    <row r="8" spans="1:58" x14ac:dyDescent="0.25">
      <c r="A8" s="41" t="s">
        <v>22</v>
      </c>
      <c r="B8" s="45">
        <v>1490</v>
      </c>
      <c r="C8" s="45">
        <v>1082</v>
      </c>
      <c r="D8" s="45">
        <v>971</v>
      </c>
      <c r="E8" s="45">
        <v>579</v>
      </c>
      <c r="F8" s="45">
        <v>831</v>
      </c>
      <c r="G8" s="45">
        <v>755</v>
      </c>
      <c r="H8" s="45">
        <v>784</v>
      </c>
      <c r="I8" s="45">
        <v>772</v>
      </c>
      <c r="J8" s="45">
        <v>780</v>
      </c>
      <c r="K8" s="45">
        <v>793</v>
      </c>
      <c r="L8" s="45">
        <v>635.91254000000004</v>
      </c>
      <c r="M8" s="45">
        <v>648.47557999999992</v>
      </c>
      <c r="N8" s="45">
        <v>586.28953000000001</v>
      </c>
      <c r="O8" s="45">
        <v>620.00053799999989</v>
      </c>
      <c r="P8" s="45">
        <v>627.90006600000004</v>
      </c>
      <c r="Q8" s="45">
        <v>641.95841200000007</v>
      </c>
      <c r="R8" s="45">
        <v>578.86964928142459</v>
      </c>
      <c r="S8" s="45">
        <v>579.75708732387147</v>
      </c>
      <c r="T8" s="45">
        <v>580.64452536631836</v>
      </c>
      <c r="U8" s="45">
        <v>580.55724006999731</v>
      </c>
      <c r="V8" s="45">
        <v>483.97569384168821</v>
      </c>
      <c r="W8" s="45">
        <v>387.39414761337912</v>
      </c>
      <c r="X8" s="45">
        <v>290.81260138506997</v>
      </c>
      <c r="Y8" s="45">
        <v>268.61858772140255</v>
      </c>
      <c r="Z8" s="45">
        <v>246.42457405773516</v>
      </c>
      <c r="AA8" s="45">
        <v>224.230560394067</v>
      </c>
      <c r="AB8" s="45">
        <v>224.230560394067</v>
      </c>
      <c r="AC8" s="45">
        <v>224.230560394067</v>
      </c>
      <c r="AD8" s="38"/>
      <c r="AE8" s="83"/>
      <c r="AF8" s="87">
        <f t="shared" si="2"/>
        <v>0.94523489932885907</v>
      </c>
      <c r="AG8" s="88">
        <f t="shared" si="2"/>
        <v>0.97948243992606288</v>
      </c>
      <c r="AH8" s="88">
        <f t="shared" si="2"/>
        <v>0.91925849639546864</v>
      </c>
      <c r="AI8" s="88">
        <f t="shared" si="2"/>
        <v>1.0870466321243524</v>
      </c>
      <c r="AJ8" s="88">
        <f t="shared" si="2"/>
        <v>0.90854392298435616</v>
      </c>
      <c r="AK8" s="88">
        <f t="shared" si="1"/>
        <v>1.03841059602649</v>
      </c>
      <c r="AL8" s="88">
        <f t="shared" si="1"/>
        <v>0.98469387755102045</v>
      </c>
      <c r="AM8" s="88">
        <f t="shared" si="1"/>
        <v>1.0103626943005182</v>
      </c>
      <c r="AN8" s="88">
        <f t="shared" si="1"/>
        <v>1.0166666666666666</v>
      </c>
      <c r="AO8" s="88">
        <f t="shared" si="1"/>
        <v>0.80190736443883992</v>
      </c>
      <c r="AP8" s="88">
        <f t="shared" si="1"/>
        <v>1.0197559242973884</v>
      </c>
      <c r="AQ8" s="88">
        <f t="shared" si="1"/>
        <v>0.90410425323957466</v>
      </c>
      <c r="AR8" s="88">
        <f t="shared" si="1"/>
        <v>1.0574989084318116</v>
      </c>
      <c r="AS8" s="88">
        <f t="shared" si="1"/>
        <v>1.0127411631375072</v>
      </c>
      <c r="AT8" s="88">
        <f t="shared" si="1"/>
        <v>1.0223894641221458</v>
      </c>
      <c r="AU8" s="88">
        <f t="shared" si="1"/>
        <v>0.90172453302383793</v>
      </c>
      <c r="AV8" s="88">
        <f t="shared" si="1"/>
        <v>1.0015330533282381</v>
      </c>
      <c r="AW8" s="88">
        <f t="shared" si="1"/>
        <v>1.0015307066732781</v>
      </c>
      <c r="AX8" s="88">
        <f t="shared" si="1"/>
        <v>0.99984967515836654</v>
      </c>
      <c r="AY8" s="88">
        <f t="shared" si="1"/>
        <v>0.83363992460646197</v>
      </c>
      <c r="AZ8" s="88">
        <f t="shared" si="1"/>
        <v>0.80044132906413767</v>
      </c>
      <c r="BA8" s="88">
        <f t="shared" si="1"/>
        <v>0.75068919645967935</v>
      </c>
      <c r="BB8" s="88">
        <f t="shared" si="1"/>
        <v>0.92368276492159307</v>
      </c>
      <c r="BC8" s="88">
        <f t="shared" si="1"/>
        <v>0.91737722302863911</v>
      </c>
      <c r="BD8" s="88">
        <f t="shared" si="1"/>
        <v>0.90993587490804273</v>
      </c>
      <c r="BE8" s="88">
        <f t="shared" si="1"/>
        <v>1</v>
      </c>
      <c r="BF8" s="88">
        <f t="shared" si="1"/>
        <v>1</v>
      </c>
    </row>
    <row r="9" spans="1:58" x14ac:dyDescent="0.25">
      <c r="A9" s="41" t="s">
        <v>23</v>
      </c>
      <c r="B9" s="45">
        <v>591</v>
      </c>
      <c r="C9" s="45">
        <v>367</v>
      </c>
      <c r="D9" s="45">
        <v>280</v>
      </c>
      <c r="E9" s="45">
        <v>456</v>
      </c>
      <c r="F9" s="45">
        <v>297</v>
      </c>
      <c r="G9" s="45">
        <v>280</v>
      </c>
      <c r="H9" s="45">
        <v>278</v>
      </c>
      <c r="I9" s="45">
        <v>269</v>
      </c>
      <c r="J9" s="45">
        <v>275</v>
      </c>
      <c r="K9" s="45">
        <v>286</v>
      </c>
      <c r="L9" s="45">
        <v>255.24694</v>
      </c>
      <c r="M9" s="45">
        <v>259.12139999999999</v>
      </c>
      <c r="N9" s="45">
        <v>261.12200000000001</v>
      </c>
      <c r="O9" s="45">
        <v>325.46336300000002</v>
      </c>
      <c r="P9" s="45">
        <v>338.39419099999998</v>
      </c>
      <c r="Q9" s="45">
        <v>342.200335</v>
      </c>
      <c r="R9" s="45">
        <v>259.09939545220357</v>
      </c>
      <c r="S9" s="45">
        <v>256.26615425282114</v>
      </c>
      <c r="T9" s="45">
        <v>253.43291305343868</v>
      </c>
      <c r="U9" s="45">
        <v>250.5996718540562</v>
      </c>
      <c r="V9" s="45">
        <v>228.69153486513747</v>
      </c>
      <c r="W9" s="45">
        <v>206.78339787621874</v>
      </c>
      <c r="X9" s="45">
        <v>184.87526088729999</v>
      </c>
      <c r="Y9" s="45">
        <v>165.17275955262252</v>
      </c>
      <c r="Z9" s="45">
        <v>145.47025821794506</v>
      </c>
      <c r="AA9" s="45">
        <v>125.767756883267</v>
      </c>
      <c r="AB9" s="45">
        <v>125.767756883267</v>
      </c>
      <c r="AC9" s="45">
        <v>125.767756883267</v>
      </c>
      <c r="AD9" s="38"/>
      <c r="AE9" s="83"/>
      <c r="AF9" s="87">
        <f t="shared" si="2"/>
        <v>0.92419627749576994</v>
      </c>
      <c r="AG9" s="88">
        <f t="shared" si="2"/>
        <v>0.95258855585831059</v>
      </c>
      <c r="AH9" s="88">
        <f t="shared" si="2"/>
        <v>1.1257142857142857</v>
      </c>
      <c r="AI9" s="88">
        <f t="shared" si="2"/>
        <v>0.93026315789473679</v>
      </c>
      <c r="AJ9" s="88">
        <f t="shared" si="2"/>
        <v>0.9427609427609428</v>
      </c>
      <c r="AK9" s="88">
        <f t="shared" si="1"/>
        <v>0.99285714285714288</v>
      </c>
      <c r="AL9" s="88">
        <f t="shared" si="1"/>
        <v>0.96762589928057552</v>
      </c>
      <c r="AM9" s="88">
        <f t="shared" si="1"/>
        <v>1.0223048327137547</v>
      </c>
      <c r="AN9" s="88">
        <f t="shared" si="1"/>
        <v>1.04</v>
      </c>
      <c r="AO9" s="88">
        <f t="shared" si="1"/>
        <v>0.8924718181818182</v>
      </c>
      <c r="AP9" s="88">
        <f t="shared" si="1"/>
        <v>1.0151792613067174</v>
      </c>
      <c r="AQ9" s="88">
        <f t="shared" si="1"/>
        <v>1.0077207054299646</v>
      </c>
      <c r="AR9" s="88">
        <f t="shared" si="1"/>
        <v>1.2464034550899579</v>
      </c>
      <c r="AS9" s="88">
        <f t="shared" si="1"/>
        <v>1.0397305179938179</v>
      </c>
      <c r="AT9" s="88">
        <f t="shared" si="1"/>
        <v>1.0112476635274157</v>
      </c>
      <c r="AU9" s="88">
        <f t="shared" si="1"/>
        <v>0.75715704793861049</v>
      </c>
      <c r="AV9" s="88">
        <f t="shared" si="1"/>
        <v>0.98906504125786321</v>
      </c>
      <c r="AW9" s="88">
        <f t="shared" si="1"/>
        <v>0.98894414594996694</v>
      </c>
      <c r="AX9" s="88">
        <f t="shared" si="1"/>
        <v>0.98882054755537985</v>
      </c>
      <c r="AY9" s="88">
        <f t="shared" si="1"/>
        <v>0.91257715212940282</v>
      </c>
      <c r="AZ9" s="88">
        <f t="shared" si="1"/>
        <v>0.90420223904729025</v>
      </c>
      <c r="BA9" s="88">
        <f t="shared" si="1"/>
        <v>0.89405272756939103</v>
      </c>
      <c r="BB9" s="88">
        <f t="shared" si="1"/>
        <v>0.89342813505649021</v>
      </c>
      <c r="BC9" s="88">
        <f t="shared" si="1"/>
        <v>0.88071579485598883</v>
      </c>
      <c r="BD9" s="88">
        <f t="shared" si="1"/>
        <v>0.86455993427082833</v>
      </c>
      <c r="BE9" s="88">
        <f t="shared" si="1"/>
        <v>1</v>
      </c>
      <c r="BF9" s="88">
        <f t="shared" si="1"/>
        <v>1</v>
      </c>
    </row>
    <row r="10" spans="1:58" x14ac:dyDescent="0.25">
      <c r="A10" s="41" t="s">
        <v>24</v>
      </c>
      <c r="B10" s="45">
        <v>4775</v>
      </c>
      <c r="C10" s="45">
        <v>2849</v>
      </c>
      <c r="D10" s="45">
        <v>1842</v>
      </c>
      <c r="E10" s="45">
        <v>1042</v>
      </c>
      <c r="F10" s="45">
        <v>726</v>
      </c>
      <c r="G10" s="45">
        <v>612</v>
      </c>
      <c r="H10" s="45">
        <v>615</v>
      </c>
      <c r="I10" s="45">
        <v>603</v>
      </c>
      <c r="J10" s="45">
        <v>562</v>
      </c>
      <c r="K10" s="45">
        <v>530</v>
      </c>
      <c r="L10" s="45">
        <v>388.80621000000002</v>
      </c>
      <c r="M10" s="45">
        <v>407.12083000000001</v>
      </c>
      <c r="N10" s="45">
        <v>405.00171</v>
      </c>
      <c r="O10" s="45">
        <v>303.51133099999998</v>
      </c>
      <c r="P10" s="45">
        <v>312.641367</v>
      </c>
      <c r="Q10" s="45">
        <v>331.756955</v>
      </c>
      <c r="R10" s="45">
        <v>212.95500189338239</v>
      </c>
      <c r="S10" s="45">
        <v>200.16821549947036</v>
      </c>
      <c r="T10" s="45">
        <v>187.38142910555834</v>
      </c>
      <c r="U10" s="45">
        <v>174.59464271164632</v>
      </c>
      <c r="V10" s="45">
        <v>175.47196903571421</v>
      </c>
      <c r="W10" s="45">
        <v>176.3492953597821</v>
      </c>
      <c r="X10" s="45">
        <v>177.22662168385003</v>
      </c>
      <c r="Y10" s="45">
        <v>166.36053222802781</v>
      </c>
      <c r="Z10" s="45">
        <v>155.49444277220559</v>
      </c>
      <c r="AA10" s="45">
        <v>144.628353316383</v>
      </c>
      <c r="AB10" s="45">
        <v>144.628353316383</v>
      </c>
      <c r="AC10" s="45">
        <v>144.628353316383</v>
      </c>
      <c r="AD10" s="38"/>
      <c r="AE10" s="83"/>
      <c r="AF10" s="87">
        <f t="shared" si="2"/>
        <v>0.9193298429319372</v>
      </c>
      <c r="AG10" s="88">
        <f t="shared" si="2"/>
        <v>0.92930852930852936</v>
      </c>
      <c r="AH10" s="88">
        <f t="shared" si="2"/>
        <v>0.91313789359391961</v>
      </c>
      <c r="AI10" s="88">
        <f t="shared" si="2"/>
        <v>0.93934740882917467</v>
      </c>
      <c r="AJ10" s="88">
        <f t="shared" si="2"/>
        <v>0.84297520661157022</v>
      </c>
      <c r="AK10" s="88">
        <f t="shared" si="1"/>
        <v>1.0049019607843137</v>
      </c>
      <c r="AL10" s="88">
        <f t="shared" si="1"/>
        <v>0.98048780487804876</v>
      </c>
      <c r="AM10" s="88">
        <f t="shared" si="1"/>
        <v>0.93200663349917079</v>
      </c>
      <c r="AN10" s="88">
        <f t="shared" si="1"/>
        <v>0.94306049822064053</v>
      </c>
      <c r="AO10" s="88">
        <f t="shared" si="1"/>
        <v>0.73359662264150949</v>
      </c>
      <c r="AP10" s="88">
        <f t="shared" si="1"/>
        <v>1.0471047517476637</v>
      </c>
      <c r="AQ10" s="88">
        <f t="shared" si="1"/>
        <v>0.99479486225256519</v>
      </c>
      <c r="AR10" s="88">
        <f t="shared" si="1"/>
        <v>0.74940752966203517</v>
      </c>
      <c r="AS10" s="88">
        <f t="shared" si="1"/>
        <v>1.0300813678682725</v>
      </c>
      <c r="AT10" s="88">
        <f t="shared" si="1"/>
        <v>1.0611422224238163</v>
      </c>
      <c r="AU10" s="88">
        <f t="shared" si="1"/>
        <v>0.64190064046549489</v>
      </c>
      <c r="AV10" s="88">
        <f t="shared" si="1"/>
        <v>0.93995545406200964</v>
      </c>
      <c r="AW10" s="88">
        <f t="shared" si="1"/>
        <v>0.93611979623235508</v>
      </c>
      <c r="AX10" s="88">
        <f t="shared" si="1"/>
        <v>0.93176065283017562</v>
      </c>
      <c r="AY10" s="88">
        <f t="shared" si="1"/>
        <v>1.0050249326694225</v>
      </c>
      <c r="AZ10" s="88">
        <f t="shared" si="1"/>
        <v>1.0049998089660084</v>
      </c>
      <c r="BA10" s="88">
        <f t="shared" si="1"/>
        <v>1.0049749352401893</v>
      </c>
      <c r="BB10" s="88">
        <f t="shared" si="1"/>
        <v>0.93868816460765159</v>
      </c>
      <c r="BC10" s="88">
        <f t="shared" si="1"/>
        <v>0.9346834894653484</v>
      </c>
      <c r="BD10" s="88">
        <f t="shared" si="1"/>
        <v>0.93011911382748858</v>
      </c>
      <c r="BE10" s="88">
        <f t="shared" si="1"/>
        <v>1</v>
      </c>
      <c r="BF10" s="88">
        <f t="shared" si="1"/>
        <v>1</v>
      </c>
    </row>
    <row r="11" spans="1:58" x14ac:dyDescent="0.25">
      <c r="A11" s="41" t="s">
        <v>25</v>
      </c>
      <c r="B11" s="45">
        <v>881</v>
      </c>
      <c r="C11" s="45">
        <v>727</v>
      </c>
      <c r="D11" s="45">
        <v>734</v>
      </c>
      <c r="E11" s="45">
        <v>505</v>
      </c>
      <c r="F11" s="45">
        <v>430</v>
      </c>
      <c r="G11" s="45">
        <v>378</v>
      </c>
      <c r="H11" s="45">
        <v>416</v>
      </c>
      <c r="I11" s="45">
        <v>383</v>
      </c>
      <c r="J11" s="45">
        <v>379</v>
      </c>
      <c r="K11" s="45">
        <v>369</v>
      </c>
      <c r="L11" s="45">
        <v>335.05935999999997</v>
      </c>
      <c r="M11" s="45">
        <v>344.26492999999999</v>
      </c>
      <c r="N11" s="45">
        <v>342.27257000000003</v>
      </c>
      <c r="O11" s="45">
        <v>311.82537199999996</v>
      </c>
      <c r="P11" s="45">
        <v>315.76159799999999</v>
      </c>
      <c r="Q11" s="45">
        <v>319.01205699999997</v>
      </c>
      <c r="R11" s="45">
        <v>256.66710354183527</v>
      </c>
      <c r="S11" s="45">
        <v>237.30478190416181</v>
      </c>
      <c r="T11" s="45">
        <v>217.94246026648835</v>
      </c>
      <c r="U11" s="45">
        <v>198.58013862881489</v>
      </c>
      <c r="V11" s="45">
        <v>182.07124326858991</v>
      </c>
      <c r="W11" s="45">
        <v>165.56234790836493</v>
      </c>
      <c r="X11" s="45">
        <v>149.05345254813997</v>
      </c>
      <c r="Y11" s="45">
        <v>138.12511217125416</v>
      </c>
      <c r="Z11" s="45">
        <v>127.19677179436835</v>
      </c>
      <c r="AA11" s="45">
        <v>116.26843141748201</v>
      </c>
      <c r="AB11" s="45">
        <v>116.26843141748201</v>
      </c>
      <c r="AC11" s="45">
        <v>116.26843141748201</v>
      </c>
      <c r="AD11" s="38"/>
      <c r="AE11" s="83"/>
      <c r="AF11" s="87">
        <f t="shared" si="2"/>
        <v>0.96503972758229284</v>
      </c>
      <c r="AG11" s="88">
        <f t="shared" si="2"/>
        <v>1.0019257221458047</v>
      </c>
      <c r="AH11" s="88">
        <f t="shared" si="2"/>
        <v>0.93760217983651228</v>
      </c>
      <c r="AI11" s="88">
        <f t="shared" si="2"/>
        <v>0.97029702970297027</v>
      </c>
      <c r="AJ11" s="88">
        <f t="shared" si="2"/>
        <v>0.87906976744186049</v>
      </c>
      <c r="AK11" s="88">
        <f t="shared" si="1"/>
        <v>1.1005291005291005</v>
      </c>
      <c r="AL11" s="88">
        <f t="shared" si="1"/>
        <v>0.92067307692307687</v>
      </c>
      <c r="AM11" s="88">
        <f t="shared" si="1"/>
        <v>0.98955613577023493</v>
      </c>
      <c r="AN11" s="88">
        <f t="shared" si="1"/>
        <v>0.97361477572559363</v>
      </c>
      <c r="AO11" s="88">
        <f t="shared" si="1"/>
        <v>0.90801994579945788</v>
      </c>
      <c r="AP11" s="88">
        <f t="shared" si="1"/>
        <v>1.0274744451251863</v>
      </c>
      <c r="AQ11" s="88">
        <f t="shared" si="1"/>
        <v>0.99421271286622204</v>
      </c>
      <c r="AR11" s="88">
        <f t="shared" si="1"/>
        <v>0.91104400215302073</v>
      </c>
      <c r="AS11" s="88">
        <f t="shared" si="1"/>
        <v>1.0126231742297096</v>
      </c>
      <c r="AT11" s="88">
        <f t="shared" si="1"/>
        <v>1.0102940288514755</v>
      </c>
      <c r="AU11" s="88">
        <f t="shared" si="1"/>
        <v>0.80456866099526547</v>
      </c>
      <c r="AV11" s="88">
        <f t="shared" si="1"/>
        <v>0.92456251163282588</v>
      </c>
      <c r="AW11" s="88">
        <f t="shared" si="1"/>
        <v>0.91840736843856285</v>
      </c>
      <c r="AX11" s="88">
        <f t="shared" si="1"/>
        <v>0.91115856169560416</v>
      </c>
      <c r="AY11" s="88">
        <f t="shared" si="1"/>
        <v>0.91686532462804182</v>
      </c>
      <c r="AZ11" s="88">
        <f t="shared" si="1"/>
        <v>0.9093272772577754</v>
      </c>
      <c r="BA11" s="88">
        <f t="shared" si="1"/>
        <v>0.9002859311383874</v>
      </c>
      <c r="BB11" s="88">
        <f t="shared" si="1"/>
        <v>0.92668173604797066</v>
      </c>
      <c r="BC11" s="88">
        <f t="shared" si="1"/>
        <v>0.92088085790412733</v>
      </c>
      <c r="BD11" s="88">
        <f t="shared" si="1"/>
        <v>0.91408319391506609</v>
      </c>
      <c r="BE11" s="88">
        <f t="shared" si="1"/>
        <v>1</v>
      </c>
      <c r="BF11" s="88">
        <f t="shared" si="1"/>
        <v>1</v>
      </c>
    </row>
    <row r="12" spans="1:58" x14ac:dyDescent="0.25">
      <c r="A12" s="41" t="s">
        <v>26</v>
      </c>
      <c r="B12" s="45">
        <v>846</v>
      </c>
      <c r="C12" s="45">
        <v>740</v>
      </c>
      <c r="D12" s="45">
        <v>918</v>
      </c>
      <c r="E12" s="45">
        <v>425</v>
      </c>
      <c r="F12" s="45">
        <v>399</v>
      </c>
      <c r="G12" s="45">
        <v>396</v>
      </c>
      <c r="H12" s="45">
        <v>396</v>
      </c>
      <c r="I12" s="45">
        <v>392</v>
      </c>
      <c r="J12" s="45">
        <v>398</v>
      </c>
      <c r="K12" s="45">
        <v>403</v>
      </c>
      <c r="L12" s="45">
        <v>385.99396000000002</v>
      </c>
      <c r="M12" s="45">
        <v>409.09528</v>
      </c>
      <c r="N12" s="45">
        <v>414.8843</v>
      </c>
      <c r="O12" s="45">
        <v>382.06110999999999</v>
      </c>
      <c r="P12" s="45">
        <v>409.65949899999998</v>
      </c>
      <c r="Q12" s="45">
        <v>429.00187900000003</v>
      </c>
      <c r="R12" s="45">
        <v>325.13085675319996</v>
      </c>
      <c r="S12" s="45">
        <v>337.0730003531587</v>
      </c>
      <c r="T12" s="45">
        <v>349.01514395311744</v>
      </c>
      <c r="U12" s="45">
        <v>360.5540475530762</v>
      </c>
      <c r="V12" s="45">
        <v>324.65596387883079</v>
      </c>
      <c r="W12" s="45">
        <v>288.75788020458538</v>
      </c>
      <c r="X12" s="45">
        <v>252.85979653033996</v>
      </c>
      <c r="Y12" s="45">
        <v>230.43067798165094</v>
      </c>
      <c r="Z12" s="45">
        <v>208.00155943296193</v>
      </c>
      <c r="AA12" s="45">
        <v>185.572440884272</v>
      </c>
      <c r="AB12" s="45">
        <v>185.572440884272</v>
      </c>
      <c r="AC12" s="45">
        <v>185.572440884272</v>
      </c>
      <c r="AD12" s="38"/>
      <c r="AE12" s="83"/>
      <c r="AF12" s="87">
        <f t="shared" si="2"/>
        <v>0.97494089834515363</v>
      </c>
      <c r="AG12" s="88">
        <f t="shared" si="2"/>
        <v>1.0481081081081081</v>
      </c>
      <c r="AH12" s="88">
        <f t="shared" si="2"/>
        <v>0.8925925925925926</v>
      </c>
      <c r="AI12" s="88">
        <f t="shared" si="2"/>
        <v>0.98776470588235299</v>
      </c>
      <c r="AJ12" s="88">
        <f t="shared" si="2"/>
        <v>0.99248120300751874</v>
      </c>
      <c r="AK12" s="88">
        <f t="shared" si="1"/>
        <v>1</v>
      </c>
      <c r="AL12" s="88">
        <f t="shared" si="1"/>
        <v>0.98989898989898994</v>
      </c>
      <c r="AM12" s="88">
        <f t="shared" si="1"/>
        <v>1.0153061224489797</v>
      </c>
      <c r="AN12" s="88">
        <f t="shared" si="1"/>
        <v>1.0125628140703518</v>
      </c>
      <c r="AO12" s="88">
        <f t="shared" si="1"/>
        <v>0.95780138957816385</v>
      </c>
      <c r="AP12" s="88">
        <f t="shared" si="1"/>
        <v>1.059848915770599</v>
      </c>
      <c r="AQ12" s="88">
        <f t="shared" si="1"/>
        <v>1.0141507865844848</v>
      </c>
      <c r="AR12" s="88">
        <f t="shared" si="1"/>
        <v>0.92088591927918217</v>
      </c>
      <c r="AS12" s="88">
        <f t="shared" si="1"/>
        <v>1.0722355358282867</v>
      </c>
      <c r="AT12" s="88">
        <f t="shared" si="1"/>
        <v>1.0472157488041063</v>
      </c>
      <c r="AU12" s="88">
        <f t="shared" si="1"/>
        <v>0.75787746550452739</v>
      </c>
      <c r="AV12" s="88">
        <f t="shared" si="1"/>
        <v>1.036730268296324</v>
      </c>
      <c r="AW12" s="88">
        <f t="shared" si="1"/>
        <v>1.0354289533348762</v>
      </c>
      <c r="AX12" s="88">
        <f t="shared" si="1"/>
        <v>1.0330613264205772</v>
      </c>
      <c r="AY12" s="88">
        <f t="shared" si="1"/>
        <v>0.90043633147964885</v>
      </c>
      <c r="AZ12" s="88">
        <f t="shared" si="1"/>
        <v>0.88942730869517184</v>
      </c>
      <c r="BA12" s="88">
        <f t="shared" si="1"/>
        <v>0.87568102505527623</v>
      </c>
      <c r="BB12" s="88">
        <f t="shared" si="1"/>
        <v>0.91129820217980828</v>
      </c>
      <c r="BC12" s="88">
        <f t="shared" si="1"/>
        <v>0.90266435552268331</v>
      </c>
      <c r="BD12" s="88">
        <f t="shared" si="1"/>
        <v>0.89216850772737233</v>
      </c>
      <c r="BE12" s="88">
        <f t="shared" si="1"/>
        <v>1</v>
      </c>
      <c r="BF12" s="88">
        <f t="shared" si="1"/>
        <v>1</v>
      </c>
    </row>
    <row r="13" spans="1:58" x14ac:dyDescent="0.25">
      <c r="A13" s="41" t="s">
        <v>27</v>
      </c>
      <c r="B13" s="45" t="s">
        <v>28</v>
      </c>
      <c r="C13" s="45" t="s">
        <v>28</v>
      </c>
      <c r="D13" s="45" t="s">
        <v>28</v>
      </c>
      <c r="E13" s="45">
        <v>1</v>
      </c>
      <c r="F13" s="45">
        <v>0</v>
      </c>
      <c r="G13" s="45">
        <v>0</v>
      </c>
      <c r="H13" s="45">
        <v>1</v>
      </c>
      <c r="I13" s="45">
        <v>1</v>
      </c>
      <c r="J13" s="45">
        <v>1</v>
      </c>
      <c r="K13" s="45">
        <v>1</v>
      </c>
      <c r="L13" s="45">
        <v>1.0341300000000002</v>
      </c>
      <c r="M13" s="45">
        <v>1.0794900000000001</v>
      </c>
      <c r="N13" s="45">
        <v>1.09717</v>
      </c>
      <c r="O13" s="45">
        <v>1.130239</v>
      </c>
      <c r="P13" s="45">
        <v>1.1496679999999999</v>
      </c>
      <c r="Q13" s="45">
        <v>1.1772529999999999</v>
      </c>
      <c r="R13" s="45">
        <v>0.23673921986580007</v>
      </c>
      <c r="S13" s="45">
        <v>0.22846403877636867</v>
      </c>
      <c r="T13" s="45">
        <v>0.22018885768693727</v>
      </c>
      <c r="U13" s="45">
        <v>0.21191367659750585</v>
      </c>
      <c r="V13" s="45">
        <v>0.4760354908983373</v>
      </c>
      <c r="W13" s="45">
        <v>0.74015730519916878</v>
      </c>
      <c r="X13" s="45">
        <v>1.0042791195</v>
      </c>
      <c r="Y13" s="45">
        <v>0.70502467171395611</v>
      </c>
      <c r="Z13" s="45">
        <v>0.40577022392791212</v>
      </c>
      <c r="AA13" s="45">
        <v>0.106515776141868</v>
      </c>
      <c r="AB13" s="45">
        <v>0.106515776141868</v>
      </c>
      <c r="AC13" s="45">
        <v>0.106515776141868</v>
      </c>
      <c r="AD13" s="38"/>
      <c r="AE13" s="83"/>
      <c r="AF13" s="87" t="e">
        <f t="shared" si="2"/>
        <v>#VALUE!</v>
      </c>
      <c r="AG13" s="88" t="e">
        <f t="shared" si="2"/>
        <v>#VALUE!</v>
      </c>
      <c r="AH13" s="88" t="e">
        <f t="shared" si="2"/>
        <v>#VALUE!</v>
      </c>
      <c r="AI13" s="88">
        <f t="shared" si="2"/>
        <v>0.8</v>
      </c>
      <c r="AJ13" s="88" t="str">
        <f t="shared" si="2"/>
        <v/>
      </c>
      <c r="AK13" s="88" t="str">
        <f t="shared" si="1"/>
        <v/>
      </c>
      <c r="AL13" s="88">
        <f t="shared" si="1"/>
        <v>1</v>
      </c>
      <c r="AM13" s="88">
        <f t="shared" si="1"/>
        <v>1</v>
      </c>
      <c r="AN13" s="88">
        <f t="shared" si="1"/>
        <v>1</v>
      </c>
      <c r="AO13" s="88">
        <f t="shared" si="1"/>
        <v>1.0341300000000002</v>
      </c>
      <c r="AP13" s="88">
        <f t="shared" si="1"/>
        <v>1.0438629572684284</v>
      </c>
      <c r="AQ13" s="88">
        <f t="shared" si="1"/>
        <v>1.0163781044752613</v>
      </c>
      <c r="AR13" s="88">
        <f t="shared" si="1"/>
        <v>1.0301402699672795</v>
      </c>
      <c r="AS13" s="88">
        <f t="shared" si="1"/>
        <v>1.0171901695128198</v>
      </c>
      <c r="AT13" s="88">
        <f t="shared" si="1"/>
        <v>1.0239938834515703</v>
      </c>
      <c r="AU13" s="88">
        <f t="shared" si="1"/>
        <v>0.20109459892291637</v>
      </c>
      <c r="AV13" s="88">
        <f t="shared" si="1"/>
        <v>0.96504516195448165</v>
      </c>
      <c r="AW13" s="88">
        <f t="shared" si="1"/>
        <v>0.96377906503906496</v>
      </c>
      <c r="AX13" s="88">
        <f t="shared" si="1"/>
        <v>0.96241780271553512</v>
      </c>
      <c r="AY13" s="88">
        <f t="shared" si="1"/>
        <v>2.246365116879578</v>
      </c>
      <c r="AZ13" s="88">
        <f t="shared" si="1"/>
        <v>1.5548363921404289</v>
      </c>
      <c r="BA13" s="88">
        <f t="shared" si="1"/>
        <v>1.3568455143866462</v>
      </c>
      <c r="BB13" s="88">
        <f t="shared" si="1"/>
        <v>0.70202064149752152</v>
      </c>
      <c r="BC13" s="88">
        <f t="shared" si="1"/>
        <v>0.57554046008271031</v>
      </c>
      <c r="BD13" s="88">
        <f t="shared" si="1"/>
        <v>0.26250269206739829</v>
      </c>
      <c r="BE13" s="88">
        <f t="shared" si="1"/>
        <v>1</v>
      </c>
      <c r="BF13" s="88">
        <f t="shared" si="1"/>
        <v>1</v>
      </c>
    </row>
    <row r="14" spans="1:58" x14ac:dyDescent="0.25">
      <c r="A14" s="41" t="s">
        <v>29</v>
      </c>
      <c r="B14" s="45" t="s">
        <v>28</v>
      </c>
      <c r="C14" s="45" t="s">
        <v>28</v>
      </c>
      <c r="D14" s="45" t="s">
        <v>28</v>
      </c>
      <c r="E14" s="45">
        <v>4</v>
      </c>
      <c r="F14" s="45">
        <v>7</v>
      </c>
      <c r="G14" s="45">
        <v>10</v>
      </c>
      <c r="H14" s="45">
        <v>9</v>
      </c>
      <c r="I14" s="45">
        <v>5</v>
      </c>
      <c r="J14" s="45">
        <v>2</v>
      </c>
      <c r="K14" s="45">
        <v>2</v>
      </c>
      <c r="L14" s="45">
        <v>4.9860200000000008</v>
      </c>
      <c r="M14" s="45">
        <v>5.2165799999999996</v>
      </c>
      <c r="N14" s="45">
        <v>5.2868199999999996</v>
      </c>
      <c r="O14" s="45">
        <v>5.9249520000000002</v>
      </c>
      <c r="P14" s="45">
        <v>6.4347529999999997</v>
      </c>
      <c r="Q14" s="45">
        <v>6.6302989999999999</v>
      </c>
      <c r="R14" s="45">
        <v>4.6196707739005998</v>
      </c>
      <c r="S14" s="45">
        <v>3.9849636902882297</v>
      </c>
      <c r="T14" s="45">
        <v>3.3502566066758597</v>
      </c>
      <c r="U14" s="45">
        <v>2.7155495230634896</v>
      </c>
      <c r="V14" s="45">
        <v>3.8639793874819937</v>
      </c>
      <c r="W14" s="45">
        <v>5.0124092519004977</v>
      </c>
      <c r="X14" s="45">
        <v>6.1608391163190017</v>
      </c>
      <c r="Y14" s="45">
        <v>7.1438315219092354</v>
      </c>
      <c r="Z14" s="45">
        <v>8.1268239274994691</v>
      </c>
      <c r="AA14" s="45">
        <v>9.1098163330897002</v>
      </c>
      <c r="AB14" s="45">
        <v>9.1098163330897002</v>
      </c>
      <c r="AC14" s="45">
        <v>9.1098163330897002</v>
      </c>
      <c r="AD14" s="38"/>
      <c r="AE14" s="83"/>
      <c r="AF14" s="87" t="e">
        <f t="shared" si="2"/>
        <v>#VALUE!</v>
      </c>
      <c r="AG14" s="88" t="e">
        <f t="shared" si="2"/>
        <v>#VALUE!</v>
      </c>
      <c r="AH14" s="88" t="e">
        <f t="shared" si="2"/>
        <v>#VALUE!</v>
      </c>
      <c r="AI14" s="88">
        <f t="shared" si="2"/>
        <v>1.1499999999999999</v>
      </c>
      <c r="AJ14" s="88">
        <f t="shared" si="2"/>
        <v>1.4285714285714286</v>
      </c>
      <c r="AK14" s="88">
        <f t="shared" si="1"/>
        <v>0.9</v>
      </c>
      <c r="AL14" s="88">
        <f t="shared" si="1"/>
        <v>0.55555555555555558</v>
      </c>
      <c r="AM14" s="88">
        <f t="shared" si="1"/>
        <v>0.4</v>
      </c>
      <c r="AN14" s="88">
        <f t="shared" si="1"/>
        <v>1</v>
      </c>
      <c r="AO14" s="88">
        <f t="shared" si="1"/>
        <v>2.4930100000000004</v>
      </c>
      <c r="AP14" s="88">
        <f t="shared" si="1"/>
        <v>1.0462412906486533</v>
      </c>
      <c r="AQ14" s="88">
        <f t="shared" si="1"/>
        <v>1.0134647604369147</v>
      </c>
      <c r="AR14" s="88">
        <f t="shared" si="1"/>
        <v>1.1207024260330407</v>
      </c>
      <c r="AS14" s="88">
        <f t="shared" si="1"/>
        <v>1.0860430599268989</v>
      </c>
      <c r="AT14" s="88">
        <f t="shared" si="1"/>
        <v>1.0303890452360798</v>
      </c>
      <c r="AU14" s="88">
        <f t="shared" si="1"/>
        <v>0.69675150003048125</v>
      </c>
      <c r="AV14" s="88">
        <f t="shared" si="1"/>
        <v>0.86260772365030292</v>
      </c>
      <c r="AW14" s="88">
        <f t="shared" si="1"/>
        <v>0.84072450016063704</v>
      </c>
      <c r="AX14" s="88">
        <f t="shared" si="1"/>
        <v>0.81054971062585879</v>
      </c>
      <c r="AY14" s="88">
        <f t="shared" si="1"/>
        <v>1.4229088273532671</v>
      </c>
      <c r="AZ14" s="88">
        <f t="shared" si="1"/>
        <v>1.2972142833212399</v>
      </c>
      <c r="BA14" s="88">
        <f t="shared" si="1"/>
        <v>1.2291173379314682</v>
      </c>
      <c r="BB14" s="88">
        <f t="shared" si="1"/>
        <v>1.159554954614292</v>
      </c>
      <c r="BC14" s="88">
        <f t="shared" si="1"/>
        <v>1.1376001663218847</v>
      </c>
      <c r="BD14" s="88">
        <f t="shared" si="1"/>
        <v>1.1209565279572491</v>
      </c>
      <c r="BE14" s="88">
        <f t="shared" si="1"/>
        <v>1</v>
      </c>
      <c r="BF14" s="88">
        <f t="shared" si="1"/>
        <v>1</v>
      </c>
    </row>
    <row r="15" spans="1:58" x14ac:dyDescent="0.25">
      <c r="A15" s="41" t="s">
        <v>30</v>
      </c>
      <c r="B15" s="45">
        <v>8</v>
      </c>
      <c r="C15" s="45">
        <v>46</v>
      </c>
      <c r="D15" s="45">
        <v>33</v>
      </c>
      <c r="E15" s="45">
        <v>34</v>
      </c>
      <c r="F15" s="45">
        <v>42</v>
      </c>
      <c r="G15" s="45">
        <v>44</v>
      </c>
      <c r="H15" s="45">
        <v>44</v>
      </c>
      <c r="I15" s="45">
        <v>71</v>
      </c>
      <c r="J15" s="45">
        <v>59</v>
      </c>
      <c r="K15" s="45">
        <v>47</v>
      </c>
      <c r="L15" s="45">
        <v>32.31973</v>
      </c>
      <c r="M15" s="45">
        <v>33.307589999999998</v>
      </c>
      <c r="N15" s="45">
        <v>34.030680000000004</v>
      </c>
      <c r="O15" s="45">
        <v>33.938901999999999</v>
      </c>
      <c r="P15" s="45">
        <v>33.938758</v>
      </c>
      <c r="Q15" s="45">
        <v>34.645608999999993</v>
      </c>
      <c r="R15" s="45">
        <v>26.157681284572956</v>
      </c>
      <c r="S15" s="45">
        <v>26.919278613649105</v>
      </c>
      <c r="T15" s="45">
        <v>27.680875942725255</v>
      </c>
      <c r="U15" s="45">
        <v>28.436093271801404</v>
      </c>
      <c r="V15" s="45">
        <v>25.975411700940935</v>
      </c>
      <c r="W15" s="45">
        <v>23.514730130080466</v>
      </c>
      <c r="X15" s="45">
        <v>21.05404855922</v>
      </c>
      <c r="Y15" s="45">
        <v>19.632970425802856</v>
      </c>
      <c r="Z15" s="45">
        <v>18.211892292385713</v>
      </c>
      <c r="AA15" s="45">
        <v>16.790814158968502</v>
      </c>
      <c r="AB15" s="45">
        <v>16.790814158968502</v>
      </c>
      <c r="AC15" s="45">
        <v>16.790814158968502</v>
      </c>
      <c r="AD15" s="38"/>
      <c r="AE15" s="83"/>
      <c r="AF15" s="87">
        <f t="shared" si="2"/>
        <v>1.95</v>
      </c>
      <c r="AG15" s="88">
        <f t="shared" si="2"/>
        <v>0.94347826086956521</v>
      </c>
      <c r="AH15" s="88">
        <f t="shared" si="2"/>
        <v>1.0060606060606061</v>
      </c>
      <c r="AI15" s="88">
        <f t="shared" si="2"/>
        <v>1.0470588235294118</v>
      </c>
      <c r="AJ15" s="88">
        <f t="shared" si="2"/>
        <v>1.0476190476190477</v>
      </c>
      <c r="AK15" s="88">
        <f t="shared" si="1"/>
        <v>1</v>
      </c>
      <c r="AL15" s="88">
        <f t="shared" si="1"/>
        <v>1.6136363636363635</v>
      </c>
      <c r="AM15" s="88">
        <f t="shared" si="1"/>
        <v>0.83098591549295775</v>
      </c>
      <c r="AN15" s="88">
        <f t="shared" si="1"/>
        <v>0.79661016949152541</v>
      </c>
      <c r="AO15" s="88">
        <f t="shared" si="1"/>
        <v>0.68765382978723399</v>
      </c>
      <c r="AP15" s="88">
        <f t="shared" si="1"/>
        <v>1.0305652305882504</v>
      </c>
      <c r="AQ15" s="88">
        <f t="shared" si="1"/>
        <v>1.0217094662207624</v>
      </c>
      <c r="AR15" s="88">
        <f t="shared" si="1"/>
        <v>0.99730308063194728</v>
      </c>
      <c r="AS15" s="88">
        <f t="shared" si="1"/>
        <v>0.99999575708135757</v>
      </c>
      <c r="AT15" s="88">
        <f t="shared" si="1"/>
        <v>1.0208272500720266</v>
      </c>
      <c r="AU15" s="88">
        <f t="shared" si="1"/>
        <v>0.75500711459778236</v>
      </c>
      <c r="AV15" s="88">
        <f t="shared" si="1"/>
        <v>1.0291156284378049</v>
      </c>
      <c r="AW15" s="88">
        <f t="shared" si="1"/>
        <v>1.0282918922162345</v>
      </c>
      <c r="AX15" s="88">
        <f t="shared" si="1"/>
        <v>1.0272829996651398</v>
      </c>
      <c r="AY15" s="88">
        <f t="shared" si="1"/>
        <v>0.91346625757130295</v>
      </c>
      <c r="AZ15" s="88">
        <f t="shared" si="1"/>
        <v>0.90526881347673371</v>
      </c>
      <c r="BA15" s="88">
        <f t="shared" si="1"/>
        <v>0.89535573841382443</v>
      </c>
      <c r="BB15" s="88">
        <f t="shared" si="1"/>
        <v>0.93250333163144417</v>
      </c>
      <c r="BC15" s="88">
        <f t="shared" si="1"/>
        <v>0.92761777242075016</v>
      </c>
      <c r="BD15" s="88">
        <f t="shared" si="1"/>
        <v>0.92196977059811869</v>
      </c>
      <c r="BE15" s="88">
        <f t="shared" si="1"/>
        <v>1</v>
      </c>
      <c r="BF15" s="88">
        <f t="shared" si="1"/>
        <v>1</v>
      </c>
    </row>
    <row r="16" spans="1:58" x14ac:dyDescent="0.25">
      <c r="A16" s="41" t="s">
        <v>31</v>
      </c>
      <c r="B16" s="45">
        <v>273</v>
      </c>
      <c r="C16" s="45">
        <v>334</v>
      </c>
      <c r="D16" s="45">
        <v>394</v>
      </c>
      <c r="E16" s="45">
        <v>455</v>
      </c>
      <c r="F16" s="45">
        <v>503</v>
      </c>
      <c r="G16" s="45">
        <v>469</v>
      </c>
      <c r="H16" s="45">
        <v>436</v>
      </c>
      <c r="I16" s="45">
        <v>402</v>
      </c>
      <c r="J16" s="45">
        <v>369</v>
      </c>
      <c r="K16" s="45">
        <v>335</v>
      </c>
      <c r="L16" s="45">
        <v>301.66485999999998</v>
      </c>
      <c r="M16" s="45">
        <v>303.66233</v>
      </c>
      <c r="N16" s="45">
        <v>300.39059999999995</v>
      </c>
      <c r="O16" s="45">
        <v>300.43069000000003</v>
      </c>
      <c r="P16" s="45">
        <v>259.57540999999998</v>
      </c>
      <c r="Q16" s="45">
        <v>247.74441000000002</v>
      </c>
      <c r="R16" s="45">
        <v>283.54653207460535</v>
      </c>
      <c r="S16" s="45">
        <v>245.89706288082215</v>
      </c>
      <c r="T16" s="45">
        <v>208.24759368703894</v>
      </c>
      <c r="U16" s="45">
        <v>170.59812449325571</v>
      </c>
      <c r="V16" s="85">
        <v>105.87902816350307</v>
      </c>
      <c r="W16" s="45">
        <v>41.159931833750427</v>
      </c>
      <c r="X16" s="45">
        <v>38.427041041994691</v>
      </c>
      <c r="Y16" s="45">
        <v>35.517336935913526</v>
      </c>
      <c r="Z16" s="45">
        <v>37.110475292144905</v>
      </c>
      <c r="AA16" s="45">
        <v>28.785885012208098</v>
      </c>
      <c r="AB16" s="45">
        <v>28.746588807083135</v>
      </c>
      <c r="AC16" s="45">
        <v>28.707292601958127</v>
      </c>
      <c r="AD16" s="38"/>
      <c r="AE16" s="83"/>
      <c r="AF16" s="87">
        <f t="shared" si="2"/>
        <v>1.0446886446886448</v>
      </c>
      <c r="AG16" s="88">
        <f t="shared" si="2"/>
        <v>1.0359281437125749</v>
      </c>
      <c r="AH16" s="88">
        <f t="shared" si="2"/>
        <v>1.0309644670050762</v>
      </c>
      <c r="AI16" s="88">
        <f t="shared" si="2"/>
        <v>1.0210989010989011</v>
      </c>
      <c r="AJ16" s="88">
        <f t="shared" si="2"/>
        <v>0.93240556660039764</v>
      </c>
      <c r="AK16" s="88">
        <f t="shared" si="1"/>
        <v>0.92963752665245203</v>
      </c>
      <c r="AL16" s="88">
        <f t="shared" si="1"/>
        <v>0.92201834862385323</v>
      </c>
      <c r="AM16" s="88">
        <f t="shared" si="1"/>
        <v>0.91791044776119401</v>
      </c>
      <c r="AN16" s="88">
        <f t="shared" si="1"/>
        <v>0.90785907859078596</v>
      </c>
      <c r="AO16" s="88">
        <f t="shared" si="1"/>
        <v>0.90049211940298501</v>
      </c>
      <c r="AP16" s="88">
        <f t="shared" si="1"/>
        <v>1.0066214871695696</v>
      </c>
      <c r="AQ16" s="88">
        <f t="shared" si="1"/>
        <v>0.98922576270820273</v>
      </c>
      <c r="AR16" s="88">
        <f t="shared" si="1"/>
        <v>1.0001334595689748</v>
      </c>
      <c r="AS16" s="88">
        <f t="shared" si="1"/>
        <v>0.86401096372677488</v>
      </c>
      <c r="AT16" s="88">
        <f t="shared" si="1"/>
        <v>0.9544217227664209</v>
      </c>
      <c r="AU16" s="88">
        <f t="shared" si="1"/>
        <v>1.1445123305692562</v>
      </c>
      <c r="AV16" s="88">
        <f t="shared" si="1"/>
        <v>0.86721943337371854</v>
      </c>
      <c r="AW16" s="88">
        <f t="shared" si="1"/>
        <v>0.84688930907633242</v>
      </c>
      <c r="AX16" s="88">
        <f t="shared" si="1"/>
        <v>0.81920814292642419</v>
      </c>
      <c r="AY16" s="88">
        <f t="shared" si="1"/>
        <v>0.62063418620811861</v>
      </c>
      <c r="AZ16" s="88">
        <f t="shared" si="1"/>
        <v>0.38874489639430243</v>
      </c>
      <c r="BA16" s="88">
        <f t="shared" si="1"/>
        <v>0.93360312639014598</v>
      </c>
      <c r="BB16" s="88">
        <f t="shared" si="1"/>
        <v>0.92427977728232269</v>
      </c>
      <c r="BC16" s="88">
        <f t="shared" si="1"/>
        <v>1.0448552310975903</v>
      </c>
      <c r="BD16" s="88">
        <f t="shared" si="1"/>
        <v>0.77568084983005181</v>
      </c>
      <c r="BE16" s="88">
        <f t="shared" si="1"/>
        <v>0.998634879382437</v>
      </c>
      <c r="BF16" s="88">
        <f t="shared" si="1"/>
        <v>0.99863301328068088</v>
      </c>
    </row>
    <row r="17" spans="1:58" x14ac:dyDescent="0.25">
      <c r="A17" s="41" t="s">
        <v>32</v>
      </c>
      <c r="B17" s="45">
        <v>278</v>
      </c>
      <c r="C17" s="45">
        <v>301</v>
      </c>
      <c r="D17" s="45">
        <v>323</v>
      </c>
      <c r="E17" s="45">
        <v>354</v>
      </c>
      <c r="F17" s="45">
        <v>371</v>
      </c>
      <c r="G17" s="45">
        <v>379</v>
      </c>
      <c r="H17" s="45">
        <v>385</v>
      </c>
      <c r="I17" s="45">
        <v>392</v>
      </c>
      <c r="J17" s="45">
        <v>399</v>
      </c>
      <c r="K17" s="45">
        <v>406</v>
      </c>
      <c r="L17" s="45">
        <v>413.12122999999997</v>
      </c>
      <c r="M17" s="45">
        <v>421.73505999999998</v>
      </c>
      <c r="N17" s="45">
        <v>431.67328000000003</v>
      </c>
      <c r="O17" s="45">
        <v>475.375519</v>
      </c>
      <c r="P17" s="45">
        <v>436.97895500000004</v>
      </c>
      <c r="Q17" s="45">
        <v>440.08677</v>
      </c>
      <c r="R17" s="45">
        <v>723.23462306320198</v>
      </c>
      <c r="S17" s="45">
        <v>651.50742929516275</v>
      </c>
      <c r="T17" s="45">
        <v>579.78023552712352</v>
      </c>
      <c r="U17" s="45">
        <v>508.05304175908429</v>
      </c>
      <c r="V17" s="85">
        <v>397.15750961886727</v>
      </c>
      <c r="W17" s="45">
        <v>286.26197747865018</v>
      </c>
      <c r="X17" s="45">
        <v>201.03439139697002</v>
      </c>
      <c r="Y17" s="45">
        <v>216.00885874540162</v>
      </c>
      <c r="Z17" s="45">
        <v>124.90717249472367</v>
      </c>
      <c r="AA17" s="45">
        <v>91.184751270475701</v>
      </c>
      <c r="AB17" s="45">
        <v>84.376960136745552</v>
      </c>
      <c r="AC17" s="45">
        <v>77.569169003015688</v>
      </c>
      <c r="AD17" s="38"/>
      <c r="AE17" s="83"/>
      <c r="AF17" s="87">
        <f t="shared" si="2"/>
        <v>1.016546762589928</v>
      </c>
      <c r="AG17" s="88">
        <f t="shared" si="2"/>
        <v>1.0146179401993356</v>
      </c>
      <c r="AH17" s="88">
        <f t="shared" si="2"/>
        <v>1.0191950464396284</v>
      </c>
      <c r="AI17" s="88">
        <f t="shared" si="2"/>
        <v>1.0096045197740113</v>
      </c>
      <c r="AJ17" s="88">
        <f t="shared" si="2"/>
        <v>1.0215633423180592</v>
      </c>
      <c r="AK17" s="88">
        <f t="shared" si="1"/>
        <v>1.0158311345646438</v>
      </c>
      <c r="AL17" s="88">
        <f t="shared" si="1"/>
        <v>1.0181818181818181</v>
      </c>
      <c r="AM17" s="88">
        <f t="shared" si="1"/>
        <v>1.0178571428571428</v>
      </c>
      <c r="AN17" s="88">
        <f t="shared" si="1"/>
        <v>1.0175438596491229</v>
      </c>
      <c r="AO17" s="88">
        <f t="shared" si="1"/>
        <v>1.0175399753694581</v>
      </c>
      <c r="AP17" s="88">
        <f t="shared" si="1"/>
        <v>1.0208506108485396</v>
      </c>
      <c r="AQ17" s="88">
        <f t="shared" si="1"/>
        <v>1.023565078985845</v>
      </c>
      <c r="AR17" s="88">
        <f t="shared" si="1"/>
        <v>1.1012391570773155</v>
      </c>
      <c r="AS17" s="88">
        <f t="shared" si="1"/>
        <v>0.91922898326617453</v>
      </c>
      <c r="AT17" s="88">
        <f t="shared" ref="AT17:BF18" si="3">IF(P17&gt;0,(Q17/P17-1)/(AT$5-AS$5)+1,"")</f>
        <v>1.0071120473067174</v>
      </c>
      <c r="AU17" s="88">
        <f t="shared" si="3"/>
        <v>1.6433909682474708</v>
      </c>
      <c r="AV17" s="88">
        <f t="shared" si="3"/>
        <v>0.90082444689353436</v>
      </c>
      <c r="AW17" s="88">
        <f t="shared" si="3"/>
        <v>0.88990579302274764</v>
      </c>
      <c r="AX17" s="88">
        <f t="shared" si="3"/>
        <v>0.87628554860476326</v>
      </c>
      <c r="AY17" s="88">
        <f t="shared" si="3"/>
        <v>0.78172449916596898</v>
      </c>
      <c r="AZ17" s="88">
        <f t="shared" si="3"/>
        <v>0.72077694754749033</v>
      </c>
      <c r="BA17" s="88">
        <f t="shared" si="3"/>
        <v>0.70227416567037249</v>
      </c>
      <c r="BB17" s="88">
        <f t="shared" si="3"/>
        <v>1.0744870927027728</v>
      </c>
      <c r="BC17" s="88">
        <f t="shared" si="3"/>
        <v>0.57825023112568374</v>
      </c>
      <c r="BD17" s="88">
        <f t="shared" si="3"/>
        <v>0.73002013774931562</v>
      </c>
      <c r="BE17" s="88">
        <f t="shared" si="3"/>
        <v>0.92534068428243421</v>
      </c>
      <c r="BF17" s="88">
        <f t="shared" si="3"/>
        <v>0.91931694241299033</v>
      </c>
    </row>
    <row r="18" spans="1:58" x14ac:dyDescent="0.25">
      <c r="A18" s="41" t="s">
        <v>33</v>
      </c>
      <c r="B18" s="45">
        <v>110</v>
      </c>
      <c r="C18" s="45">
        <v>20</v>
      </c>
      <c r="D18" s="45">
        <v>11</v>
      </c>
      <c r="E18" s="45">
        <v>11</v>
      </c>
      <c r="F18" s="45">
        <v>12</v>
      </c>
      <c r="G18" s="45">
        <v>11.85075</v>
      </c>
      <c r="H18" s="45">
        <v>10</v>
      </c>
      <c r="I18" s="45">
        <v>10</v>
      </c>
      <c r="J18" s="45">
        <v>15</v>
      </c>
      <c r="K18" s="45">
        <v>10</v>
      </c>
      <c r="L18" s="45">
        <v>15.20858</v>
      </c>
      <c r="M18" s="45">
        <v>6.6106699999999998</v>
      </c>
      <c r="N18" s="45">
        <v>6.1332200000000006</v>
      </c>
      <c r="O18" s="45">
        <v>67.435986999999997</v>
      </c>
      <c r="P18" s="45">
        <v>69.539186999999998</v>
      </c>
      <c r="Q18" s="45">
        <v>44.252963000000001</v>
      </c>
      <c r="R18" s="45">
        <v>134.94766473039971</v>
      </c>
      <c r="S18" s="45">
        <v>131.89193095155258</v>
      </c>
      <c r="T18" s="45">
        <v>128.83619717270545</v>
      </c>
      <c r="U18" s="45">
        <v>125.78046339385837</v>
      </c>
      <c r="V18" s="45">
        <v>130.17967282934057</v>
      </c>
      <c r="W18" s="45">
        <v>134.57888226482279</v>
      </c>
      <c r="X18" s="45">
        <v>138.97809170030501</v>
      </c>
      <c r="Y18" s="45">
        <v>154.01225229086486</v>
      </c>
      <c r="Z18" s="45">
        <v>169.04641288142474</v>
      </c>
      <c r="AA18" s="45">
        <v>219.31466537376198</v>
      </c>
      <c r="AB18" s="45">
        <v>219.31466537376198</v>
      </c>
      <c r="AC18" s="45">
        <v>219.31466537376198</v>
      </c>
      <c r="AD18" s="38"/>
      <c r="AE18" s="83"/>
      <c r="AF18" s="87">
        <f t="shared" si="2"/>
        <v>0.83636363636363642</v>
      </c>
      <c r="AG18" s="88">
        <f t="shared" si="2"/>
        <v>0.91</v>
      </c>
      <c r="AH18" s="88">
        <f t="shared" si="2"/>
        <v>1</v>
      </c>
      <c r="AI18" s="88">
        <f t="shared" si="2"/>
        <v>1.0181818181818181</v>
      </c>
      <c r="AJ18" s="88">
        <f t="shared" si="2"/>
        <v>0.98756250000000001</v>
      </c>
      <c r="AK18" s="88">
        <f t="shared" si="2"/>
        <v>0.84382844967618087</v>
      </c>
      <c r="AL18" s="88">
        <f t="shared" si="2"/>
        <v>1</v>
      </c>
      <c r="AM18" s="88">
        <f t="shared" si="2"/>
        <v>1.5</v>
      </c>
      <c r="AN18" s="88">
        <f t="shared" si="2"/>
        <v>0.66666666666666663</v>
      </c>
      <c r="AO18" s="88">
        <f t="shared" si="2"/>
        <v>1.520858</v>
      </c>
      <c r="AP18" s="88">
        <f t="shared" si="2"/>
        <v>0.43466714183704203</v>
      </c>
      <c r="AQ18" s="88">
        <f t="shared" si="2"/>
        <v>0.92777585327962231</v>
      </c>
      <c r="AR18" s="88">
        <f t="shared" si="2"/>
        <v>10.995201052628145</v>
      </c>
      <c r="AS18" s="88">
        <f t="shared" si="2"/>
        <v>1.0311880954600694</v>
      </c>
      <c r="AT18" s="88">
        <f t="shared" si="3"/>
        <v>0.63637446609779891</v>
      </c>
      <c r="AU18" s="88">
        <f t="shared" si="3"/>
        <v>3.0494605464135747</v>
      </c>
      <c r="AV18" s="88">
        <f t="shared" si="3"/>
        <v>0.97735615666301512</v>
      </c>
      <c r="AW18" s="88">
        <f t="shared" si="3"/>
        <v>0.9768315335380936</v>
      </c>
      <c r="AX18" s="88">
        <f t="shared" si="3"/>
        <v>0.97628202441623713</v>
      </c>
      <c r="AY18" s="88">
        <f t="shared" si="3"/>
        <v>1.0349752999534347</v>
      </c>
      <c r="AZ18" s="88">
        <f t="shared" si="3"/>
        <v>1.0337933668127233</v>
      </c>
      <c r="BA18" s="88">
        <f t="shared" si="3"/>
        <v>1.0326887054004914</v>
      </c>
      <c r="BB18" s="88">
        <f t="shared" si="3"/>
        <v>1.1081764788005566</v>
      </c>
      <c r="BC18" s="88">
        <f t="shared" si="3"/>
        <v>1.0976166530060649</v>
      </c>
      <c r="BD18" s="88">
        <f t="shared" si="3"/>
        <v>1.2973636153261483</v>
      </c>
      <c r="BE18" s="88">
        <f t="shared" si="3"/>
        <v>1</v>
      </c>
      <c r="BF18" s="88">
        <f t="shared" si="3"/>
        <v>1</v>
      </c>
    </row>
    <row r="19" spans="1:58" x14ac:dyDescent="0.25">
      <c r="A19" s="38"/>
      <c r="B19" s="45"/>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38"/>
      <c r="AD19" s="38"/>
    </row>
    <row r="20" spans="1:58" x14ac:dyDescent="0.25">
      <c r="A20" s="38"/>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38"/>
      <c r="AD20" s="38"/>
    </row>
    <row r="21" spans="1:58" x14ac:dyDescent="0.25">
      <c r="A21" s="46" t="s">
        <v>36</v>
      </c>
      <c r="B21" s="45">
        <f>SUM(B6:B18)</f>
        <v>31218</v>
      </c>
      <c r="C21" s="74">
        <f t="shared" ref="C21:AC21" si="4">SUM(C6:C18)</f>
        <v>28044</v>
      </c>
      <c r="D21" s="74">
        <f t="shared" si="4"/>
        <v>25926</v>
      </c>
      <c r="E21" s="74">
        <f t="shared" si="4"/>
        <v>23307</v>
      </c>
      <c r="F21" s="74">
        <f t="shared" si="4"/>
        <v>23077</v>
      </c>
      <c r="G21" s="74">
        <f t="shared" si="4"/>
        <v>22374.850750000001</v>
      </c>
      <c r="H21" s="74">
        <f t="shared" si="4"/>
        <v>22082</v>
      </c>
      <c r="I21" s="74">
        <f t="shared" si="4"/>
        <v>21773</v>
      </c>
      <c r="J21" s="74">
        <f t="shared" si="4"/>
        <v>21346</v>
      </c>
      <c r="K21" s="74">
        <f t="shared" si="4"/>
        <v>18619</v>
      </c>
      <c r="L21" s="74">
        <f t="shared" si="4"/>
        <v>18385.268459999996</v>
      </c>
      <c r="M21" s="74">
        <f t="shared" si="4"/>
        <v>18839.865219999996</v>
      </c>
      <c r="N21" s="74">
        <f t="shared" si="4"/>
        <v>18944.408070000001</v>
      </c>
      <c r="O21" s="74">
        <f t="shared" si="4"/>
        <v>17545.485519000002</v>
      </c>
      <c r="P21" s="74">
        <f t="shared" si="4"/>
        <v>16346.998164999997</v>
      </c>
      <c r="Q21" s="74">
        <f t="shared" si="4"/>
        <v>15931.655637999998</v>
      </c>
      <c r="R21" s="74">
        <f t="shared" si="4"/>
        <v>15027.577815505236</v>
      </c>
      <c r="S21" s="74">
        <f t="shared" si="4"/>
        <v>14782.776450209327</v>
      </c>
      <c r="T21" s="74">
        <f t="shared" si="4"/>
        <v>14537.97508491342</v>
      </c>
      <c r="U21" s="74">
        <f t="shared" si="4"/>
        <v>14528.399416252378</v>
      </c>
      <c r="V21" s="74">
        <f t="shared" si="4"/>
        <v>13092.046390600148</v>
      </c>
      <c r="W21" s="74">
        <f t="shared" si="4"/>
        <v>11655.693364947905</v>
      </c>
      <c r="X21" s="74">
        <f t="shared" si="4"/>
        <v>10306.994490892204</v>
      </c>
      <c r="Y21" s="74">
        <f t="shared" si="4"/>
        <v>9078.6888968700514</v>
      </c>
      <c r="Z21" s="74">
        <f t="shared" si="4"/>
        <v>7748.809991711104</v>
      </c>
      <c r="AA21" s="74">
        <f t="shared" si="4"/>
        <v>6501.6267148441802</v>
      </c>
      <c r="AB21" s="74">
        <f t="shared" si="4"/>
        <v>5224.5596590800251</v>
      </c>
      <c r="AC21" s="74">
        <f t="shared" si="4"/>
        <v>4828.6448802840423</v>
      </c>
      <c r="AD21" s="38"/>
    </row>
    <row r="22" spans="1:58" x14ac:dyDescent="0.25">
      <c r="A22" s="73" t="s">
        <v>46</v>
      </c>
      <c r="B22" s="78" t="s">
        <v>28</v>
      </c>
      <c r="C22" s="78" t="s">
        <v>28</v>
      </c>
      <c r="D22" s="78" t="s">
        <v>28</v>
      </c>
      <c r="E22" s="78" t="s">
        <v>28</v>
      </c>
      <c r="F22" s="78">
        <v>11.85075</v>
      </c>
      <c r="G22" s="78">
        <v>11.85075</v>
      </c>
      <c r="H22" s="78">
        <v>9.2590699999999995</v>
      </c>
      <c r="I22" s="78">
        <v>8.7270199999999996</v>
      </c>
      <c r="J22" s="78">
        <v>14.49113</v>
      </c>
      <c r="K22" s="78">
        <v>9.652610000000001</v>
      </c>
      <c r="L22" s="78">
        <v>14.793959999999998</v>
      </c>
      <c r="M22" s="78">
        <v>6.1855000000000002</v>
      </c>
      <c r="N22" s="78">
        <v>5.7008000000000001</v>
      </c>
      <c r="O22" s="78">
        <v>67.219254000000006</v>
      </c>
      <c r="P22" s="78">
        <v>69.321860000000001</v>
      </c>
      <c r="Q22" s="78">
        <v>44.031129999999997</v>
      </c>
      <c r="R22" s="78">
        <v>134.94766473039971</v>
      </c>
      <c r="S22" s="78">
        <v>132</v>
      </c>
      <c r="T22" s="78">
        <v>129</v>
      </c>
      <c r="U22" s="78">
        <v>55.916174455782894</v>
      </c>
      <c r="V22" s="78">
        <v>55.916174455782894</v>
      </c>
      <c r="W22" s="78">
        <v>55.916174455782894</v>
      </c>
      <c r="X22" s="78">
        <v>69.993067472599904</v>
      </c>
      <c r="Y22" s="78">
        <v>69.993067472599904</v>
      </c>
      <c r="Z22" s="78">
        <v>69.993067472599904</v>
      </c>
      <c r="AA22" s="78">
        <v>105.22715937437799</v>
      </c>
      <c r="AB22" s="78">
        <v>105.22715937437799</v>
      </c>
      <c r="AC22" s="78">
        <v>105.22715937437799</v>
      </c>
    </row>
    <row r="23" spans="1:58" x14ac:dyDescent="0.25">
      <c r="A23" s="1" t="s">
        <v>52</v>
      </c>
      <c r="B23" s="78">
        <f>B21</f>
        <v>31218</v>
      </c>
      <c r="C23" s="78">
        <f t="shared" ref="C23:E23" si="5">C21</f>
        <v>28044</v>
      </c>
      <c r="D23" s="78">
        <f t="shared" si="5"/>
        <v>25926</v>
      </c>
      <c r="E23" s="78">
        <f t="shared" si="5"/>
        <v>23307</v>
      </c>
      <c r="F23" s="78">
        <f>F21 - F22</f>
        <v>23065.149249999999</v>
      </c>
      <c r="G23" s="78">
        <f t="shared" ref="G23:AC23" si="6">G21 - G22</f>
        <v>22363</v>
      </c>
      <c r="H23" s="78">
        <f t="shared" si="6"/>
        <v>22072.74093</v>
      </c>
      <c r="I23" s="78">
        <f t="shared" si="6"/>
        <v>21764.272980000002</v>
      </c>
      <c r="J23" s="78">
        <f t="shared" si="6"/>
        <v>21331.508870000001</v>
      </c>
      <c r="K23" s="78">
        <f t="shared" si="6"/>
        <v>18609.347389999999</v>
      </c>
      <c r="L23" s="78">
        <f t="shared" si="6"/>
        <v>18370.474499999997</v>
      </c>
      <c r="M23" s="78">
        <f t="shared" si="6"/>
        <v>18833.679719999996</v>
      </c>
      <c r="N23" s="78">
        <f t="shared" si="6"/>
        <v>18938.707270000003</v>
      </c>
      <c r="O23" s="78">
        <f t="shared" si="6"/>
        <v>17478.266265000002</v>
      </c>
      <c r="P23" s="78">
        <f t="shared" si="6"/>
        <v>16277.676304999997</v>
      </c>
      <c r="Q23" s="78">
        <f t="shared" si="6"/>
        <v>15887.624507999999</v>
      </c>
      <c r="R23" s="78">
        <f t="shared" si="6"/>
        <v>14892.630150774836</v>
      </c>
      <c r="S23" s="78">
        <f t="shared" si="6"/>
        <v>14650.776450209327</v>
      </c>
      <c r="T23" s="78">
        <f t="shared" si="6"/>
        <v>14408.97508491342</v>
      </c>
      <c r="U23" s="78">
        <f t="shared" si="6"/>
        <v>14472.483241796595</v>
      </c>
      <c r="V23" s="78">
        <f t="shared" si="6"/>
        <v>13036.130216144365</v>
      </c>
      <c r="W23" s="78">
        <f t="shared" si="6"/>
        <v>11599.777190492123</v>
      </c>
      <c r="X23" s="78">
        <f t="shared" si="6"/>
        <v>10237.001423419604</v>
      </c>
      <c r="Y23" s="78">
        <f t="shared" si="6"/>
        <v>9008.6958293974512</v>
      </c>
      <c r="Z23" s="78">
        <f t="shared" si="6"/>
        <v>7678.8169242385038</v>
      </c>
      <c r="AA23" s="78">
        <f t="shared" si="6"/>
        <v>6396.3995554698022</v>
      </c>
      <c r="AB23" s="78">
        <f t="shared" si="6"/>
        <v>5119.332499705647</v>
      </c>
      <c r="AC23" s="78">
        <f t="shared" si="6"/>
        <v>4723.4177209096642</v>
      </c>
      <c r="AD23" s="38"/>
    </row>
    <row r="24" spans="1:58" x14ac:dyDescent="0.25">
      <c r="A24" s="57" t="s">
        <v>47</v>
      </c>
      <c r="B24" s="78">
        <f>B18</f>
        <v>110</v>
      </c>
      <c r="C24" s="78">
        <f t="shared" ref="C24:E24" si="7">C18</f>
        <v>20</v>
      </c>
      <c r="D24" s="78">
        <f t="shared" si="7"/>
        <v>11</v>
      </c>
      <c r="E24" s="78">
        <f t="shared" si="7"/>
        <v>11</v>
      </c>
      <c r="F24" s="78">
        <f>F18 - F22</f>
        <v>0.14925000000000033</v>
      </c>
      <c r="G24" s="78">
        <f t="shared" ref="G24:AC24" si="8">G18 - G22</f>
        <v>0</v>
      </c>
      <c r="H24" s="78">
        <f t="shared" si="8"/>
        <v>0.74093000000000053</v>
      </c>
      <c r="I24" s="78">
        <f t="shared" si="8"/>
        <v>1.2729800000000004</v>
      </c>
      <c r="J24" s="78">
        <f t="shared" si="8"/>
        <v>0.50886999999999993</v>
      </c>
      <c r="K24" s="78">
        <f t="shared" si="8"/>
        <v>0.34738999999999898</v>
      </c>
      <c r="L24" s="78">
        <f t="shared" si="8"/>
        <v>0.4146200000000011</v>
      </c>
      <c r="M24" s="78">
        <f t="shared" si="8"/>
        <v>0.4251699999999996</v>
      </c>
      <c r="N24" s="78">
        <f t="shared" si="8"/>
        <v>0.43242000000000047</v>
      </c>
      <c r="O24" s="78">
        <f t="shared" si="8"/>
        <v>0.21673299999999074</v>
      </c>
      <c r="P24" s="78">
        <f t="shared" si="8"/>
        <v>0.21732699999999738</v>
      </c>
      <c r="Q24" s="78">
        <f t="shared" si="8"/>
        <v>0.22183300000000372</v>
      </c>
      <c r="R24" s="78">
        <f t="shared" si="8"/>
        <v>0</v>
      </c>
      <c r="S24" s="78">
        <f t="shared" si="8"/>
        <v>-0.10806904844741894</v>
      </c>
      <c r="T24" s="78">
        <f t="shared" si="8"/>
        <v>-0.1638028272945462</v>
      </c>
      <c r="U24" s="78">
        <f t="shared" si="8"/>
        <v>69.864288938075475</v>
      </c>
      <c r="V24" s="78">
        <f t="shared" si="8"/>
        <v>74.263498373557681</v>
      </c>
      <c r="W24" s="78">
        <f t="shared" si="8"/>
        <v>78.662707809039901</v>
      </c>
      <c r="X24" s="78">
        <f t="shared" si="8"/>
        <v>68.985024227705111</v>
      </c>
      <c r="Y24" s="78">
        <f t="shared" si="8"/>
        <v>84.019184818264961</v>
      </c>
      <c r="Z24" s="78">
        <f t="shared" si="8"/>
        <v>99.053345408824839</v>
      </c>
      <c r="AA24" s="78">
        <f t="shared" si="8"/>
        <v>114.08750599938399</v>
      </c>
      <c r="AB24" s="78">
        <f t="shared" si="8"/>
        <v>114.08750599938399</v>
      </c>
      <c r="AC24" s="78">
        <f t="shared" si="8"/>
        <v>114.08750599938399</v>
      </c>
      <c r="AD24" s="38"/>
    </row>
    <row r="25" spans="1:58" x14ac:dyDescent="0.25">
      <c r="A25" s="39"/>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row>
    <row r="26" spans="1:58" x14ac:dyDescent="0.25">
      <c r="A26" s="39"/>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row>
    <row r="27" spans="1:58" x14ac:dyDescent="0.25">
      <c r="A27" s="57" t="s">
        <v>48</v>
      </c>
      <c r="B27" s="76">
        <f>SUM(B6:B8)</f>
        <v>23456</v>
      </c>
      <c r="C27" s="76">
        <f t="shared" ref="C27:AC27" si="9">SUM(C6:C8)</f>
        <v>22660</v>
      </c>
      <c r="D27" s="76">
        <f t="shared" si="9"/>
        <v>21391</v>
      </c>
      <c r="E27" s="76">
        <f t="shared" si="9"/>
        <v>20020</v>
      </c>
      <c r="F27" s="76">
        <f t="shared" si="9"/>
        <v>20290</v>
      </c>
      <c r="G27" s="76">
        <f t="shared" si="9"/>
        <v>19795</v>
      </c>
      <c r="H27" s="76">
        <f t="shared" si="9"/>
        <v>19492</v>
      </c>
      <c r="I27" s="76">
        <f t="shared" si="9"/>
        <v>19245</v>
      </c>
      <c r="J27" s="76">
        <f t="shared" si="9"/>
        <v>18887</v>
      </c>
      <c r="K27" s="76">
        <f t="shared" si="9"/>
        <v>16230</v>
      </c>
      <c r="L27" s="76">
        <f t="shared" si="9"/>
        <v>16251.827439999999</v>
      </c>
      <c r="M27" s="76">
        <f t="shared" si="9"/>
        <v>16648.651059999997</v>
      </c>
      <c r="N27" s="76">
        <f t="shared" si="9"/>
        <v>16742.515719999999</v>
      </c>
      <c r="O27" s="76">
        <f t="shared" si="9"/>
        <v>15338.388053999999</v>
      </c>
      <c r="P27" s="76">
        <f t="shared" si="9"/>
        <v>14162.924778999999</v>
      </c>
      <c r="Q27" s="76">
        <f t="shared" si="9"/>
        <v>13735.147107999999</v>
      </c>
      <c r="R27" s="76">
        <f t="shared" si="9"/>
        <v>12800.982546718069</v>
      </c>
      <c r="S27" s="76">
        <f t="shared" si="9"/>
        <v>12691.535168729462</v>
      </c>
      <c r="T27" s="76">
        <f t="shared" si="9"/>
        <v>12582.087790740858</v>
      </c>
      <c r="U27" s="76">
        <f t="shared" si="9"/>
        <v>12708.275729387125</v>
      </c>
      <c r="V27" s="76">
        <f t="shared" si="9"/>
        <v>11517.62404236084</v>
      </c>
      <c r="W27" s="76">
        <f t="shared" si="9"/>
        <v>10326.972355334552</v>
      </c>
      <c r="X27" s="76">
        <f t="shared" si="9"/>
        <v>9136.3206683082681</v>
      </c>
      <c r="Y27" s="76">
        <f t="shared" si="9"/>
        <v>7945.5795403448928</v>
      </c>
      <c r="Z27" s="76">
        <f t="shared" si="9"/>
        <v>6754.8384123815176</v>
      </c>
      <c r="AA27" s="76">
        <f t="shared" si="9"/>
        <v>5564.0972844181297</v>
      </c>
      <c r="AB27" s="76">
        <f t="shared" si="9"/>
        <v>4293.8773159928296</v>
      </c>
      <c r="AC27" s="76">
        <f t="shared" si="9"/>
        <v>3904.8096245357019</v>
      </c>
      <c r="AD27" s="38"/>
    </row>
    <row r="28" spans="1:58" x14ac:dyDescent="0.25">
      <c r="A28" s="57" t="s">
        <v>49</v>
      </c>
      <c r="B28" s="76">
        <f>SUM(B9:B15)</f>
        <v>7101</v>
      </c>
      <c r="C28" s="76">
        <f t="shared" ref="C28:AC28" si="10">SUM(C9:C15)</f>
        <v>4729</v>
      </c>
      <c r="D28" s="76">
        <f t="shared" si="10"/>
        <v>3807</v>
      </c>
      <c r="E28" s="76">
        <f t="shared" si="10"/>
        <v>2467</v>
      </c>
      <c r="F28" s="76">
        <f t="shared" si="10"/>
        <v>1901</v>
      </c>
      <c r="G28" s="76">
        <f t="shared" si="10"/>
        <v>1720</v>
      </c>
      <c r="H28" s="76">
        <f t="shared" si="10"/>
        <v>1759</v>
      </c>
      <c r="I28" s="76">
        <f t="shared" si="10"/>
        <v>1724</v>
      </c>
      <c r="J28" s="76">
        <f t="shared" si="10"/>
        <v>1676</v>
      </c>
      <c r="K28" s="76">
        <f t="shared" si="10"/>
        <v>1638</v>
      </c>
      <c r="L28" s="76">
        <f t="shared" si="10"/>
        <v>1403.4463499999999</v>
      </c>
      <c r="M28" s="76">
        <f t="shared" si="10"/>
        <v>1459.2061000000001</v>
      </c>
      <c r="N28" s="76">
        <f t="shared" si="10"/>
        <v>1463.6952500000002</v>
      </c>
      <c r="O28" s="76">
        <f t="shared" si="10"/>
        <v>1363.8552690000001</v>
      </c>
      <c r="P28" s="76">
        <f t="shared" si="10"/>
        <v>1417.979834</v>
      </c>
      <c r="Q28" s="76">
        <f t="shared" si="10"/>
        <v>1464.424387</v>
      </c>
      <c r="R28" s="76">
        <f t="shared" si="10"/>
        <v>1084.8664489189603</v>
      </c>
      <c r="S28" s="76">
        <f t="shared" si="10"/>
        <v>1061.9448583523256</v>
      </c>
      <c r="T28" s="76">
        <f t="shared" si="10"/>
        <v>1039.0232677856909</v>
      </c>
      <c r="U28" s="76">
        <f t="shared" si="10"/>
        <v>1015.692057219056</v>
      </c>
      <c r="V28" s="76">
        <f t="shared" si="10"/>
        <v>941.20613762759365</v>
      </c>
      <c r="W28" s="76">
        <f t="shared" si="10"/>
        <v>866.72021803613131</v>
      </c>
      <c r="X28" s="76">
        <f t="shared" si="10"/>
        <v>792.23429844466887</v>
      </c>
      <c r="Y28" s="76">
        <f t="shared" si="10"/>
        <v>727.57090855298156</v>
      </c>
      <c r="Z28" s="76">
        <f t="shared" si="10"/>
        <v>662.90751866129403</v>
      </c>
      <c r="AA28" s="76">
        <f t="shared" si="10"/>
        <v>598.24412876960423</v>
      </c>
      <c r="AB28" s="76">
        <f t="shared" si="10"/>
        <v>598.24412876960423</v>
      </c>
      <c r="AC28" s="76">
        <f t="shared" si="10"/>
        <v>598.24412876960423</v>
      </c>
      <c r="AD28" s="38"/>
    </row>
    <row r="29" spans="1:58" x14ac:dyDescent="0.25">
      <c r="A29" s="57" t="s">
        <v>50</v>
      </c>
      <c r="B29" s="76">
        <f>B16 + B17</f>
        <v>551</v>
      </c>
      <c r="C29" s="76">
        <f t="shared" ref="C29:AC29" si="11">C16 + C17</f>
        <v>635</v>
      </c>
      <c r="D29" s="76">
        <f t="shared" si="11"/>
        <v>717</v>
      </c>
      <c r="E29" s="76">
        <f t="shared" si="11"/>
        <v>809</v>
      </c>
      <c r="F29" s="76">
        <f t="shared" si="11"/>
        <v>874</v>
      </c>
      <c r="G29" s="76">
        <f t="shared" si="11"/>
        <v>848</v>
      </c>
      <c r="H29" s="76">
        <f t="shared" si="11"/>
        <v>821</v>
      </c>
      <c r="I29" s="76">
        <f t="shared" si="11"/>
        <v>794</v>
      </c>
      <c r="J29" s="76">
        <f t="shared" si="11"/>
        <v>768</v>
      </c>
      <c r="K29" s="76">
        <f t="shared" si="11"/>
        <v>741</v>
      </c>
      <c r="L29" s="76">
        <f t="shared" si="11"/>
        <v>714.78608999999994</v>
      </c>
      <c r="M29" s="76">
        <f t="shared" si="11"/>
        <v>725.39738999999997</v>
      </c>
      <c r="N29" s="76">
        <f t="shared" si="11"/>
        <v>732.06387999999993</v>
      </c>
      <c r="O29" s="76">
        <f t="shared" si="11"/>
        <v>775.80620900000008</v>
      </c>
      <c r="P29" s="76">
        <f t="shared" si="11"/>
        <v>696.55436499999996</v>
      </c>
      <c r="Q29" s="76">
        <f t="shared" si="11"/>
        <v>687.83118000000002</v>
      </c>
      <c r="R29" s="76">
        <f t="shared" si="11"/>
        <v>1006.7811551378073</v>
      </c>
      <c r="S29" s="76">
        <f t="shared" si="11"/>
        <v>897.40449217598484</v>
      </c>
      <c r="T29" s="76">
        <f t="shared" si="11"/>
        <v>788.02782921416247</v>
      </c>
      <c r="U29" s="76">
        <f t="shared" si="11"/>
        <v>678.65116625233998</v>
      </c>
      <c r="V29" s="76">
        <f t="shared" si="11"/>
        <v>503.03653778237032</v>
      </c>
      <c r="W29" s="76">
        <f t="shared" si="11"/>
        <v>327.4219093124006</v>
      </c>
      <c r="X29" s="76">
        <f t="shared" si="11"/>
        <v>239.46143243896472</v>
      </c>
      <c r="Y29" s="76">
        <f t="shared" si="11"/>
        <v>251.52619568131516</v>
      </c>
      <c r="Z29" s="76">
        <f t="shared" si="11"/>
        <v>162.01764778686857</v>
      </c>
      <c r="AA29" s="76">
        <f t="shared" si="11"/>
        <v>119.9706362826838</v>
      </c>
      <c r="AB29" s="76">
        <f t="shared" si="11"/>
        <v>113.12354894382869</v>
      </c>
      <c r="AC29" s="76">
        <f t="shared" si="11"/>
        <v>106.27646160497382</v>
      </c>
    </row>
    <row r="30" spans="1:58" x14ac:dyDescent="0.25">
      <c r="A30" s="57" t="s">
        <v>51</v>
      </c>
      <c r="B30" s="76">
        <f>B18</f>
        <v>110</v>
      </c>
      <c r="C30" s="76">
        <f t="shared" ref="C30:AC30" si="12">C18</f>
        <v>20</v>
      </c>
      <c r="D30" s="76">
        <f t="shared" si="12"/>
        <v>11</v>
      </c>
      <c r="E30" s="76">
        <f t="shared" si="12"/>
        <v>11</v>
      </c>
      <c r="F30" s="76">
        <f t="shared" si="12"/>
        <v>12</v>
      </c>
      <c r="G30" s="76">
        <f t="shared" si="12"/>
        <v>11.85075</v>
      </c>
      <c r="H30" s="76">
        <f t="shared" si="12"/>
        <v>10</v>
      </c>
      <c r="I30" s="76">
        <f t="shared" si="12"/>
        <v>10</v>
      </c>
      <c r="J30" s="76">
        <f t="shared" si="12"/>
        <v>15</v>
      </c>
      <c r="K30" s="76">
        <f t="shared" si="12"/>
        <v>10</v>
      </c>
      <c r="L30" s="76">
        <f t="shared" si="12"/>
        <v>15.20858</v>
      </c>
      <c r="M30" s="76">
        <f t="shared" si="12"/>
        <v>6.6106699999999998</v>
      </c>
      <c r="N30" s="76">
        <f t="shared" si="12"/>
        <v>6.1332200000000006</v>
      </c>
      <c r="O30" s="76">
        <f t="shared" si="12"/>
        <v>67.435986999999997</v>
      </c>
      <c r="P30" s="76">
        <f t="shared" si="12"/>
        <v>69.539186999999998</v>
      </c>
      <c r="Q30" s="76">
        <f t="shared" si="12"/>
        <v>44.252963000000001</v>
      </c>
      <c r="R30" s="76">
        <f t="shared" si="12"/>
        <v>134.94766473039971</v>
      </c>
      <c r="S30" s="76">
        <f t="shared" si="12"/>
        <v>131.89193095155258</v>
      </c>
      <c r="T30" s="76">
        <f t="shared" si="12"/>
        <v>128.83619717270545</v>
      </c>
      <c r="U30" s="76">
        <f t="shared" si="12"/>
        <v>125.78046339385837</v>
      </c>
      <c r="V30" s="76">
        <f t="shared" si="12"/>
        <v>130.17967282934057</v>
      </c>
      <c r="W30" s="76">
        <f t="shared" si="12"/>
        <v>134.57888226482279</v>
      </c>
      <c r="X30" s="76">
        <f t="shared" si="12"/>
        <v>138.97809170030501</v>
      </c>
      <c r="Y30" s="76">
        <f t="shared" si="12"/>
        <v>154.01225229086486</v>
      </c>
      <c r="Z30" s="76">
        <f t="shared" si="12"/>
        <v>169.04641288142474</v>
      </c>
      <c r="AA30" s="76">
        <f t="shared" si="12"/>
        <v>219.31466537376198</v>
      </c>
      <c r="AB30" s="76">
        <f t="shared" si="12"/>
        <v>219.31466537376198</v>
      </c>
      <c r="AC30" s="76">
        <f t="shared" si="12"/>
        <v>219.31466537376198</v>
      </c>
    </row>
    <row r="31" spans="1:58" x14ac:dyDescent="0.25">
      <c r="A31" s="57" t="s">
        <v>36</v>
      </c>
      <c r="B31" s="76">
        <f>SUM(B27:B30)</f>
        <v>31218</v>
      </c>
      <c r="C31" s="76">
        <f t="shared" ref="C31:AC31" si="13">SUM(C27:C30)</f>
        <v>28044</v>
      </c>
      <c r="D31" s="76">
        <f t="shared" si="13"/>
        <v>25926</v>
      </c>
      <c r="E31" s="76">
        <f t="shared" si="13"/>
        <v>23307</v>
      </c>
      <c r="F31" s="76">
        <f t="shared" si="13"/>
        <v>23077</v>
      </c>
      <c r="G31" s="76">
        <f t="shared" si="13"/>
        <v>22374.850750000001</v>
      </c>
      <c r="H31" s="76">
        <f t="shared" si="13"/>
        <v>22082</v>
      </c>
      <c r="I31" s="76">
        <f t="shared" si="13"/>
        <v>21773</v>
      </c>
      <c r="J31" s="76">
        <f t="shared" si="13"/>
        <v>21346</v>
      </c>
      <c r="K31" s="76">
        <f t="shared" si="13"/>
        <v>18619</v>
      </c>
      <c r="L31" s="76">
        <f t="shared" si="13"/>
        <v>18385.268459999999</v>
      </c>
      <c r="M31" s="76">
        <f t="shared" si="13"/>
        <v>18839.865219999992</v>
      </c>
      <c r="N31" s="76">
        <f t="shared" si="13"/>
        <v>18944.408070000001</v>
      </c>
      <c r="O31" s="76">
        <f t="shared" si="13"/>
        <v>17545.485518999998</v>
      </c>
      <c r="P31" s="76">
        <f t="shared" si="13"/>
        <v>16346.998164999999</v>
      </c>
      <c r="Q31" s="76">
        <f t="shared" si="13"/>
        <v>15931.655638</v>
      </c>
      <c r="R31" s="76">
        <f t="shared" si="13"/>
        <v>15027.577815505236</v>
      </c>
      <c r="S31" s="76">
        <f t="shared" si="13"/>
        <v>14782.776450209327</v>
      </c>
      <c r="T31" s="76">
        <f t="shared" si="13"/>
        <v>14537.975084913418</v>
      </c>
      <c r="U31" s="76">
        <f t="shared" si="13"/>
        <v>14528.39941625238</v>
      </c>
      <c r="V31" s="76">
        <f t="shared" si="13"/>
        <v>13092.046390600146</v>
      </c>
      <c r="W31" s="76">
        <f t="shared" si="13"/>
        <v>11655.693364947907</v>
      </c>
      <c r="X31" s="76">
        <f t="shared" si="13"/>
        <v>10306.994490892206</v>
      </c>
      <c r="Y31" s="76">
        <f t="shared" si="13"/>
        <v>9078.688896870055</v>
      </c>
      <c r="Z31" s="76">
        <f t="shared" si="13"/>
        <v>7748.809991711104</v>
      </c>
      <c r="AA31" s="76">
        <f t="shared" si="13"/>
        <v>6501.6267148441802</v>
      </c>
      <c r="AB31" s="76">
        <f t="shared" si="13"/>
        <v>5224.5596590800242</v>
      </c>
      <c r="AC31" s="76">
        <f t="shared" si="13"/>
        <v>4828.6448802840423</v>
      </c>
    </row>
  </sheetData>
  <conditionalFormatting sqref="AG6:AZ18">
    <cfRule type="cellIs" dxfId="5" priority="2" operator="notBetween">
      <formula>0.75</formula>
      <formula>1.25</formula>
    </cfRule>
  </conditionalFormatting>
  <conditionalFormatting sqref="BA6:BF18">
    <cfRule type="cellIs" dxfId="4" priority="1" operator="notBetween">
      <formula>0.75</formula>
      <formula>1.25</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30"/>
  <sheetViews>
    <sheetView workbookViewId="0">
      <pane xSplit="1" ySplit="4" topLeftCell="AL5" activePane="bottomRight" state="frozen"/>
      <selection pane="topRight" activeCell="B1" sqref="B1"/>
      <selection pane="bottomLeft" activeCell="A5" sqref="A5"/>
      <selection pane="bottomRight" activeCell="AF17" sqref="AF17"/>
    </sheetView>
  </sheetViews>
  <sheetFormatPr defaultColWidth="8.85546875" defaultRowHeight="15" x14ac:dyDescent="0.25"/>
  <cols>
    <col min="1" max="1" width="35.42578125" bestFit="1" customWidth="1"/>
  </cols>
  <sheetData>
    <row r="1" spans="1:58" x14ac:dyDescent="0.25">
      <c r="A1" s="50"/>
      <c r="B1" s="50"/>
      <c r="C1" s="52" t="s">
        <v>44</v>
      </c>
      <c r="D1" s="52"/>
      <c r="E1" s="52"/>
      <c r="F1" s="52"/>
      <c r="G1" s="50"/>
      <c r="H1" s="50"/>
      <c r="I1" s="50"/>
      <c r="J1" s="50"/>
      <c r="K1" s="50"/>
      <c r="L1" s="50"/>
      <c r="M1" s="50"/>
      <c r="N1" s="50"/>
      <c r="O1" s="50"/>
      <c r="P1" s="50"/>
      <c r="Q1" s="50"/>
      <c r="R1" s="49"/>
      <c r="S1" s="50"/>
      <c r="T1" s="50"/>
      <c r="U1" s="50"/>
      <c r="V1" s="50"/>
      <c r="W1" s="50"/>
      <c r="X1" s="50"/>
      <c r="Y1" s="50"/>
      <c r="Z1" s="50"/>
      <c r="AA1" s="50"/>
      <c r="AB1" s="47"/>
      <c r="AC1" s="47"/>
      <c r="AD1" s="47"/>
    </row>
    <row r="2" spans="1:58" x14ac:dyDescent="0.25">
      <c r="A2" s="50"/>
      <c r="B2" s="50"/>
      <c r="C2" s="52" t="s">
        <v>43</v>
      </c>
      <c r="D2" s="52"/>
      <c r="E2" s="52"/>
      <c r="F2" s="52"/>
      <c r="G2" s="50"/>
      <c r="H2" s="50"/>
      <c r="I2" s="50"/>
      <c r="J2" s="50"/>
      <c r="K2" s="50"/>
      <c r="L2" s="50"/>
      <c r="M2" s="50"/>
      <c r="N2" s="50"/>
      <c r="O2" s="50"/>
      <c r="P2" s="50"/>
      <c r="Q2" s="50"/>
      <c r="R2" s="49"/>
      <c r="S2" s="50"/>
      <c r="T2" s="50"/>
      <c r="U2" s="50"/>
      <c r="V2" s="50"/>
      <c r="W2" s="50"/>
      <c r="X2" s="50"/>
      <c r="Y2" s="50"/>
      <c r="Z2" s="50"/>
      <c r="AA2" s="50"/>
      <c r="AB2" s="47"/>
      <c r="AC2" s="47"/>
      <c r="AD2" s="47"/>
    </row>
    <row r="3" spans="1:58" x14ac:dyDescent="0.25">
      <c r="A3" s="50"/>
      <c r="B3" s="50"/>
      <c r="C3" s="52"/>
      <c r="D3" s="52"/>
      <c r="E3" s="52"/>
      <c r="F3" s="52"/>
      <c r="G3" s="50"/>
      <c r="H3" s="50"/>
      <c r="I3" s="50"/>
      <c r="J3" s="50"/>
      <c r="K3" s="50"/>
      <c r="L3" s="50"/>
      <c r="M3" s="50"/>
      <c r="N3" s="50"/>
      <c r="O3" s="50"/>
      <c r="P3" s="50"/>
      <c r="Q3" s="50"/>
      <c r="R3" s="47"/>
      <c r="S3" s="50"/>
      <c r="T3" s="50"/>
      <c r="U3" s="50"/>
      <c r="V3" s="50"/>
      <c r="W3" s="50"/>
      <c r="X3" s="50"/>
      <c r="Y3" s="50"/>
      <c r="Z3" s="50"/>
      <c r="AA3" s="50"/>
      <c r="AB3" s="47"/>
      <c r="AC3" s="47"/>
      <c r="AD3" s="47"/>
      <c r="AE3" s="5" t="s">
        <v>77</v>
      </c>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row>
    <row r="4" spans="1:58" x14ac:dyDescent="0.25">
      <c r="A4" s="51" t="s">
        <v>19</v>
      </c>
      <c r="B4" s="52">
        <v>1970</v>
      </c>
      <c r="C4" s="52">
        <v>1975</v>
      </c>
      <c r="D4" s="52">
        <v>1980</v>
      </c>
      <c r="E4" s="52">
        <v>1985</v>
      </c>
      <c r="F4" s="52">
        <v>1990</v>
      </c>
      <c r="G4" s="52">
        <v>1991</v>
      </c>
      <c r="H4" s="52">
        <v>1992</v>
      </c>
      <c r="I4" s="52">
        <v>1993</v>
      </c>
      <c r="J4" s="52">
        <v>1994</v>
      </c>
      <c r="K4" s="52">
        <v>1995</v>
      </c>
      <c r="L4" s="52">
        <v>1996</v>
      </c>
      <c r="M4" s="52">
        <v>1997</v>
      </c>
      <c r="N4" s="52">
        <v>1998</v>
      </c>
      <c r="O4" s="52">
        <v>1999</v>
      </c>
      <c r="P4" s="52">
        <v>2000</v>
      </c>
      <c r="Q4" s="52">
        <v>2001</v>
      </c>
      <c r="R4" s="52">
        <v>2002</v>
      </c>
      <c r="S4" s="52">
        <v>2003</v>
      </c>
      <c r="T4" s="52">
        <v>2004</v>
      </c>
      <c r="U4" s="52">
        <v>2005</v>
      </c>
      <c r="V4" s="52">
        <v>2006</v>
      </c>
      <c r="W4" s="52">
        <v>2007</v>
      </c>
      <c r="X4" s="52">
        <v>2008</v>
      </c>
      <c r="Y4" s="52">
        <v>2009</v>
      </c>
      <c r="Z4" s="52">
        <v>2010</v>
      </c>
      <c r="AA4" s="52">
        <v>2011</v>
      </c>
      <c r="AB4" s="53">
        <v>2012</v>
      </c>
      <c r="AC4" s="53">
        <v>2013</v>
      </c>
      <c r="AD4" s="53"/>
      <c r="AE4" s="61">
        <f>B4</f>
        <v>1970</v>
      </c>
      <c r="AF4" s="61">
        <f>C4</f>
        <v>1975</v>
      </c>
      <c r="AG4" s="61">
        <f t="shared" ref="AG4:BF4" si="0">D4</f>
        <v>1980</v>
      </c>
      <c r="AH4" s="61">
        <f t="shared" si="0"/>
        <v>1985</v>
      </c>
      <c r="AI4" s="61">
        <f t="shared" si="0"/>
        <v>1990</v>
      </c>
      <c r="AJ4" s="61">
        <f t="shared" si="0"/>
        <v>1991</v>
      </c>
      <c r="AK4" s="61">
        <f t="shared" si="0"/>
        <v>1992</v>
      </c>
      <c r="AL4" s="61">
        <f t="shared" si="0"/>
        <v>1993</v>
      </c>
      <c r="AM4" s="61">
        <f t="shared" si="0"/>
        <v>1994</v>
      </c>
      <c r="AN4" s="61">
        <f t="shared" si="0"/>
        <v>1995</v>
      </c>
      <c r="AO4" s="61">
        <f t="shared" si="0"/>
        <v>1996</v>
      </c>
      <c r="AP4" s="61">
        <f t="shared" si="0"/>
        <v>1997</v>
      </c>
      <c r="AQ4" s="61">
        <f t="shared" si="0"/>
        <v>1998</v>
      </c>
      <c r="AR4" s="61">
        <f t="shared" si="0"/>
        <v>1999</v>
      </c>
      <c r="AS4" s="61">
        <f t="shared" si="0"/>
        <v>2000</v>
      </c>
      <c r="AT4" s="61">
        <f t="shared" si="0"/>
        <v>2001</v>
      </c>
      <c r="AU4" s="61">
        <f t="shared" si="0"/>
        <v>2002</v>
      </c>
      <c r="AV4" s="61">
        <f t="shared" si="0"/>
        <v>2003</v>
      </c>
      <c r="AW4" s="61">
        <f t="shared" si="0"/>
        <v>2004</v>
      </c>
      <c r="AX4" s="61">
        <f t="shared" si="0"/>
        <v>2005</v>
      </c>
      <c r="AY4" s="61">
        <f t="shared" si="0"/>
        <v>2006</v>
      </c>
      <c r="AZ4" s="61">
        <f t="shared" si="0"/>
        <v>2007</v>
      </c>
      <c r="BA4" s="61">
        <f t="shared" si="0"/>
        <v>2008</v>
      </c>
      <c r="BB4" s="61">
        <f t="shared" si="0"/>
        <v>2009</v>
      </c>
      <c r="BC4" s="61">
        <f t="shared" si="0"/>
        <v>2010</v>
      </c>
      <c r="BD4" s="61">
        <f t="shared" si="0"/>
        <v>2011</v>
      </c>
      <c r="BE4" s="61">
        <f t="shared" si="0"/>
        <v>2012</v>
      </c>
      <c r="BF4" s="61">
        <f t="shared" si="0"/>
        <v>2013</v>
      </c>
    </row>
    <row r="5" spans="1:58" x14ac:dyDescent="0.25">
      <c r="A5" s="50" t="s">
        <v>20</v>
      </c>
      <c r="B5" s="54">
        <v>30</v>
      </c>
      <c r="C5" s="54">
        <v>40</v>
      </c>
      <c r="D5" s="54">
        <v>45</v>
      </c>
      <c r="E5" s="54">
        <v>32</v>
      </c>
      <c r="F5" s="54">
        <v>47</v>
      </c>
      <c r="G5" s="54">
        <v>44</v>
      </c>
      <c r="H5" s="54">
        <v>44</v>
      </c>
      <c r="I5" s="54">
        <v>45</v>
      </c>
      <c r="J5" s="54">
        <v>45</v>
      </c>
      <c r="K5" s="54">
        <v>44</v>
      </c>
      <c r="L5" s="54">
        <v>49.74</v>
      </c>
      <c r="M5" s="54">
        <v>52.225999999999999</v>
      </c>
      <c r="N5" s="54">
        <v>56.347000000000001</v>
      </c>
      <c r="O5" s="54">
        <v>54.057000000000002</v>
      </c>
      <c r="P5" s="54">
        <v>61.850999999999999</v>
      </c>
      <c r="Q5" s="54">
        <v>60.517000000000003</v>
      </c>
      <c r="R5" s="54">
        <v>49.463566273905236</v>
      </c>
      <c r="S5" s="54">
        <v>48.981721920917153</v>
      </c>
      <c r="T5" s="54">
        <v>48.499877567929069</v>
      </c>
      <c r="U5" s="54">
        <v>48.018033214940985</v>
      </c>
      <c r="V5" s="54">
        <v>46.351468991327323</v>
      </c>
      <c r="W5" s="54">
        <v>44.684904767713661</v>
      </c>
      <c r="X5" s="54">
        <v>43.018340544099992</v>
      </c>
      <c r="Y5" s="54">
        <v>42.040405158285346</v>
      </c>
      <c r="Z5" s="54">
        <v>41.062469772470699</v>
      </c>
      <c r="AA5" s="54">
        <v>40.084534386656003</v>
      </c>
      <c r="AB5" s="54">
        <v>40.084534386656003</v>
      </c>
      <c r="AC5" s="54">
        <v>40.084534386656003</v>
      </c>
      <c r="AD5" s="47"/>
      <c r="AE5" s="83"/>
      <c r="AF5" s="87">
        <f>IF(B5&gt;0,(C5/B5-1)/(AF$4-AE$4)+1,"")</f>
        <v>1.0666666666666667</v>
      </c>
      <c r="AG5" s="87">
        <f t="shared" ref="AG5:BF5" si="1">IF(C5&gt;0,(D5/C5-1)/(AG$4-AF$4)+1,"")</f>
        <v>1.0249999999999999</v>
      </c>
      <c r="AH5" s="87">
        <f t="shared" si="1"/>
        <v>0.94222222222222218</v>
      </c>
      <c r="AI5" s="87">
        <f t="shared" si="1"/>
        <v>1.09375</v>
      </c>
      <c r="AJ5" s="87">
        <f t="shared" si="1"/>
        <v>0.93617021276595747</v>
      </c>
      <c r="AK5" s="87">
        <f t="shared" si="1"/>
        <v>1</v>
      </c>
      <c r="AL5" s="87">
        <f t="shared" si="1"/>
        <v>1.0227272727272727</v>
      </c>
      <c r="AM5" s="87">
        <f t="shared" si="1"/>
        <v>1</v>
      </c>
      <c r="AN5" s="87">
        <f t="shared" si="1"/>
        <v>0.97777777777777775</v>
      </c>
      <c r="AO5" s="87">
        <f t="shared" si="1"/>
        <v>1.1304545454545456</v>
      </c>
      <c r="AP5" s="87">
        <f t="shared" si="1"/>
        <v>1.049979895456373</v>
      </c>
      <c r="AQ5" s="87">
        <f t="shared" si="1"/>
        <v>1.078907057787309</v>
      </c>
      <c r="AR5" s="87">
        <f t="shared" si="1"/>
        <v>0.95935897208369569</v>
      </c>
      <c r="AS5" s="87">
        <f t="shared" si="1"/>
        <v>1.1441811421277539</v>
      </c>
      <c r="AT5" s="87">
        <f t="shared" si="1"/>
        <v>0.97843203828555725</v>
      </c>
      <c r="AU5" s="87">
        <f t="shared" si="1"/>
        <v>0.81734993925517185</v>
      </c>
      <c r="AV5" s="87">
        <f t="shared" si="1"/>
        <v>0.99025860063708582</v>
      </c>
      <c r="AW5" s="87">
        <f t="shared" si="1"/>
        <v>0.99016277227317484</v>
      </c>
      <c r="AX5" s="87">
        <f t="shared" si="1"/>
        <v>0.99006503980730243</v>
      </c>
      <c r="AY5" s="87">
        <f t="shared" si="1"/>
        <v>0.96529295116787284</v>
      </c>
      <c r="AZ5" s="87">
        <f t="shared" si="1"/>
        <v>0.96404506135662094</v>
      </c>
      <c r="BA5" s="87">
        <f t="shared" si="1"/>
        <v>0.96270408917111938</v>
      </c>
      <c r="BB5" s="87">
        <f t="shared" si="1"/>
        <v>0.97726701277999972</v>
      </c>
      <c r="BC5" s="87">
        <f t="shared" si="1"/>
        <v>0.97673820263785172</v>
      </c>
      <c r="BD5" s="87">
        <f t="shared" si="1"/>
        <v>0.97618420442721821</v>
      </c>
      <c r="BE5" s="87">
        <f t="shared" si="1"/>
        <v>1</v>
      </c>
      <c r="BF5" s="87">
        <f t="shared" si="1"/>
        <v>1</v>
      </c>
    </row>
    <row r="6" spans="1:58" x14ac:dyDescent="0.25">
      <c r="A6" s="50" t="s">
        <v>21</v>
      </c>
      <c r="B6" s="54">
        <v>150</v>
      </c>
      <c r="C6" s="54">
        <v>150</v>
      </c>
      <c r="D6" s="54">
        <v>157</v>
      </c>
      <c r="E6" s="54">
        <v>134</v>
      </c>
      <c r="F6" s="54">
        <v>182</v>
      </c>
      <c r="G6" s="54">
        <v>196</v>
      </c>
      <c r="H6" s="54">
        <v>187</v>
      </c>
      <c r="I6" s="54">
        <v>186</v>
      </c>
      <c r="J6" s="54">
        <v>196</v>
      </c>
      <c r="K6" s="54">
        <v>206</v>
      </c>
      <c r="L6" s="54">
        <v>179.14500000000001</v>
      </c>
      <c r="M6" s="54">
        <v>175.39599999999999</v>
      </c>
      <c r="N6" s="54">
        <v>173.78899999999999</v>
      </c>
      <c r="O6" s="54">
        <v>171.715</v>
      </c>
      <c r="P6" s="54">
        <v>173.036</v>
      </c>
      <c r="Q6" s="54">
        <v>175.53899999999999</v>
      </c>
      <c r="R6" s="54">
        <v>152.23270730219986</v>
      </c>
      <c r="S6" s="54">
        <v>145.5673623774679</v>
      </c>
      <c r="T6" s="54">
        <v>138.90201745273595</v>
      </c>
      <c r="U6" s="54">
        <v>132.16784477697112</v>
      </c>
      <c r="V6" s="54">
        <v>123.66472868880741</v>
      </c>
      <c r="W6" s="54">
        <v>115.16161260064371</v>
      </c>
      <c r="X6" s="54">
        <v>106.65849651248001</v>
      </c>
      <c r="Y6" s="54">
        <v>107.11326445762944</v>
      </c>
      <c r="Z6" s="54">
        <v>107.56803240277887</v>
      </c>
      <c r="AA6" s="54">
        <v>108.022800347928</v>
      </c>
      <c r="AB6" s="54">
        <v>108.022800347928</v>
      </c>
      <c r="AC6" s="54">
        <v>108.022800347928</v>
      </c>
      <c r="AD6" s="47"/>
      <c r="AE6" s="83"/>
      <c r="AF6" s="87">
        <f t="shared" ref="AF6:BF15" si="2">IF(B6&gt;0,(C6/B6-1)/(AF$4-AE$4)+1,"")</f>
        <v>1</v>
      </c>
      <c r="AG6" s="87">
        <f t="shared" si="2"/>
        <v>1.0093333333333334</v>
      </c>
      <c r="AH6" s="87">
        <f t="shared" si="2"/>
        <v>0.97070063694267517</v>
      </c>
      <c r="AI6" s="87">
        <f t="shared" si="2"/>
        <v>1.0716417910447762</v>
      </c>
      <c r="AJ6" s="87">
        <f t="shared" si="2"/>
        <v>1.0769230769230769</v>
      </c>
      <c r="AK6" s="87">
        <f t="shared" si="2"/>
        <v>0.95408163265306123</v>
      </c>
      <c r="AL6" s="87">
        <f t="shared" si="2"/>
        <v>0.99465240641711228</v>
      </c>
      <c r="AM6" s="87">
        <f t="shared" si="2"/>
        <v>1.053763440860215</v>
      </c>
      <c r="AN6" s="87">
        <f t="shared" si="2"/>
        <v>1.0510204081632653</v>
      </c>
      <c r="AO6" s="87">
        <f t="shared" si="2"/>
        <v>0.86963592233009712</v>
      </c>
      <c r="AP6" s="87">
        <f t="shared" si="2"/>
        <v>0.97907281810823621</v>
      </c>
      <c r="AQ6" s="87">
        <f t="shared" si="2"/>
        <v>0.99083787543615587</v>
      </c>
      <c r="AR6" s="87">
        <f t="shared" si="2"/>
        <v>0.98806598806598811</v>
      </c>
      <c r="AS6" s="87">
        <f t="shared" si="2"/>
        <v>1.0076929796465073</v>
      </c>
      <c r="AT6" s="87">
        <f t="shared" si="2"/>
        <v>1.0144651979934811</v>
      </c>
      <c r="AU6" s="87">
        <f t="shared" si="2"/>
        <v>0.86723011582725129</v>
      </c>
      <c r="AV6" s="87">
        <f t="shared" si="2"/>
        <v>0.95621607837860723</v>
      </c>
      <c r="AW6" s="87">
        <f t="shared" si="2"/>
        <v>0.95421126813132617</v>
      </c>
      <c r="AX6" s="87">
        <f t="shared" si="2"/>
        <v>0.95151853947653242</v>
      </c>
      <c r="AY6" s="87">
        <f t="shared" si="2"/>
        <v>0.93566426007390502</v>
      </c>
      <c r="AZ6" s="87">
        <f t="shared" si="2"/>
        <v>0.9312405713551426</v>
      </c>
      <c r="BA6" s="87">
        <f t="shared" si="2"/>
        <v>0.92616362435240718</v>
      </c>
      <c r="BB6" s="87">
        <f t="shared" si="2"/>
        <v>1.0042637760705375</v>
      </c>
      <c r="BC6" s="87">
        <f t="shared" si="2"/>
        <v>1.0042456734695946</v>
      </c>
      <c r="BD6" s="87">
        <f t="shared" si="2"/>
        <v>1.0042277239342474</v>
      </c>
      <c r="BE6" s="87">
        <f t="shared" si="2"/>
        <v>1</v>
      </c>
      <c r="BF6" s="87">
        <f t="shared" si="2"/>
        <v>1</v>
      </c>
    </row>
    <row r="7" spans="1:58" x14ac:dyDescent="0.25">
      <c r="A7" s="50" t="s">
        <v>22</v>
      </c>
      <c r="B7" s="54">
        <v>541</v>
      </c>
      <c r="C7" s="54">
        <v>470</v>
      </c>
      <c r="D7" s="54">
        <v>848</v>
      </c>
      <c r="E7" s="54">
        <v>1403</v>
      </c>
      <c r="F7" s="54">
        <v>776</v>
      </c>
      <c r="G7" s="54">
        <v>835</v>
      </c>
      <c r="H7" s="54">
        <v>884</v>
      </c>
      <c r="I7" s="54">
        <v>762</v>
      </c>
      <c r="J7" s="54">
        <v>748</v>
      </c>
      <c r="K7" s="54">
        <v>823</v>
      </c>
      <c r="L7" s="54">
        <v>893.31700000000001</v>
      </c>
      <c r="M7" s="54">
        <v>892.73699999999997</v>
      </c>
      <c r="N7" s="54">
        <v>889.47400000000005</v>
      </c>
      <c r="O7" s="54">
        <v>919</v>
      </c>
      <c r="P7" s="54">
        <v>949.00400000000002</v>
      </c>
      <c r="Q7" s="54">
        <v>949.85900000000004</v>
      </c>
      <c r="R7" s="54">
        <v>1522.7242454450934</v>
      </c>
      <c r="S7" s="54">
        <v>1211.34291971732</v>
      </c>
      <c r="T7" s="54">
        <v>899.96159398954671</v>
      </c>
      <c r="U7" s="54">
        <v>588.54147441107762</v>
      </c>
      <c r="V7" s="54">
        <v>527.6811369691851</v>
      </c>
      <c r="W7" s="54">
        <v>466.82079952729254</v>
      </c>
      <c r="X7" s="54">
        <v>405.96046208539997</v>
      </c>
      <c r="Y7" s="54">
        <v>430.72351235317586</v>
      </c>
      <c r="Z7" s="54">
        <v>455.48656262095176</v>
      </c>
      <c r="AA7" s="54">
        <v>480.249612888728</v>
      </c>
      <c r="AB7" s="54">
        <v>480.249612888728</v>
      </c>
      <c r="AC7" s="54">
        <v>480.249612888728</v>
      </c>
      <c r="AD7" s="47"/>
      <c r="AE7" s="83"/>
      <c r="AF7" s="87">
        <f t="shared" si="2"/>
        <v>0.97375231053604439</v>
      </c>
      <c r="AG7" s="87">
        <f t="shared" si="2"/>
        <v>1.1608510638297873</v>
      </c>
      <c r="AH7" s="87">
        <f t="shared" si="2"/>
        <v>1.1308962264150944</v>
      </c>
      <c r="AI7" s="87">
        <f t="shared" si="2"/>
        <v>0.91062009978617253</v>
      </c>
      <c r="AJ7" s="87">
        <f t="shared" si="2"/>
        <v>1.0760309278350515</v>
      </c>
      <c r="AK7" s="87">
        <f t="shared" si="2"/>
        <v>1.0586826347305389</v>
      </c>
      <c r="AL7" s="87">
        <f t="shared" si="2"/>
        <v>0.86199095022624439</v>
      </c>
      <c r="AM7" s="87">
        <f t="shared" si="2"/>
        <v>0.98162729658792647</v>
      </c>
      <c r="AN7" s="87">
        <f t="shared" si="2"/>
        <v>1.1002673796791445</v>
      </c>
      <c r="AO7" s="87">
        <f t="shared" si="2"/>
        <v>1.0854398541919805</v>
      </c>
      <c r="AP7" s="87">
        <f t="shared" si="2"/>
        <v>0.99935073439775568</v>
      </c>
      <c r="AQ7" s="87">
        <f t="shared" si="2"/>
        <v>0.99634494817622665</v>
      </c>
      <c r="AR7" s="87">
        <f t="shared" si="2"/>
        <v>1.033194899457432</v>
      </c>
      <c r="AS7" s="87">
        <f t="shared" si="2"/>
        <v>1.0326485310119695</v>
      </c>
      <c r="AT7" s="87">
        <f t="shared" si="2"/>
        <v>1.0009009445692536</v>
      </c>
      <c r="AU7" s="87">
        <f t="shared" si="2"/>
        <v>1.6031055613992111</v>
      </c>
      <c r="AV7" s="87">
        <f t="shared" si="2"/>
        <v>0.79551036462497748</v>
      </c>
      <c r="AW7" s="87">
        <f t="shared" si="2"/>
        <v>0.74294535373976722</v>
      </c>
      <c r="AX7" s="87">
        <f t="shared" si="2"/>
        <v>0.65396287835135514</v>
      </c>
      <c r="AY7" s="87">
        <f t="shared" si="2"/>
        <v>0.89659125127453043</v>
      </c>
      <c r="AZ7" s="87">
        <f t="shared" si="2"/>
        <v>0.8846645574798202</v>
      </c>
      <c r="BA7" s="87">
        <f t="shared" si="2"/>
        <v>0.8696280510561647</v>
      </c>
      <c r="BB7" s="87">
        <f t="shared" si="2"/>
        <v>1.0609986749462479</v>
      </c>
      <c r="BC7" s="87">
        <f t="shared" si="2"/>
        <v>1.0574917541243283</v>
      </c>
      <c r="BD7" s="87">
        <f t="shared" si="2"/>
        <v>1.0543661488613081</v>
      </c>
      <c r="BE7" s="87">
        <f t="shared" si="2"/>
        <v>1</v>
      </c>
      <c r="BF7" s="87">
        <f t="shared" si="2"/>
        <v>1</v>
      </c>
    </row>
    <row r="8" spans="1:58" x14ac:dyDescent="0.25">
      <c r="A8" s="50" t="s">
        <v>23</v>
      </c>
      <c r="B8" s="54">
        <v>1341</v>
      </c>
      <c r="C8" s="54">
        <v>1351</v>
      </c>
      <c r="D8" s="54">
        <v>1595</v>
      </c>
      <c r="E8" s="54">
        <v>881</v>
      </c>
      <c r="F8" s="54">
        <v>634</v>
      </c>
      <c r="G8" s="54">
        <v>710</v>
      </c>
      <c r="H8" s="54">
        <v>715</v>
      </c>
      <c r="I8" s="54">
        <v>701</v>
      </c>
      <c r="J8" s="54">
        <v>691</v>
      </c>
      <c r="K8" s="54">
        <v>660</v>
      </c>
      <c r="L8" s="54">
        <v>388.25900000000001</v>
      </c>
      <c r="M8" s="54">
        <v>388.024</v>
      </c>
      <c r="N8" s="54">
        <v>394.33199999999999</v>
      </c>
      <c r="O8" s="54">
        <v>251.119</v>
      </c>
      <c r="P8" s="54">
        <v>253.53700000000001</v>
      </c>
      <c r="Q8" s="54">
        <v>261.86799999999999</v>
      </c>
      <c r="R8" s="54">
        <v>249.49525172120931</v>
      </c>
      <c r="S8" s="54">
        <v>244.7306991695234</v>
      </c>
      <c r="T8" s="54">
        <v>239.9661466178375</v>
      </c>
      <c r="U8" s="54">
        <v>235.20159406615156</v>
      </c>
      <c r="V8" s="54">
        <v>186.07852958325438</v>
      </c>
      <c r="W8" s="54">
        <v>136.9554651003572</v>
      </c>
      <c r="X8" s="54">
        <v>87.83240061746001</v>
      </c>
      <c r="Y8" s="54">
        <v>84.966910047201011</v>
      </c>
      <c r="Z8" s="54">
        <v>82.101419476942013</v>
      </c>
      <c r="AA8" s="54">
        <v>79.235928906682801</v>
      </c>
      <c r="AB8" s="54">
        <v>79.235928906682801</v>
      </c>
      <c r="AC8" s="54">
        <v>79.235928906682801</v>
      </c>
      <c r="AD8" s="47"/>
      <c r="AE8" s="83"/>
      <c r="AF8" s="87">
        <f t="shared" si="2"/>
        <v>1.0014914243102162</v>
      </c>
      <c r="AG8" s="87">
        <f t="shared" si="2"/>
        <v>1.0361213915618062</v>
      </c>
      <c r="AH8" s="87">
        <f t="shared" si="2"/>
        <v>0.91047021943573669</v>
      </c>
      <c r="AI8" s="87">
        <f t="shared" si="2"/>
        <v>0.94392735527809313</v>
      </c>
      <c r="AJ8" s="87">
        <f t="shared" si="2"/>
        <v>1.1198738170347002</v>
      </c>
      <c r="AK8" s="87">
        <f t="shared" si="2"/>
        <v>1.0070422535211268</v>
      </c>
      <c r="AL8" s="87">
        <f t="shared" si="2"/>
        <v>0.98041958041958044</v>
      </c>
      <c r="AM8" s="87">
        <f t="shared" si="2"/>
        <v>0.98573466476462202</v>
      </c>
      <c r="AN8" s="87">
        <f t="shared" si="2"/>
        <v>0.95513748191027492</v>
      </c>
      <c r="AO8" s="87">
        <f t="shared" si="2"/>
        <v>0.58827121212121214</v>
      </c>
      <c r="AP8" s="87">
        <f t="shared" si="2"/>
        <v>0.99939473392761013</v>
      </c>
      <c r="AQ8" s="87">
        <f t="shared" si="2"/>
        <v>1.0162567263880584</v>
      </c>
      <c r="AR8" s="87">
        <f t="shared" si="2"/>
        <v>0.63682125721473282</v>
      </c>
      <c r="AS8" s="87">
        <f t="shared" si="2"/>
        <v>1.0096289010389496</v>
      </c>
      <c r="AT8" s="87">
        <f t="shared" si="2"/>
        <v>1.032859109321322</v>
      </c>
      <c r="AU8" s="87">
        <f t="shared" si="2"/>
        <v>0.95275196557505815</v>
      </c>
      <c r="AV8" s="87">
        <f t="shared" si="2"/>
        <v>0.98090323355327858</v>
      </c>
      <c r="AW8" s="87">
        <f t="shared" si="2"/>
        <v>0.9805314471463773</v>
      </c>
      <c r="AX8" s="87">
        <f t="shared" si="2"/>
        <v>0.98014489702468821</v>
      </c>
      <c r="AY8" s="87">
        <f t="shared" si="2"/>
        <v>0.79114484883516101</v>
      </c>
      <c r="AZ8" s="87">
        <f t="shared" si="2"/>
        <v>0.73600896034102226</v>
      </c>
      <c r="BA8" s="87">
        <f t="shared" si="2"/>
        <v>0.64132088889697714</v>
      </c>
      <c r="BB8" s="87">
        <f t="shared" si="2"/>
        <v>0.96737547248948386</v>
      </c>
      <c r="BC8" s="87">
        <f t="shared" si="2"/>
        <v>0.96627521739148625</v>
      </c>
      <c r="BD8" s="87">
        <f t="shared" si="2"/>
        <v>0.96509816043967456</v>
      </c>
      <c r="BE8" s="87">
        <f t="shared" si="2"/>
        <v>1</v>
      </c>
      <c r="BF8" s="87">
        <f t="shared" si="2"/>
        <v>1</v>
      </c>
    </row>
    <row r="9" spans="1:58" x14ac:dyDescent="0.25">
      <c r="A9" s="50" t="s">
        <v>24</v>
      </c>
      <c r="B9" s="54">
        <v>394</v>
      </c>
      <c r="C9" s="54">
        <v>336</v>
      </c>
      <c r="D9" s="54">
        <v>273</v>
      </c>
      <c r="E9" s="54">
        <v>76</v>
      </c>
      <c r="F9" s="54">
        <v>122</v>
      </c>
      <c r="G9" s="54">
        <v>123</v>
      </c>
      <c r="H9" s="54">
        <v>124</v>
      </c>
      <c r="I9" s="54">
        <v>124</v>
      </c>
      <c r="J9" s="54">
        <v>126</v>
      </c>
      <c r="K9" s="54">
        <v>125</v>
      </c>
      <c r="L9" s="54">
        <v>73.394999999999996</v>
      </c>
      <c r="M9" s="54">
        <v>77.908000000000001</v>
      </c>
      <c r="N9" s="54">
        <v>77.581000000000003</v>
      </c>
      <c r="O9" s="54">
        <v>65.686999999999998</v>
      </c>
      <c r="P9" s="54">
        <v>67.388000000000005</v>
      </c>
      <c r="Q9" s="54">
        <v>71.278000000000006</v>
      </c>
      <c r="R9" s="54">
        <v>46.328642467155007</v>
      </c>
      <c r="S9" s="54">
        <v>47.369995691520188</v>
      </c>
      <c r="T9" s="54">
        <v>48.41134891588537</v>
      </c>
      <c r="U9" s="54">
        <v>49.452702140250544</v>
      </c>
      <c r="V9" s="54">
        <v>45.413223410805031</v>
      </c>
      <c r="W9" s="54">
        <v>41.373744681359518</v>
      </c>
      <c r="X9" s="54">
        <v>37.334265951913999</v>
      </c>
      <c r="Y9" s="54">
        <v>36.314840865642523</v>
      </c>
      <c r="Z9" s="54">
        <v>35.295415779371048</v>
      </c>
      <c r="AA9" s="54">
        <v>34.275990693099601</v>
      </c>
      <c r="AB9" s="54">
        <v>34.275990693099601</v>
      </c>
      <c r="AC9" s="54">
        <v>34.275990693099601</v>
      </c>
      <c r="AD9" s="47"/>
      <c r="AE9" s="83"/>
      <c r="AF9" s="87">
        <f t="shared" si="2"/>
        <v>0.97055837563451774</v>
      </c>
      <c r="AG9" s="87">
        <f t="shared" si="2"/>
        <v>0.96250000000000002</v>
      </c>
      <c r="AH9" s="87">
        <f t="shared" si="2"/>
        <v>0.85567765567765575</v>
      </c>
      <c r="AI9" s="87">
        <f t="shared" si="2"/>
        <v>1.1210526315789473</v>
      </c>
      <c r="AJ9" s="87">
        <f t="shared" si="2"/>
        <v>1.0081967213114753</v>
      </c>
      <c r="AK9" s="87">
        <f t="shared" si="2"/>
        <v>1.0081300813008129</v>
      </c>
      <c r="AL9" s="87">
        <f t="shared" si="2"/>
        <v>1</v>
      </c>
      <c r="AM9" s="87">
        <f t="shared" si="2"/>
        <v>1.0161290322580645</v>
      </c>
      <c r="AN9" s="87">
        <f t="shared" si="2"/>
        <v>0.99206349206349209</v>
      </c>
      <c r="AO9" s="87">
        <f t="shared" si="2"/>
        <v>0.58716000000000002</v>
      </c>
      <c r="AP9" s="87">
        <f t="shared" si="2"/>
        <v>1.0614892022617346</v>
      </c>
      <c r="AQ9" s="87">
        <f t="shared" si="2"/>
        <v>0.995802741695333</v>
      </c>
      <c r="AR9" s="87">
        <f t="shared" si="2"/>
        <v>0.84668926670189859</v>
      </c>
      <c r="AS9" s="87">
        <f t="shared" si="2"/>
        <v>1.0258955348851373</v>
      </c>
      <c r="AT9" s="87">
        <f t="shared" si="2"/>
        <v>1.0577254110524128</v>
      </c>
      <c r="AU9" s="87">
        <f t="shared" si="2"/>
        <v>0.64997113368998849</v>
      </c>
      <c r="AV9" s="87">
        <f t="shared" si="2"/>
        <v>1.0224775251099458</v>
      </c>
      <c r="AW9" s="87">
        <f t="shared" si="2"/>
        <v>1.0219833928452646</v>
      </c>
      <c r="AX9" s="87">
        <f t="shared" si="2"/>
        <v>1.0215105186631863</v>
      </c>
      <c r="AY9" s="87">
        <f t="shared" si="2"/>
        <v>0.91831631933904578</v>
      </c>
      <c r="AZ9" s="87">
        <f t="shared" si="2"/>
        <v>0.9110506053951587</v>
      </c>
      <c r="BA9" s="87">
        <f t="shared" si="2"/>
        <v>0.90236613193812587</v>
      </c>
      <c r="BB9" s="87">
        <f t="shared" si="2"/>
        <v>0.97269465301435198</v>
      </c>
      <c r="BC9" s="87">
        <f t="shared" si="2"/>
        <v>0.97192814116842374</v>
      </c>
      <c r="BD9" s="87">
        <f t="shared" si="2"/>
        <v>0.97111735153812051</v>
      </c>
      <c r="BE9" s="87">
        <f t="shared" si="2"/>
        <v>1</v>
      </c>
      <c r="BF9" s="87">
        <f t="shared" si="2"/>
        <v>1</v>
      </c>
    </row>
    <row r="10" spans="1:58" x14ac:dyDescent="0.25">
      <c r="A10" s="50" t="s">
        <v>25</v>
      </c>
      <c r="B10" s="54">
        <v>1194</v>
      </c>
      <c r="C10" s="54">
        <v>1342</v>
      </c>
      <c r="D10" s="54">
        <v>1440</v>
      </c>
      <c r="E10" s="54">
        <v>703</v>
      </c>
      <c r="F10" s="54">
        <v>611</v>
      </c>
      <c r="G10" s="54">
        <v>640</v>
      </c>
      <c r="H10" s="54">
        <v>632</v>
      </c>
      <c r="I10" s="54">
        <v>649</v>
      </c>
      <c r="J10" s="54">
        <v>647</v>
      </c>
      <c r="K10" s="54">
        <v>642</v>
      </c>
      <c r="L10" s="54">
        <v>476.94900000000001</v>
      </c>
      <c r="M10" s="54">
        <v>487.28100000000001</v>
      </c>
      <c r="N10" s="54">
        <v>484.55500000000001</v>
      </c>
      <c r="O10" s="54">
        <v>456.76400000000001</v>
      </c>
      <c r="P10" s="54">
        <v>428.47</v>
      </c>
      <c r="Q10" s="54">
        <v>440.839</v>
      </c>
      <c r="R10" s="54">
        <v>600.64132978471889</v>
      </c>
      <c r="S10" s="54">
        <v>587.71878851906013</v>
      </c>
      <c r="T10" s="54">
        <v>574.79624725340136</v>
      </c>
      <c r="U10" s="54">
        <v>561.8737059877426</v>
      </c>
      <c r="V10" s="54">
        <v>955.26061469136175</v>
      </c>
      <c r="W10" s="54">
        <v>1348.6475233949809</v>
      </c>
      <c r="X10" s="54">
        <v>1742.0344320986003</v>
      </c>
      <c r="Y10" s="54">
        <v>1990.71427360749</v>
      </c>
      <c r="Z10" s="54">
        <v>2239.3941151163795</v>
      </c>
      <c r="AA10" s="54">
        <v>2488.0739566252701</v>
      </c>
      <c r="AB10" s="54">
        <v>2488.0739566252701</v>
      </c>
      <c r="AC10" s="54">
        <v>2488.0739566252701</v>
      </c>
      <c r="AD10" s="47"/>
      <c r="AE10" s="83"/>
      <c r="AF10" s="87">
        <f t="shared" si="2"/>
        <v>1.0247906197654941</v>
      </c>
      <c r="AG10" s="87">
        <f t="shared" si="2"/>
        <v>1.0146050670640834</v>
      </c>
      <c r="AH10" s="87">
        <f t="shared" si="2"/>
        <v>0.89763888888888888</v>
      </c>
      <c r="AI10" s="87">
        <f t="shared" si="2"/>
        <v>0.97382645803698431</v>
      </c>
      <c r="AJ10" s="87">
        <f t="shared" si="2"/>
        <v>1.0474631751227497</v>
      </c>
      <c r="AK10" s="87">
        <f t="shared" si="2"/>
        <v>0.98750000000000004</v>
      </c>
      <c r="AL10" s="87">
        <f t="shared" si="2"/>
        <v>1.0268987341772151</v>
      </c>
      <c r="AM10" s="87">
        <f t="shared" si="2"/>
        <v>0.99691833590138679</v>
      </c>
      <c r="AN10" s="87">
        <f t="shared" si="2"/>
        <v>0.99227202472952092</v>
      </c>
      <c r="AO10" s="87">
        <f t="shared" si="2"/>
        <v>0.74291121495327106</v>
      </c>
      <c r="AP10" s="87">
        <f t="shared" si="2"/>
        <v>1.0216626934955308</v>
      </c>
      <c r="AQ10" s="87">
        <f t="shared" si="2"/>
        <v>0.99440569199291584</v>
      </c>
      <c r="AR10" s="87">
        <f t="shared" si="2"/>
        <v>0.94264634561608074</v>
      </c>
      <c r="AS10" s="87">
        <f t="shared" si="2"/>
        <v>0.93805553852755474</v>
      </c>
      <c r="AT10" s="87">
        <f t="shared" si="2"/>
        <v>1.028867832053586</v>
      </c>
      <c r="AU10" s="87">
        <f t="shared" si="2"/>
        <v>1.3624958993753249</v>
      </c>
      <c r="AV10" s="87">
        <f t="shared" si="2"/>
        <v>0.97848542778384828</v>
      </c>
      <c r="AW10" s="87">
        <f t="shared" si="2"/>
        <v>0.97801237340357772</v>
      </c>
      <c r="AX10" s="87">
        <f t="shared" si="2"/>
        <v>0.97751804865218295</v>
      </c>
      <c r="AY10" s="87">
        <f t="shared" si="2"/>
        <v>1.7001340417097237</v>
      </c>
      <c r="AZ10" s="87">
        <f t="shared" si="2"/>
        <v>1.4118110834400095</v>
      </c>
      <c r="BA10" s="87">
        <f t="shared" si="2"/>
        <v>1.2916899351976991</v>
      </c>
      <c r="BB10" s="87">
        <f t="shared" si="2"/>
        <v>1.1427525408951356</v>
      </c>
      <c r="BC10" s="87">
        <f t="shared" si="2"/>
        <v>1.1249199067921698</v>
      </c>
      <c r="BD10" s="87">
        <f t="shared" si="2"/>
        <v>1.1110478230831498</v>
      </c>
      <c r="BE10" s="87">
        <f t="shared" si="2"/>
        <v>1</v>
      </c>
      <c r="BF10" s="87">
        <f t="shared" si="2"/>
        <v>1</v>
      </c>
    </row>
    <row r="11" spans="1:58" x14ac:dyDescent="0.25">
      <c r="A11" s="50" t="s">
        <v>26</v>
      </c>
      <c r="B11" s="54">
        <v>270</v>
      </c>
      <c r="C11" s="54">
        <v>235</v>
      </c>
      <c r="D11" s="54">
        <v>237</v>
      </c>
      <c r="E11" s="54">
        <v>390</v>
      </c>
      <c r="F11" s="54">
        <v>401</v>
      </c>
      <c r="G11" s="54">
        <v>391</v>
      </c>
      <c r="H11" s="54">
        <v>414</v>
      </c>
      <c r="I11" s="54">
        <v>442</v>
      </c>
      <c r="J11" s="54">
        <v>438</v>
      </c>
      <c r="K11" s="54">
        <v>450</v>
      </c>
      <c r="L11" s="54">
        <v>434.733</v>
      </c>
      <c r="M11" s="54">
        <v>437.59800000000001</v>
      </c>
      <c r="N11" s="54">
        <v>443.11099999999999</v>
      </c>
      <c r="O11" s="54">
        <v>438.488</v>
      </c>
      <c r="P11" s="54">
        <v>454.01</v>
      </c>
      <c r="Q11" s="54">
        <v>420.28800000000001</v>
      </c>
      <c r="R11" s="54">
        <v>442.06153072435012</v>
      </c>
      <c r="S11" s="54">
        <v>446.89292345342636</v>
      </c>
      <c r="T11" s="54">
        <v>451.7243161825026</v>
      </c>
      <c r="U11" s="54">
        <v>456.4685789115789</v>
      </c>
      <c r="V11" s="54">
        <v>425.07108090697693</v>
      </c>
      <c r="W11" s="54">
        <v>393.67358290237496</v>
      </c>
      <c r="X11" s="54">
        <v>362.27608489777299</v>
      </c>
      <c r="Y11" s="54">
        <v>350.9161297297876</v>
      </c>
      <c r="Z11" s="54">
        <v>339.55617456180221</v>
      </c>
      <c r="AA11" s="54">
        <v>328.19621939381699</v>
      </c>
      <c r="AB11" s="54">
        <v>328.19621939381699</v>
      </c>
      <c r="AC11" s="54">
        <v>328.19621939381699</v>
      </c>
      <c r="AD11" s="47"/>
      <c r="AE11" s="83"/>
      <c r="AF11" s="87">
        <f t="shared" si="2"/>
        <v>0.97407407407407409</v>
      </c>
      <c r="AG11" s="87">
        <f t="shared" si="2"/>
        <v>1.0017021276595746</v>
      </c>
      <c r="AH11" s="87">
        <f t="shared" si="2"/>
        <v>1.1291139240506329</v>
      </c>
      <c r="AI11" s="87">
        <f t="shared" si="2"/>
        <v>1.0056410256410255</v>
      </c>
      <c r="AJ11" s="87">
        <f t="shared" si="2"/>
        <v>0.97506234413965087</v>
      </c>
      <c r="AK11" s="87">
        <f t="shared" si="2"/>
        <v>1.0588235294117647</v>
      </c>
      <c r="AL11" s="87">
        <f t="shared" si="2"/>
        <v>1.067632850241546</v>
      </c>
      <c r="AM11" s="87">
        <f t="shared" si="2"/>
        <v>0.99095022624434392</v>
      </c>
      <c r="AN11" s="87">
        <f t="shared" si="2"/>
        <v>1.0273972602739727</v>
      </c>
      <c r="AO11" s="87">
        <f t="shared" si="2"/>
        <v>0.96607333333333334</v>
      </c>
      <c r="AP11" s="87">
        <f t="shared" si="2"/>
        <v>1.0065902519477472</v>
      </c>
      <c r="AQ11" s="87">
        <f t="shared" si="2"/>
        <v>1.0125983208332761</v>
      </c>
      <c r="AR11" s="87">
        <f t="shared" si="2"/>
        <v>0.98956694823644642</v>
      </c>
      <c r="AS11" s="87">
        <f t="shared" si="2"/>
        <v>1.0353989162759301</v>
      </c>
      <c r="AT11" s="87">
        <f t="shared" si="2"/>
        <v>0.92572410299332619</v>
      </c>
      <c r="AU11" s="87">
        <f t="shared" si="2"/>
        <v>1.0518062155577845</v>
      </c>
      <c r="AV11" s="87">
        <f t="shared" si="2"/>
        <v>1.010929231324788</v>
      </c>
      <c r="AW11" s="87">
        <f t="shared" si="2"/>
        <v>1.0108110745897272</v>
      </c>
      <c r="AX11" s="87">
        <f t="shared" si="2"/>
        <v>1.010502562202473</v>
      </c>
      <c r="AY11" s="87">
        <f t="shared" si="2"/>
        <v>0.93121651860579902</v>
      </c>
      <c r="AZ11" s="87">
        <f t="shared" si="2"/>
        <v>0.92613588781996437</v>
      </c>
      <c r="BA11" s="87">
        <f t="shared" si="2"/>
        <v>0.92024484403265616</v>
      </c>
      <c r="BB11" s="87">
        <f t="shared" si="2"/>
        <v>0.96864282341134678</v>
      </c>
      <c r="BC11" s="87">
        <f t="shared" si="2"/>
        <v>0.96762772011439657</v>
      </c>
      <c r="BD11" s="87">
        <f t="shared" si="2"/>
        <v>0.96654469563793011</v>
      </c>
      <c r="BE11" s="87">
        <f t="shared" si="2"/>
        <v>1</v>
      </c>
      <c r="BF11" s="87">
        <f t="shared" si="2"/>
        <v>1</v>
      </c>
    </row>
    <row r="12" spans="1:58" x14ac:dyDescent="0.25">
      <c r="A12" s="50" t="s">
        <v>27</v>
      </c>
      <c r="B12" s="54">
        <v>7174</v>
      </c>
      <c r="C12" s="54">
        <v>5651</v>
      </c>
      <c r="D12" s="54">
        <v>6584</v>
      </c>
      <c r="E12" s="54">
        <v>5699</v>
      </c>
      <c r="F12" s="54">
        <v>5750</v>
      </c>
      <c r="G12" s="54">
        <v>5782</v>
      </c>
      <c r="H12" s="54">
        <v>5901</v>
      </c>
      <c r="I12" s="54">
        <v>6016</v>
      </c>
      <c r="J12" s="54">
        <v>6162</v>
      </c>
      <c r="K12" s="54">
        <v>6183</v>
      </c>
      <c r="L12" s="54">
        <v>5476.63</v>
      </c>
      <c r="M12" s="54">
        <v>5620.7929999999997</v>
      </c>
      <c r="N12" s="54">
        <v>5149.3100000000004</v>
      </c>
      <c r="O12" s="54">
        <v>5035.5069999999996</v>
      </c>
      <c r="P12" s="54">
        <v>4831.4120000000003</v>
      </c>
      <c r="Q12" s="54">
        <v>5012.22</v>
      </c>
      <c r="R12" s="54">
        <v>4277.9839675210978</v>
      </c>
      <c r="S12" s="54">
        <v>4267.030172014297</v>
      </c>
      <c r="T12" s="54">
        <v>4256.0763765074962</v>
      </c>
      <c r="U12" s="54">
        <v>4245.1225810006945</v>
      </c>
      <c r="V12" s="54">
        <v>3929.5102288174626</v>
      </c>
      <c r="W12" s="54">
        <v>3613.8978766342307</v>
      </c>
      <c r="X12" s="54">
        <v>3298.2855244509992</v>
      </c>
      <c r="Y12" s="54">
        <v>3128.6911400984141</v>
      </c>
      <c r="Z12" s="54">
        <v>2959.0967557458289</v>
      </c>
      <c r="AA12" s="54">
        <v>2789.5023713932401</v>
      </c>
      <c r="AB12" s="54">
        <v>2789.5023713932401</v>
      </c>
      <c r="AC12" s="54">
        <v>2789.5023713932401</v>
      </c>
      <c r="AD12" s="47"/>
      <c r="AE12" s="83"/>
      <c r="AF12" s="87">
        <f t="shared" si="2"/>
        <v>0.95754112071368835</v>
      </c>
      <c r="AG12" s="87">
        <f t="shared" si="2"/>
        <v>1.0330207043001238</v>
      </c>
      <c r="AH12" s="87">
        <f t="shared" si="2"/>
        <v>0.97311664641555284</v>
      </c>
      <c r="AI12" s="87">
        <f t="shared" si="2"/>
        <v>1.0017897876820494</v>
      </c>
      <c r="AJ12" s="87">
        <f t="shared" si="2"/>
        <v>1.0055652173913043</v>
      </c>
      <c r="AK12" s="87">
        <f t="shared" si="2"/>
        <v>1.0205811138014529</v>
      </c>
      <c r="AL12" s="87">
        <f t="shared" si="2"/>
        <v>1.0194882223351973</v>
      </c>
      <c r="AM12" s="87">
        <f t="shared" si="2"/>
        <v>1.0242686170212767</v>
      </c>
      <c r="AN12" s="87">
        <f t="shared" si="2"/>
        <v>1.0034079844206427</v>
      </c>
      <c r="AO12" s="87">
        <f t="shared" si="2"/>
        <v>0.8857561054504286</v>
      </c>
      <c r="AP12" s="87">
        <f t="shared" si="2"/>
        <v>1.0263233046599824</v>
      </c>
      <c r="AQ12" s="87">
        <f t="shared" si="2"/>
        <v>0.91611806376787064</v>
      </c>
      <c r="AR12" s="87">
        <f t="shared" si="2"/>
        <v>0.97789936904167729</v>
      </c>
      <c r="AS12" s="87">
        <f t="shared" si="2"/>
        <v>0.95946882806438372</v>
      </c>
      <c r="AT12" s="87">
        <f t="shared" si="2"/>
        <v>1.0374234281820718</v>
      </c>
      <c r="AU12" s="87">
        <f t="shared" si="2"/>
        <v>0.85351081307705923</v>
      </c>
      <c r="AV12" s="87">
        <f t="shared" si="2"/>
        <v>0.99743949589573888</v>
      </c>
      <c r="AW12" s="87">
        <f t="shared" si="2"/>
        <v>0.99743292288424812</v>
      </c>
      <c r="AX12" s="87">
        <f t="shared" si="2"/>
        <v>0.99742631603904852</v>
      </c>
      <c r="AY12" s="87">
        <f t="shared" si="2"/>
        <v>0.92565294731516723</v>
      </c>
      <c r="AZ12" s="87">
        <f t="shared" si="2"/>
        <v>0.91968150385036362</v>
      </c>
      <c r="BA12" s="87">
        <f t="shared" si="2"/>
        <v>0.9126670528727906</v>
      </c>
      <c r="BB12" s="87">
        <f t="shared" si="2"/>
        <v>0.94858104821570466</v>
      </c>
      <c r="BC12" s="87">
        <f t="shared" si="2"/>
        <v>0.94579382343657914</v>
      </c>
      <c r="BD12" s="87">
        <f t="shared" si="2"/>
        <v>0.94268711084783596</v>
      </c>
      <c r="BE12" s="87">
        <f t="shared" si="2"/>
        <v>1</v>
      </c>
      <c r="BF12" s="87">
        <f t="shared" si="2"/>
        <v>1</v>
      </c>
    </row>
    <row r="13" spans="1:58" x14ac:dyDescent="0.25">
      <c r="A13" s="50" t="s">
        <v>29</v>
      </c>
      <c r="B13" s="54">
        <v>1954</v>
      </c>
      <c r="C13" s="54">
        <v>2181</v>
      </c>
      <c r="D13" s="54">
        <v>1975</v>
      </c>
      <c r="E13" s="54">
        <v>1747</v>
      </c>
      <c r="F13" s="54">
        <v>1490</v>
      </c>
      <c r="G13" s="54">
        <v>1532</v>
      </c>
      <c r="H13" s="54">
        <v>1583</v>
      </c>
      <c r="I13" s="54">
        <v>1600</v>
      </c>
      <c r="J13" s="54">
        <v>1629</v>
      </c>
      <c r="K13" s="54">
        <v>1652</v>
      </c>
      <c r="L13" s="54">
        <v>1293.915</v>
      </c>
      <c r="M13" s="54">
        <v>1327.527</v>
      </c>
      <c r="N13" s="54">
        <v>1327.3420000000001</v>
      </c>
      <c r="O13" s="54">
        <v>1236.7850000000001</v>
      </c>
      <c r="P13" s="54">
        <v>1176.02</v>
      </c>
      <c r="Q13" s="54">
        <v>1192.3130000000001</v>
      </c>
      <c r="R13" s="54">
        <v>1483.9347847747515</v>
      </c>
      <c r="S13" s="54">
        <v>1469.9644180706334</v>
      </c>
      <c r="T13" s="54">
        <v>1455.9940513665154</v>
      </c>
      <c r="U13" s="54">
        <v>1424.9257381157643</v>
      </c>
      <c r="V13" s="54">
        <v>1347.524365599776</v>
      </c>
      <c r="W13" s="54">
        <v>1270.1229930837878</v>
      </c>
      <c r="X13" s="54">
        <v>1192.7216205677998</v>
      </c>
      <c r="Y13" s="54">
        <v>1201.8515551935732</v>
      </c>
      <c r="Z13" s="54">
        <v>1210.9814898193465</v>
      </c>
      <c r="AA13" s="54">
        <v>1220.1114244451098</v>
      </c>
      <c r="AB13" s="54">
        <v>1220.1114244451098</v>
      </c>
      <c r="AC13" s="54">
        <v>1220.1114244451098</v>
      </c>
      <c r="AD13" s="47"/>
      <c r="AE13" s="83"/>
      <c r="AF13" s="87">
        <f t="shared" si="2"/>
        <v>1.0232343909928352</v>
      </c>
      <c r="AG13" s="87">
        <f t="shared" si="2"/>
        <v>0.98110958276020177</v>
      </c>
      <c r="AH13" s="87">
        <f t="shared" si="2"/>
        <v>0.97691139240506331</v>
      </c>
      <c r="AI13" s="87">
        <f t="shared" si="2"/>
        <v>0.9705781339439038</v>
      </c>
      <c r="AJ13" s="87">
        <f t="shared" si="2"/>
        <v>1.0281879194630872</v>
      </c>
      <c r="AK13" s="87">
        <f t="shared" si="2"/>
        <v>1.0332898172323759</v>
      </c>
      <c r="AL13" s="87">
        <f t="shared" si="2"/>
        <v>1.010739102969046</v>
      </c>
      <c r="AM13" s="87">
        <f t="shared" si="2"/>
        <v>1.0181249999999999</v>
      </c>
      <c r="AN13" s="87">
        <f t="shared" si="2"/>
        <v>1.0141190914671578</v>
      </c>
      <c r="AO13" s="87">
        <f t="shared" si="2"/>
        <v>0.78324152542372882</v>
      </c>
      <c r="AP13" s="87">
        <f t="shared" si="2"/>
        <v>1.0259769768493294</v>
      </c>
      <c r="AQ13" s="87">
        <f t="shared" si="2"/>
        <v>0.99986064313569523</v>
      </c>
      <c r="AR13" s="87">
        <f t="shared" si="2"/>
        <v>0.93177568403621669</v>
      </c>
      <c r="AS13" s="87">
        <f t="shared" si="2"/>
        <v>0.9508685826558374</v>
      </c>
      <c r="AT13" s="87">
        <f t="shared" si="2"/>
        <v>1.0138543562184317</v>
      </c>
      <c r="AU13" s="87">
        <f t="shared" si="2"/>
        <v>1.2445849242394835</v>
      </c>
      <c r="AV13" s="87">
        <f t="shared" si="2"/>
        <v>0.9905855925425735</v>
      </c>
      <c r="AW13" s="87">
        <f t="shared" si="2"/>
        <v>0.99049611913569002</v>
      </c>
      <c r="AX13" s="87">
        <f t="shared" si="2"/>
        <v>0.97866178558793415</v>
      </c>
      <c r="AY13" s="87">
        <f t="shared" si="2"/>
        <v>0.94568041656799662</v>
      </c>
      <c r="AZ13" s="87">
        <f t="shared" si="2"/>
        <v>0.94256031691008624</v>
      </c>
      <c r="BA13" s="87">
        <f t="shared" si="2"/>
        <v>0.93905993912600405</v>
      </c>
      <c r="BB13" s="87">
        <f t="shared" si="2"/>
        <v>1.0076547070735811</v>
      </c>
      <c r="BC13" s="87">
        <f t="shared" si="2"/>
        <v>1.0075965576500026</v>
      </c>
      <c r="BD13" s="87">
        <f t="shared" si="2"/>
        <v>1.0075392850365743</v>
      </c>
      <c r="BE13" s="87">
        <f t="shared" si="2"/>
        <v>1</v>
      </c>
      <c r="BF13" s="87">
        <f t="shared" si="2"/>
        <v>1</v>
      </c>
    </row>
    <row r="14" spans="1:58" x14ac:dyDescent="0.25">
      <c r="A14" s="50" t="s">
        <v>30</v>
      </c>
      <c r="B14" s="54">
        <v>1984</v>
      </c>
      <c r="C14" s="54">
        <v>984</v>
      </c>
      <c r="D14" s="54">
        <v>758</v>
      </c>
      <c r="E14" s="54">
        <v>979</v>
      </c>
      <c r="F14" s="54">
        <v>986</v>
      </c>
      <c r="G14" s="54">
        <v>999</v>
      </c>
      <c r="H14" s="54">
        <v>1010</v>
      </c>
      <c r="I14" s="54">
        <v>1046</v>
      </c>
      <c r="J14" s="54">
        <v>1046</v>
      </c>
      <c r="K14" s="54">
        <v>1067</v>
      </c>
      <c r="L14" s="54">
        <v>508.95600000000002</v>
      </c>
      <c r="M14" s="54">
        <v>517.50599999999997</v>
      </c>
      <c r="N14" s="54">
        <v>535.23599999999999</v>
      </c>
      <c r="O14" s="54">
        <v>487.46199999999999</v>
      </c>
      <c r="P14" s="54">
        <v>415.47899999999998</v>
      </c>
      <c r="Q14" s="54">
        <v>419.60300000000001</v>
      </c>
      <c r="R14" s="54">
        <v>395.24184179619829</v>
      </c>
      <c r="S14" s="54">
        <v>394.17737152502428</v>
      </c>
      <c r="T14" s="54">
        <v>393.11290125385028</v>
      </c>
      <c r="U14" s="54">
        <v>391.44427098267636</v>
      </c>
      <c r="V14" s="54">
        <v>322.61124336928424</v>
      </c>
      <c r="W14" s="54">
        <v>253.77821575589212</v>
      </c>
      <c r="X14" s="54">
        <v>184.94518814250006</v>
      </c>
      <c r="Y14" s="54">
        <v>167.12083688657623</v>
      </c>
      <c r="Z14" s="54">
        <v>149.2964856306524</v>
      </c>
      <c r="AA14" s="54">
        <v>131.472134374728</v>
      </c>
      <c r="AB14" s="54">
        <v>131.472134374728</v>
      </c>
      <c r="AC14" s="54">
        <v>131.472134374728</v>
      </c>
      <c r="AD14" s="47"/>
      <c r="AE14" s="83"/>
      <c r="AF14" s="87">
        <f t="shared" si="2"/>
        <v>0.89919354838709675</v>
      </c>
      <c r="AG14" s="87">
        <f t="shared" si="2"/>
        <v>0.95406504065040654</v>
      </c>
      <c r="AH14" s="87">
        <f t="shared" si="2"/>
        <v>1.0583113456464379</v>
      </c>
      <c r="AI14" s="87">
        <f t="shared" si="2"/>
        <v>1.0014300306435138</v>
      </c>
      <c r="AJ14" s="87">
        <f t="shared" si="2"/>
        <v>1.013184584178499</v>
      </c>
      <c r="AK14" s="87">
        <f t="shared" si="2"/>
        <v>1.0110110110110111</v>
      </c>
      <c r="AL14" s="87">
        <f t="shared" si="2"/>
        <v>1.0356435643564357</v>
      </c>
      <c r="AM14" s="87">
        <f t="shared" si="2"/>
        <v>1</v>
      </c>
      <c r="AN14" s="87">
        <f t="shared" si="2"/>
        <v>1.0200764818355641</v>
      </c>
      <c r="AO14" s="87">
        <f t="shared" si="2"/>
        <v>0.4769971883786317</v>
      </c>
      <c r="AP14" s="87">
        <f t="shared" si="2"/>
        <v>1.0167990946172163</v>
      </c>
      <c r="AQ14" s="87">
        <f t="shared" si="2"/>
        <v>1.0342604723423496</v>
      </c>
      <c r="AR14" s="87">
        <f t="shared" si="2"/>
        <v>0.91074217728254447</v>
      </c>
      <c r="AS14" s="87">
        <f t="shared" si="2"/>
        <v>0.85233105349750338</v>
      </c>
      <c r="AT14" s="87">
        <f t="shared" si="2"/>
        <v>1.0099258927647368</v>
      </c>
      <c r="AU14" s="87">
        <f t="shared" si="2"/>
        <v>0.94194236408271215</v>
      </c>
      <c r="AV14" s="87">
        <f t="shared" si="2"/>
        <v>0.99730678749411639</v>
      </c>
      <c r="AW14" s="87">
        <f t="shared" si="2"/>
        <v>0.99729951451283039</v>
      </c>
      <c r="AX14" s="87">
        <f t="shared" si="2"/>
        <v>0.99575534085538342</v>
      </c>
      <c r="AY14" s="87">
        <f t="shared" si="2"/>
        <v>0.82415625233039014</v>
      </c>
      <c r="AZ14" s="87">
        <f t="shared" si="2"/>
        <v>0.78663785274649944</v>
      </c>
      <c r="BA14" s="87">
        <f t="shared" si="2"/>
        <v>0.72876699677169232</v>
      </c>
      <c r="BB14" s="87">
        <f t="shared" si="2"/>
        <v>0.90362360094391758</v>
      </c>
      <c r="BC14" s="87">
        <f t="shared" si="2"/>
        <v>0.89334453089161414</v>
      </c>
      <c r="BD14" s="87">
        <f t="shared" si="2"/>
        <v>0.88061104599594919</v>
      </c>
      <c r="BE14" s="87">
        <f t="shared" si="2"/>
        <v>1</v>
      </c>
      <c r="BF14" s="87">
        <f t="shared" si="2"/>
        <v>1</v>
      </c>
    </row>
    <row r="15" spans="1:58" x14ac:dyDescent="0.25">
      <c r="A15" s="50" t="s">
        <v>31</v>
      </c>
      <c r="B15" s="54">
        <v>16910</v>
      </c>
      <c r="C15" s="54">
        <v>15392</v>
      </c>
      <c r="D15" s="54">
        <v>13869</v>
      </c>
      <c r="E15" s="54">
        <v>12354</v>
      </c>
      <c r="F15" s="54">
        <v>9388</v>
      </c>
      <c r="G15" s="54">
        <v>8860</v>
      </c>
      <c r="H15" s="54">
        <v>8332</v>
      </c>
      <c r="I15" s="54">
        <v>7804</v>
      </c>
      <c r="J15" s="54">
        <v>7277</v>
      </c>
      <c r="K15" s="54">
        <v>6749</v>
      </c>
      <c r="L15" s="54">
        <v>6220.77</v>
      </c>
      <c r="M15" s="54">
        <v>5985.4059999999999</v>
      </c>
      <c r="N15" s="54">
        <v>5859.2250000000004</v>
      </c>
      <c r="O15" s="54">
        <v>5680.576</v>
      </c>
      <c r="P15" s="54">
        <v>5325.3969999999999</v>
      </c>
      <c r="Q15" s="54">
        <v>4952.0940000000001</v>
      </c>
      <c r="R15" s="54">
        <v>3971.4859562859779</v>
      </c>
      <c r="S15" s="54">
        <v>3783.2055446222671</v>
      </c>
      <c r="T15" s="54">
        <v>3594.9251329585563</v>
      </c>
      <c r="U15" s="54">
        <v>3406.6447212948456</v>
      </c>
      <c r="V15" s="85">
        <v>3432.5088417168822</v>
      </c>
      <c r="W15" s="54">
        <v>3458.3729621389189</v>
      </c>
      <c r="X15" s="54">
        <v>3031.5298946667244</v>
      </c>
      <c r="Y15" s="54">
        <v>2754.4349984116684</v>
      </c>
      <c r="Z15" s="54">
        <v>2765.5261090655054</v>
      </c>
      <c r="AA15" s="54">
        <v>2398.7934782339398</v>
      </c>
      <c r="AB15" s="54">
        <v>2272.9011664489899</v>
      </c>
      <c r="AC15" s="54">
        <v>2147.0088546640336</v>
      </c>
      <c r="AD15" s="47"/>
      <c r="AE15" s="83"/>
      <c r="AF15" s="87">
        <f t="shared" si="2"/>
        <v>0.98204612655233592</v>
      </c>
      <c r="AG15" s="87">
        <f t="shared" si="2"/>
        <v>0.98021049896049894</v>
      </c>
      <c r="AH15" s="87">
        <f t="shared" si="2"/>
        <v>0.97815271468743237</v>
      </c>
      <c r="AI15" s="87">
        <f t="shared" si="2"/>
        <v>0.95198316334790356</v>
      </c>
      <c r="AJ15" s="87">
        <f t="shared" si="2"/>
        <v>0.94375798892202811</v>
      </c>
      <c r="AK15" s="87">
        <f t="shared" si="2"/>
        <v>0.94040632054176077</v>
      </c>
      <c r="AL15" s="87">
        <f t="shared" si="2"/>
        <v>0.93662986077772448</v>
      </c>
      <c r="AM15" s="87">
        <f t="shared" si="2"/>
        <v>0.93247052793439267</v>
      </c>
      <c r="AN15" s="87">
        <f t="shared" si="2"/>
        <v>0.92744262745636941</v>
      </c>
      <c r="AO15" s="87">
        <f t="shared" si="2"/>
        <v>0.92173210846051268</v>
      </c>
      <c r="AP15" s="87">
        <f t="shared" si="2"/>
        <v>0.96216481239460705</v>
      </c>
      <c r="AQ15" s="87">
        <f t="shared" si="2"/>
        <v>0.97891855623494883</v>
      </c>
      <c r="AR15" s="87">
        <f t="shared" ref="AR15:BF15" si="3">IF(N15&gt;0,(O15/N15-1)/(AR$4-AQ$4)+1,"")</f>
        <v>0.96950979011729366</v>
      </c>
      <c r="AS15" s="87">
        <f t="shared" si="3"/>
        <v>0.93747482649646796</v>
      </c>
      <c r="AT15" s="87">
        <f t="shared" si="3"/>
        <v>0.92990137636686998</v>
      </c>
      <c r="AU15" s="87">
        <f t="shared" si="3"/>
        <v>0.80198113288761841</v>
      </c>
      <c r="AV15" s="87">
        <f t="shared" si="3"/>
        <v>0.95259194826921023</v>
      </c>
      <c r="AW15" s="87">
        <f t="shared" si="3"/>
        <v>0.95023257144160544</v>
      </c>
      <c r="AX15" s="87">
        <f t="shared" si="3"/>
        <v>0.947626054868976</v>
      </c>
      <c r="AY15" s="87">
        <f t="shared" si="3"/>
        <v>1.0075922564687656</v>
      </c>
      <c r="AZ15" s="87">
        <f t="shared" si="3"/>
        <v>1.0075350484484404</v>
      </c>
      <c r="BA15" s="87">
        <f t="shared" si="3"/>
        <v>0.8765769128589872</v>
      </c>
      <c r="BB15" s="87">
        <f t="shared" si="3"/>
        <v>0.90859569066346979</v>
      </c>
      <c r="BC15" s="87">
        <f t="shared" si="3"/>
        <v>1.0040266372814144</v>
      </c>
      <c r="BD15" s="87">
        <f t="shared" si="3"/>
        <v>0.86739136917586812</v>
      </c>
      <c r="BE15" s="87">
        <f t="shared" si="3"/>
        <v>0.94751848671956729</v>
      </c>
      <c r="BF15" s="87">
        <f t="shared" si="3"/>
        <v>0.94461162075883798</v>
      </c>
    </row>
    <row r="16" spans="1:58" x14ac:dyDescent="0.25">
      <c r="A16" s="50" t="s">
        <v>32</v>
      </c>
      <c r="B16" s="54">
        <v>1616</v>
      </c>
      <c r="C16" s="54">
        <v>1917</v>
      </c>
      <c r="D16" s="54">
        <v>2192</v>
      </c>
      <c r="E16" s="54">
        <v>2439</v>
      </c>
      <c r="F16" s="54">
        <v>2662</v>
      </c>
      <c r="G16" s="54">
        <v>2709</v>
      </c>
      <c r="H16" s="54">
        <v>2754</v>
      </c>
      <c r="I16" s="54">
        <v>2799</v>
      </c>
      <c r="J16" s="54">
        <v>2845</v>
      </c>
      <c r="K16" s="54">
        <v>2890</v>
      </c>
      <c r="L16" s="54">
        <v>2934.9830000000002</v>
      </c>
      <c r="M16" s="54">
        <v>2751.8519999999999</v>
      </c>
      <c r="N16" s="54">
        <v>2673.2869999999998</v>
      </c>
      <c r="O16" s="54">
        <v>2681.7049999999999</v>
      </c>
      <c r="P16" s="54">
        <v>2643.7060000000001</v>
      </c>
      <c r="Q16" s="54">
        <v>2622.3560000000002</v>
      </c>
      <c r="R16" s="54">
        <v>3057.3604019625668</v>
      </c>
      <c r="S16" s="54">
        <v>2984.8636998609181</v>
      </c>
      <c r="T16" s="54">
        <v>2912.3669977592695</v>
      </c>
      <c r="U16" s="54">
        <v>2839.8702956576203</v>
      </c>
      <c r="V16" s="85">
        <v>2721.1447496235041</v>
      </c>
      <c r="W16" s="54">
        <v>2602.4192035893884</v>
      </c>
      <c r="X16" s="54">
        <v>2545.0846858804011</v>
      </c>
      <c r="Y16" s="54">
        <v>2373.2843474398114</v>
      </c>
      <c r="Z16" s="54">
        <v>2300.0927702945105</v>
      </c>
      <c r="AA16" s="54">
        <v>2140.0951032913204</v>
      </c>
      <c r="AB16" s="54">
        <v>2053.4667132588847</v>
      </c>
      <c r="AC16" s="54">
        <v>1966.8383232264466</v>
      </c>
      <c r="AD16" s="47"/>
      <c r="AE16" s="83"/>
      <c r="AF16" s="87">
        <f t="shared" ref="AF16:BF17" si="4">IF(B16&gt;0,(C16/B16-1)/(AF$4-AE$4)+1,"")</f>
        <v>1.0372524752475247</v>
      </c>
      <c r="AG16" s="87">
        <f t="shared" si="4"/>
        <v>1.0286906624934793</v>
      </c>
      <c r="AH16" s="87">
        <f t="shared" si="4"/>
        <v>1.0225364963503649</v>
      </c>
      <c r="AI16" s="87">
        <f t="shared" si="4"/>
        <v>1.0182861828618286</v>
      </c>
      <c r="AJ16" s="87">
        <f t="shared" si="4"/>
        <v>1.0176558978211871</v>
      </c>
      <c r="AK16" s="87">
        <f t="shared" si="4"/>
        <v>1.0166112956810631</v>
      </c>
      <c r="AL16" s="87">
        <f t="shared" si="4"/>
        <v>1.0163398692810457</v>
      </c>
      <c r="AM16" s="87">
        <f t="shared" si="4"/>
        <v>1.0164344408717398</v>
      </c>
      <c r="AN16" s="87">
        <f t="shared" si="4"/>
        <v>1.015817223198594</v>
      </c>
      <c r="AO16" s="87">
        <f t="shared" si="4"/>
        <v>1.0155650519031143</v>
      </c>
      <c r="AP16" s="87">
        <f t="shared" si="4"/>
        <v>0.9376040678940899</v>
      </c>
      <c r="AQ16" s="87">
        <f t="shared" si="4"/>
        <v>0.97145013612650677</v>
      </c>
      <c r="AR16" s="87">
        <f t="shared" si="4"/>
        <v>1.0031489323817457</v>
      </c>
      <c r="AS16" s="87">
        <f t="shared" si="4"/>
        <v>0.98583028334585654</v>
      </c>
      <c r="AT16" s="87">
        <f t="shared" si="4"/>
        <v>0.99192421547630494</v>
      </c>
      <c r="AU16" s="87">
        <f t="shared" si="4"/>
        <v>1.1658830463760705</v>
      </c>
      <c r="AV16" s="87">
        <f t="shared" si="4"/>
        <v>0.97628781282863741</v>
      </c>
      <c r="AW16" s="87">
        <f t="shared" si="4"/>
        <v>0.97571188858471936</v>
      </c>
      <c r="AX16" s="87">
        <f t="shared" si="4"/>
        <v>0.97510729171240196</v>
      </c>
      <c r="AY16" s="87">
        <f t="shared" si="4"/>
        <v>0.95819332093593967</v>
      </c>
      <c r="AZ16" s="87">
        <f t="shared" si="4"/>
        <v>0.95636926479175999</v>
      </c>
      <c r="BA16" s="87">
        <f t="shared" si="4"/>
        <v>0.97796876166994595</v>
      </c>
      <c r="BB16" s="87">
        <f t="shared" si="4"/>
        <v>0.9324972016083779</v>
      </c>
      <c r="BC16" s="87">
        <f t="shared" si="4"/>
        <v>0.96916021578945788</v>
      </c>
      <c r="BD16" s="87">
        <f t="shared" si="4"/>
        <v>0.9304386027078797</v>
      </c>
      <c r="BE16" s="87">
        <f t="shared" si="4"/>
        <v>0.95952124281803786</v>
      </c>
      <c r="BF16" s="87">
        <f t="shared" si="4"/>
        <v>0.95781358934474403</v>
      </c>
    </row>
    <row r="17" spans="1:58" x14ac:dyDescent="0.25">
      <c r="A17" s="50" t="s">
        <v>33</v>
      </c>
      <c r="B17" s="54">
        <v>1101</v>
      </c>
      <c r="C17" s="54">
        <v>716</v>
      </c>
      <c r="D17" s="54">
        <v>1134</v>
      </c>
      <c r="E17" s="54">
        <v>566</v>
      </c>
      <c r="F17" s="54">
        <v>1059</v>
      </c>
      <c r="G17" s="54">
        <v>756</v>
      </c>
      <c r="H17" s="54">
        <v>486</v>
      </c>
      <c r="I17" s="54">
        <v>556</v>
      </c>
      <c r="J17" s="54">
        <v>720</v>
      </c>
      <c r="K17" s="54">
        <v>551</v>
      </c>
      <c r="L17" s="54">
        <v>1940.443</v>
      </c>
      <c r="M17" s="54">
        <v>815.92899999999997</v>
      </c>
      <c r="N17" s="54">
        <v>717.85</v>
      </c>
      <c r="O17" s="54">
        <v>791.077</v>
      </c>
      <c r="P17" s="54">
        <v>733.03200000000004</v>
      </c>
      <c r="Q17" s="54">
        <v>532.48900000000003</v>
      </c>
      <c r="R17" s="54">
        <v>3970.3082495268764</v>
      </c>
      <c r="S17" s="54">
        <v>3970.3082495268764</v>
      </c>
      <c r="T17" s="54">
        <v>3970.3082495268764</v>
      </c>
      <c r="U17" s="54">
        <v>3291.4636934541259</v>
      </c>
      <c r="V17" s="54">
        <v>3759.0448888231936</v>
      </c>
      <c r="W17" s="54">
        <v>4226.6260841922613</v>
      </c>
      <c r="X17" s="54">
        <v>4694.2072795613294</v>
      </c>
      <c r="Y17" s="54">
        <v>4908.362274160052</v>
      </c>
      <c r="Z17" s="54">
        <v>5122.5172687587747</v>
      </c>
      <c r="AA17" s="54">
        <v>5810.4899413970907</v>
      </c>
      <c r="AB17" s="54">
        <v>5810.4899413970907</v>
      </c>
      <c r="AC17" s="54">
        <v>5810.4899413970907</v>
      </c>
      <c r="AD17" s="47"/>
      <c r="AE17" s="83"/>
      <c r="AF17" s="87">
        <f t="shared" si="4"/>
        <v>0.93006357856494093</v>
      </c>
      <c r="AG17" s="87">
        <f t="shared" si="4"/>
        <v>1.1167597765363129</v>
      </c>
      <c r="AH17" s="87">
        <f t="shared" si="4"/>
        <v>0.89982363315696645</v>
      </c>
      <c r="AI17" s="87">
        <f t="shared" si="4"/>
        <v>1.1742049469964664</v>
      </c>
      <c r="AJ17" s="87">
        <f t="shared" si="4"/>
        <v>0.71388101983002827</v>
      </c>
      <c r="AK17" s="87">
        <f t="shared" si="4"/>
        <v>0.6428571428571429</v>
      </c>
      <c r="AL17" s="87">
        <f t="shared" si="4"/>
        <v>1.1440329218106995</v>
      </c>
      <c r="AM17" s="87">
        <f t="shared" si="4"/>
        <v>1.2949640287769784</v>
      </c>
      <c r="AN17" s="87">
        <f t="shared" si="4"/>
        <v>0.76527777777777772</v>
      </c>
      <c r="AO17" s="87">
        <f t="shared" si="4"/>
        <v>3.5216751361161522</v>
      </c>
      <c r="AP17" s="87">
        <f t="shared" si="4"/>
        <v>0.42048594058160949</v>
      </c>
      <c r="AQ17" s="87">
        <f t="shared" si="4"/>
        <v>0.87979468801819771</v>
      </c>
      <c r="AR17" s="87">
        <f t="shared" si="4"/>
        <v>1.1020087762067283</v>
      </c>
      <c r="AS17" s="87">
        <f t="shared" si="4"/>
        <v>0.92662534746933611</v>
      </c>
      <c r="AT17" s="87">
        <f t="shared" si="4"/>
        <v>0.72641985615907623</v>
      </c>
      <c r="AU17" s="87">
        <f t="shared" si="4"/>
        <v>7.4561319567669493</v>
      </c>
      <c r="AV17" s="87">
        <f t="shared" si="4"/>
        <v>1</v>
      </c>
      <c r="AW17" s="87">
        <f t="shared" si="4"/>
        <v>1</v>
      </c>
      <c r="AX17" s="87">
        <f t="shared" si="4"/>
        <v>0.82901968476789045</v>
      </c>
      <c r="AY17" s="87">
        <f t="shared" si="4"/>
        <v>1.1420587431357565</v>
      </c>
      <c r="AZ17" s="87">
        <f t="shared" si="4"/>
        <v>1.1243882978783604</v>
      </c>
      <c r="BA17" s="87">
        <f t="shared" si="4"/>
        <v>1.110627527975053</v>
      </c>
      <c r="BB17" s="87">
        <f t="shared" si="4"/>
        <v>1.0456211202115333</v>
      </c>
      <c r="BC17" s="87">
        <f t="shared" si="4"/>
        <v>1.0436306414720316</v>
      </c>
      <c r="BD17" s="87">
        <f t="shared" si="4"/>
        <v>1.1343036316996189</v>
      </c>
      <c r="BE17" s="87">
        <f t="shared" si="4"/>
        <v>1</v>
      </c>
      <c r="BF17" s="87">
        <f t="shared" si="4"/>
        <v>1</v>
      </c>
    </row>
    <row r="18" spans="1:58" x14ac:dyDescent="0.25">
      <c r="A18" s="47"/>
      <c r="B18" s="54"/>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47"/>
    </row>
    <row r="19" spans="1:58" x14ac:dyDescent="0.25">
      <c r="A19" s="47"/>
      <c r="B19" s="54"/>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47"/>
    </row>
    <row r="20" spans="1:58" x14ac:dyDescent="0.25">
      <c r="A20" s="55" t="s">
        <v>36</v>
      </c>
      <c r="B20" s="80">
        <v>34659</v>
      </c>
      <c r="C20" s="80">
        <v>30765</v>
      </c>
      <c r="D20" s="80">
        <v>31107</v>
      </c>
      <c r="E20" s="80">
        <v>27403</v>
      </c>
      <c r="F20" s="80">
        <v>24108</v>
      </c>
      <c r="G20" s="80">
        <v>23577</v>
      </c>
      <c r="H20" s="80">
        <v>23066</v>
      </c>
      <c r="I20" s="80">
        <v>22730</v>
      </c>
      <c r="J20" s="80">
        <v>22570</v>
      </c>
      <c r="K20" s="80">
        <v>22042</v>
      </c>
      <c r="L20" s="80">
        <v>20871.235000000001</v>
      </c>
      <c r="M20" s="80">
        <v>19530.182999999997</v>
      </c>
      <c r="N20" s="54">
        <v>18781.438999999998</v>
      </c>
      <c r="O20" s="80">
        <v>18269.941999999999</v>
      </c>
      <c r="P20" s="80">
        <v>17512.341999999997</v>
      </c>
      <c r="Q20" s="80">
        <v>17111.263000000003</v>
      </c>
      <c r="R20" s="80">
        <v>20219.262475586103</v>
      </c>
      <c r="S20" s="80">
        <v>19602.153866469253</v>
      </c>
      <c r="T20" s="80">
        <v>18985.045257352402</v>
      </c>
      <c r="U20" s="80">
        <v>17671.195234014438</v>
      </c>
      <c r="V20" s="80">
        <v>17821.865101191823</v>
      </c>
      <c r="W20" s="80">
        <v>17972.534968369204</v>
      </c>
      <c r="X20" s="80">
        <v>17731.888675977483</v>
      </c>
      <c r="Y20" s="80">
        <v>17576.534488409307</v>
      </c>
      <c r="Z20" s="80">
        <v>17807.975069045315</v>
      </c>
      <c r="AA20" s="80">
        <v>18048.603496377611</v>
      </c>
      <c r="AB20" s="80">
        <v>17836.082794560221</v>
      </c>
      <c r="AC20" s="80">
        <v>17623.562092742832</v>
      </c>
      <c r="AD20" s="47"/>
    </row>
    <row r="21" spans="1:58" x14ac:dyDescent="0.25">
      <c r="A21" s="77" t="s">
        <v>46</v>
      </c>
      <c r="B21" s="80">
        <v>917</v>
      </c>
      <c r="C21" s="80">
        <v>587</v>
      </c>
      <c r="D21" s="80">
        <v>1024</v>
      </c>
      <c r="E21" s="80">
        <v>465</v>
      </c>
      <c r="F21" s="80">
        <v>983</v>
      </c>
      <c r="G21" s="80">
        <v>678</v>
      </c>
      <c r="H21" s="80">
        <v>407</v>
      </c>
      <c r="I21" s="80">
        <v>478</v>
      </c>
      <c r="J21" s="80">
        <v>638</v>
      </c>
      <c r="K21" s="80">
        <v>464</v>
      </c>
      <c r="L21" s="80">
        <v>1869.894</v>
      </c>
      <c r="M21" s="80">
        <v>744.29077000000007</v>
      </c>
      <c r="N21" s="80">
        <v>645.40773000000002</v>
      </c>
      <c r="O21" s="80">
        <v>667.03942400000017</v>
      </c>
      <c r="P21" s="80">
        <v>614.8335689999999</v>
      </c>
      <c r="Q21" s="80">
        <v>412.32834900000012</v>
      </c>
      <c r="R21" s="80">
        <v>3213.474977501</v>
      </c>
      <c r="S21" s="80">
        <v>3213.474977501</v>
      </c>
      <c r="T21" s="80">
        <v>3213.474977501</v>
      </c>
      <c r="U21" s="80">
        <v>1867.6695413154482</v>
      </c>
      <c r="V21" s="80">
        <v>1867.6695413154482</v>
      </c>
      <c r="W21" s="80">
        <v>1867.6695413154482</v>
      </c>
      <c r="X21" s="80">
        <v>2846.6340199229899</v>
      </c>
      <c r="Y21" s="80">
        <v>2846.6340199229899</v>
      </c>
      <c r="Z21" s="80">
        <v>2846.6340199229899</v>
      </c>
      <c r="AA21" s="80">
        <v>3320.4516979625796</v>
      </c>
      <c r="AB21" s="80">
        <v>3320.4516979625796</v>
      </c>
      <c r="AC21" s="80">
        <v>3320.4516979625796</v>
      </c>
    </row>
    <row r="22" spans="1:58" x14ac:dyDescent="0.25">
      <c r="A22" s="77" t="s">
        <v>52</v>
      </c>
      <c r="B22" s="80">
        <f>B20 - B21</f>
        <v>33742</v>
      </c>
      <c r="C22" s="80">
        <f t="shared" ref="C22:AC22" si="5">C20 - C21</f>
        <v>30178</v>
      </c>
      <c r="D22" s="80">
        <f t="shared" si="5"/>
        <v>30083</v>
      </c>
      <c r="E22" s="80">
        <f t="shared" si="5"/>
        <v>26938</v>
      </c>
      <c r="F22" s="80">
        <f t="shared" si="5"/>
        <v>23125</v>
      </c>
      <c r="G22" s="80">
        <f t="shared" si="5"/>
        <v>22899</v>
      </c>
      <c r="H22" s="80">
        <f t="shared" si="5"/>
        <v>22659</v>
      </c>
      <c r="I22" s="80">
        <f t="shared" si="5"/>
        <v>22252</v>
      </c>
      <c r="J22" s="80">
        <f t="shared" si="5"/>
        <v>21932</v>
      </c>
      <c r="K22" s="80">
        <f t="shared" si="5"/>
        <v>21578</v>
      </c>
      <c r="L22" s="80">
        <f t="shared" si="5"/>
        <v>19001.341</v>
      </c>
      <c r="M22" s="80">
        <f t="shared" si="5"/>
        <v>18785.892229999998</v>
      </c>
      <c r="N22" s="80">
        <f t="shared" si="5"/>
        <v>18136.031269999999</v>
      </c>
      <c r="O22" s="80">
        <f t="shared" si="5"/>
        <v>17602.902576</v>
      </c>
      <c r="P22" s="80">
        <f t="shared" si="5"/>
        <v>16897.508430999998</v>
      </c>
      <c r="Q22" s="80">
        <f t="shared" si="5"/>
        <v>16698.934651000003</v>
      </c>
      <c r="R22" s="80">
        <f t="shared" si="5"/>
        <v>17005.787498085105</v>
      </c>
      <c r="S22" s="80">
        <f t="shared" si="5"/>
        <v>16388.678888968254</v>
      </c>
      <c r="T22" s="80">
        <f t="shared" si="5"/>
        <v>15771.570279851401</v>
      </c>
      <c r="U22" s="80">
        <f t="shared" si="5"/>
        <v>15803.52569269899</v>
      </c>
      <c r="V22" s="80">
        <f t="shared" si="5"/>
        <v>15954.195559876374</v>
      </c>
      <c r="W22" s="80">
        <f t="shared" si="5"/>
        <v>16104.865427053755</v>
      </c>
      <c r="X22" s="80">
        <f t="shared" si="5"/>
        <v>14885.254656054494</v>
      </c>
      <c r="Y22" s="80">
        <f t="shared" si="5"/>
        <v>14729.900468486318</v>
      </c>
      <c r="Z22" s="80">
        <f t="shared" si="5"/>
        <v>14961.341049122326</v>
      </c>
      <c r="AA22" s="80">
        <f t="shared" si="5"/>
        <v>14728.15179841503</v>
      </c>
      <c r="AB22" s="80">
        <f t="shared" si="5"/>
        <v>14515.631096597641</v>
      </c>
      <c r="AC22" s="80">
        <f t="shared" si="5"/>
        <v>14303.110394780251</v>
      </c>
    </row>
    <row r="23" spans="1:58" x14ac:dyDescent="0.25">
      <c r="A23" s="1" t="s">
        <v>47</v>
      </c>
      <c r="B23" s="80">
        <f>B17 - B21</f>
        <v>184</v>
      </c>
      <c r="C23" s="80">
        <f t="shared" ref="C23:AC23" si="6">C17 - C21</f>
        <v>129</v>
      </c>
      <c r="D23" s="80">
        <f t="shared" si="6"/>
        <v>110</v>
      </c>
      <c r="E23" s="80">
        <f t="shared" si="6"/>
        <v>101</v>
      </c>
      <c r="F23" s="80">
        <f t="shared" si="6"/>
        <v>76</v>
      </c>
      <c r="G23" s="80">
        <f t="shared" si="6"/>
        <v>78</v>
      </c>
      <c r="H23" s="80">
        <f t="shared" si="6"/>
        <v>79</v>
      </c>
      <c r="I23" s="80">
        <f t="shared" si="6"/>
        <v>78</v>
      </c>
      <c r="J23" s="80">
        <f t="shared" si="6"/>
        <v>82</v>
      </c>
      <c r="K23" s="80">
        <f t="shared" si="6"/>
        <v>87</v>
      </c>
      <c r="L23" s="80">
        <f t="shared" si="6"/>
        <v>70.548999999999978</v>
      </c>
      <c r="M23" s="80">
        <f t="shared" si="6"/>
        <v>71.638229999999908</v>
      </c>
      <c r="N23" s="80">
        <f t="shared" si="6"/>
        <v>72.442270000000008</v>
      </c>
      <c r="O23" s="80">
        <f t="shared" si="6"/>
        <v>124.03757599999983</v>
      </c>
      <c r="P23" s="80">
        <f t="shared" si="6"/>
        <v>118.19843100000014</v>
      </c>
      <c r="Q23" s="80">
        <f t="shared" si="6"/>
        <v>120.16065099999992</v>
      </c>
      <c r="R23" s="80">
        <f t="shared" si="6"/>
        <v>756.83327202587634</v>
      </c>
      <c r="S23" s="80">
        <f t="shared" si="6"/>
        <v>756.83327202587634</v>
      </c>
      <c r="T23" s="80">
        <f t="shared" si="6"/>
        <v>756.83327202587634</v>
      </c>
      <c r="U23" s="80">
        <f t="shared" si="6"/>
        <v>1423.7941521386776</v>
      </c>
      <c r="V23" s="80">
        <f t="shared" si="6"/>
        <v>1891.3753475077453</v>
      </c>
      <c r="W23" s="80">
        <f t="shared" si="6"/>
        <v>2358.9565428768128</v>
      </c>
      <c r="X23" s="80">
        <f t="shared" si="6"/>
        <v>1847.5732596383396</v>
      </c>
      <c r="Y23" s="80">
        <f t="shared" si="6"/>
        <v>2061.7282542370622</v>
      </c>
      <c r="Z23" s="80">
        <f t="shared" si="6"/>
        <v>2275.8832488357848</v>
      </c>
      <c r="AA23" s="80">
        <f t="shared" si="6"/>
        <v>2490.0382434345111</v>
      </c>
      <c r="AB23" s="80">
        <f t="shared" si="6"/>
        <v>2490.0382434345111</v>
      </c>
      <c r="AC23" s="80">
        <f t="shared" si="6"/>
        <v>2490.0382434345111</v>
      </c>
      <c r="AD23" s="47"/>
    </row>
    <row r="24" spans="1:58" x14ac:dyDescent="0.25">
      <c r="A24" s="48"/>
      <c r="B24" s="80"/>
      <c r="C24" s="80"/>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47"/>
    </row>
    <row r="25" spans="1:58" x14ac:dyDescent="0.25">
      <c r="A25" s="48"/>
      <c r="B25" s="80"/>
      <c r="C25" s="80"/>
      <c r="D25" s="80"/>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47"/>
    </row>
    <row r="26" spans="1:58" x14ac:dyDescent="0.25">
      <c r="A26" s="57" t="s">
        <v>48</v>
      </c>
      <c r="B26" s="80">
        <f>SUM(B5:B7)</f>
        <v>721</v>
      </c>
      <c r="C26" s="80">
        <f t="shared" ref="C26:AC26" si="7">SUM(C5:C7)</f>
        <v>660</v>
      </c>
      <c r="D26" s="80">
        <f t="shared" si="7"/>
        <v>1050</v>
      </c>
      <c r="E26" s="80">
        <f t="shared" si="7"/>
        <v>1569</v>
      </c>
      <c r="F26" s="80">
        <f t="shared" si="7"/>
        <v>1005</v>
      </c>
      <c r="G26" s="80">
        <f t="shared" si="7"/>
        <v>1075</v>
      </c>
      <c r="H26" s="80">
        <f t="shared" si="7"/>
        <v>1115</v>
      </c>
      <c r="I26" s="80">
        <f t="shared" si="7"/>
        <v>993</v>
      </c>
      <c r="J26" s="80">
        <f t="shared" si="7"/>
        <v>989</v>
      </c>
      <c r="K26" s="80">
        <f t="shared" si="7"/>
        <v>1073</v>
      </c>
      <c r="L26" s="80">
        <f t="shared" si="7"/>
        <v>1122.202</v>
      </c>
      <c r="M26" s="80">
        <f t="shared" si="7"/>
        <v>1120.3589999999999</v>
      </c>
      <c r="N26" s="80">
        <f t="shared" si="7"/>
        <v>1119.6100000000001</v>
      </c>
      <c r="O26" s="80">
        <f t="shared" si="7"/>
        <v>1144.7719999999999</v>
      </c>
      <c r="P26" s="80">
        <f t="shared" si="7"/>
        <v>1183.8910000000001</v>
      </c>
      <c r="Q26" s="80">
        <f t="shared" si="7"/>
        <v>1185.915</v>
      </c>
      <c r="R26" s="80">
        <f t="shared" si="7"/>
        <v>1724.4205190211985</v>
      </c>
      <c r="S26" s="80">
        <f t="shared" si="7"/>
        <v>1405.892004015705</v>
      </c>
      <c r="T26" s="80">
        <f t="shared" si="7"/>
        <v>1087.3634890102117</v>
      </c>
      <c r="U26" s="80">
        <f t="shared" si="7"/>
        <v>768.72735240298971</v>
      </c>
      <c r="V26" s="80">
        <f t="shared" si="7"/>
        <v>697.69733464931983</v>
      </c>
      <c r="W26" s="80">
        <f t="shared" si="7"/>
        <v>626.66731689564995</v>
      </c>
      <c r="X26" s="80">
        <f t="shared" si="7"/>
        <v>555.63729914197995</v>
      </c>
      <c r="Y26" s="80">
        <f t="shared" si="7"/>
        <v>579.87718196909066</v>
      </c>
      <c r="Z26" s="80">
        <f t="shared" si="7"/>
        <v>604.11706479620136</v>
      </c>
      <c r="AA26" s="80">
        <f t="shared" si="7"/>
        <v>628.35694762331195</v>
      </c>
      <c r="AB26" s="80">
        <f t="shared" si="7"/>
        <v>628.35694762331195</v>
      </c>
      <c r="AC26" s="80">
        <f t="shared" si="7"/>
        <v>628.35694762331195</v>
      </c>
      <c r="AD26" s="47"/>
    </row>
    <row r="27" spans="1:58" x14ac:dyDescent="0.25">
      <c r="A27" s="57" t="s">
        <v>49</v>
      </c>
      <c r="B27" s="80">
        <f>SUM(B8:B14)</f>
        <v>14311</v>
      </c>
      <c r="C27" s="80">
        <f t="shared" ref="C27:AC27" si="8">SUM(C8:C14)</f>
        <v>12080</v>
      </c>
      <c r="D27" s="80">
        <f t="shared" si="8"/>
        <v>12862</v>
      </c>
      <c r="E27" s="80">
        <f t="shared" si="8"/>
        <v>10475</v>
      </c>
      <c r="F27" s="80">
        <f t="shared" si="8"/>
        <v>9994</v>
      </c>
      <c r="G27" s="80">
        <f t="shared" si="8"/>
        <v>10177</v>
      </c>
      <c r="H27" s="80">
        <f t="shared" si="8"/>
        <v>10379</v>
      </c>
      <c r="I27" s="80">
        <f t="shared" si="8"/>
        <v>10578</v>
      </c>
      <c r="J27" s="80">
        <f t="shared" si="8"/>
        <v>10739</v>
      </c>
      <c r="K27" s="80">
        <f t="shared" si="8"/>
        <v>10779</v>
      </c>
      <c r="L27" s="80">
        <f t="shared" si="8"/>
        <v>8652.8369999999995</v>
      </c>
      <c r="M27" s="80">
        <f t="shared" si="8"/>
        <v>8856.6369999999988</v>
      </c>
      <c r="N27" s="80">
        <f t="shared" si="8"/>
        <v>8411.4670000000024</v>
      </c>
      <c r="O27" s="80">
        <f t="shared" si="8"/>
        <v>7971.8119999999999</v>
      </c>
      <c r="P27" s="80">
        <f t="shared" si="8"/>
        <v>7626.3159999999998</v>
      </c>
      <c r="Q27" s="80">
        <f t="shared" si="8"/>
        <v>7818.4090000000006</v>
      </c>
      <c r="R27" s="80">
        <f t="shared" si="8"/>
        <v>7495.68734878948</v>
      </c>
      <c r="S27" s="80">
        <f t="shared" si="8"/>
        <v>7457.8843684434851</v>
      </c>
      <c r="T27" s="80">
        <f t="shared" si="8"/>
        <v>7420.0813880974883</v>
      </c>
      <c r="U27" s="80">
        <f t="shared" si="8"/>
        <v>7364.4891712048584</v>
      </c>
      <c r="V27" s="80">
        <f t="shared" si="8"/>
        <v>7211.4692863789214</v>
      </c>
      <c r="W27" s="80">
        <f t="shared" si="8"/>
        <v>7058.4494015529835</v>
      </c>
      <c r="X27" s="80">
        <f t="shared" si="8"/>
        <v>6905.4295167270466</v>
      </c>
      <c r="Y27" s="80">
        <f t="shared" si="8"/>
        <v>6960.575686428685</v>
      </c>
      <c r="Z27" s="80">
        <f t="shared" si="8"/>
        <v>7015.7218561303225</v>
      </c>
      <c r="AA27" s="80">
        <f t="shared" si="8"/>
        <v>7070.8680258319473</v>
      </c>
      <c r="AB27" s="80">
        <f t="shared" si="8"/>
        <v>7070.8680258319473</v>
      </c>
      <c r="AC27" s="80">
        <f t="shared" si="8"/>
        <v>7070.8680258319473</v>
      </c>
      <c r="AD27" s="47"/>
    </row>
    <row r="28" spans="1:58" x14ac:dyDescent="0.25">
      <c r="A28" s="57" t="s">
        <v>50</v>
      </c>
      <c r="B28" s="80">
        <f>B15+B16</f>
        <v>18526</v>
      </c>
      <c r="C28" s="80">
        <f t="shared" ref="C28:AC28" si="9">C15+C16</f>
        <v>17309</v>
      </c>
      <c r="D28" s="80">
        <f t="shared" si="9"/>
        <v>16061</v>
      </c>
      <c r="E28" s="80">
        <f t="shared" si="9"/>
        <v>14793</v>
      </c>
      <c r="F28" s="80">
        <f t="shared" si="9"/>
        <v>12050</v>
      </c>
      <c r="G28" s="80">
        <f t="shared" si="9"/>
        <v>11569</v>
      </c>
      <c r="H28" s="80">
        <f t="shared" si="9"/>
        <v>11086</v>
      </c>
      <c r="I28" s="80">
        <f t="shared" si="9"/>
        <v>10603</v>
      </c>
      <c r="J28" s="80">
        <f t="shared" si="9"/>
        <v>10122</v>
      </c>
      <c r="K28" s="80">
        <f t="shared" si="9"/>
        <v>9639</v>
      </c>
      <c r="L28" s="80">
        <f t="shared" si="9"/>
        <v>9155.7530000000006</v>
      </c>
      <c r="M28" s="80">
        <f t="shared" si="9"/>
        <v>8737.2579999999998</v>
      </c>
      <c r="N28" s="80">
        <f t="shared" si="9"/>
        <v>8532.5120000000006</v>
      </c>
      <c r="O28" s="80">
        <f t="shared" si="9"/>
        <v>8362.280999999999</v>
      </c>
      <c r="P28" s="80">
        <f t="shared" si="9"/>
        <v>7969.1030000000001</v>
      </c>
      <c r="Q28" s="80">
        <f t="shared" si="9"/>
        <v>7574.4500000000007</v>
      </c>
      <c r="R28" s="80">
        <f t="shared" si="9"/>
        <v>7028.8463582485447</v>
      </c>
      <c r="S28" s="80">
        <f t="shared" si="9"/>
        <v>6768.0692444831857</v>
      </c>
      <c r="T28" s="80">
        <f t="shared" si="9"/>
        <v>6507.2921307178258</v>
      </c>
      <c r="U28" s="80">
        <f t="shared" si="9"/>
        <v>6246.5150169524659</v>
      </c>
      <c r="V28" s="80">
        <f t="shared" si="9"/>
        <v>6153.6535913403859</v>
      </c>
      <c r="W28" s="80">
        <f t="shared" si="9"/>
        <v>6060.7921657283077</v>
      </c>
      <c r="X28" s="80">
        <f t="shared" si="9"/>
        <v>5576.614580547126</v>
      </c>
      <c r="Y28" s="80">
        <f t="shared" si="9"/>
        <v>5127.7193458514794</v>
      </c>
      <c r="Z28" s="80">
        <f t="shared" si="9"/>
        <v>5065.6188793600159</v>
      </c>
      <c r="AA28" s="80">
        <f t="shared" si="9"/>
        <v>4538.8885815252597</v>
      </c>
      <c r="AB28" s="80">
        <f t="shared" si="9"/>
        <v>4326.3678797078746</v>
      </c>
      <c r="AC28" s="80">
        <f t="shared" si="9"/>
        <v>4113.8471778904805</v>
      </c>
      <c r="AD28" s="47"/>
    </row>
    <row r="29" spans="1:58" x14ac:dyDescent="0.25">
      <c r="A29" s="57" t="s">
        <v>51</v>
      </c>
      <c r="B29" s="80">
        <f>B17</f>
        <v>1101</v>
      </c>
      <c r="C29" s="80">
        <f t="shared" ref="C29:AC29" si="10">C17</f>
        <v>716</v>
      </c>
      <c r="D29" s="80">
        <f t="shared" si="10"/>
        <v>1134</v>
      </c>
      <c r="E29" s="80">
        <f t="shared" si="10"/>
        <v>566</v>
      </c>
      <c r="F29" s="80">
        <f t="shared" si="10"/>
        <v>1059</v>
      </c>
      <c r="G29" s="80">
        <f t="shared" si="10"/>
        <v>756</v>
      </c>
      <c r="H29" s="80">
        <f t="shared" si="10"/>
        <v>486</v>
      </c>
      <c r="I29" s="80">
        <f t="shared" si="10"/>
        <v>556</v>
      </c>
      <c r="J29" s="80">
        <f t="shared" si="10"/>
        <v>720</v>
      </c>
      <c r="K29" s="80">
        <f t="shared" si="10"/>
        <v>551</v>
      </c>
      <c r="L29" s="80">
        <f t="shared" si="10"/>
        <v>1940.443</v>
      </c>
      <c r="M29" s="80">
        <f t="shared" si="10"/>
        <v>815.92899999999997</v>
      </c>
      <c r="N29" s="80">
        <f t="shared" si="10"/>
        <v>717.85</v>
      </c>
      <c r="O29" s="80">
        <f t="shared" si="10"/>
        <v>791.077</v>
      </c>
      <c r="P29" s="80">
        <f t="shared" si="10"/>
        <v>733.03200000000004</v>
      </c>
      <c r="Q29" s="80">
        <f t="shared" si="10"/>
        <v>532.48900000000003</v>
      </c>
      <c r="R29" s="80">
        <f t="shared" si="10"/>
        <v>3970.3082495268764</v>
      </c>
      <c r="S29" s="80">
        <f t="shared" si="10"/>
        <v>3970.3082495268764</v>
      </c>
      <c r="T29" s="80">
        <f t="shared" si="10"/>
        <v>3970.3082495268764</v>
      </c>
      <c r="U29" s="80">
        <f t="shared" si="10"/>
        <v>3291.4636934541259</v>
      </c>
      <c r="V29" s="80">
        <f t="shared" si="10"/>
        <v>3759.0448888231936</v>
      </c>
      <c r="W29" s="80">
        <f t="shared" si="10"/>
        <v>4226.6260841922613</v>
      </c>
      <c r="X29" s="80">
        <f t="shared" si="10"/>
        <v>4694.2072795613294</v>
      </c>
      <c r="Y29" s="80">
        <f t="shared" si="10"/>
        <v>4908.362274160052</v>
      </c>
      <c r="Z29" s="80">
        <f t="shared" si="10"/>
        <v>5122.5172687587747</v>
      </c>
      <c r="AA29" s="80">
        <f t="shared" si="10"/>
        <v>5810.4899413970907</v>
      </c>
      <c r="AB29" s="80">
        <f t="shared" si="10"/>
        <v>5810.4899413970907</v>
      </c>
      <c r="AC29" s="80">
        <f t="shared" si="10"/>
        <v>5810.4899413970907</v>
      </c>
    </row>
    <row r="30" spans="1:58" x14ac:dyDescent="0.25">
      <c r="A30" s="57" t="s">
        <v>36</v>
      </c>
      <c r="B30" s="80">
        <f>SUM(B26:B29)</f>
        <v>34659</v>
      </c>
      <c r="C30" s="80">
        <f t="shared" ref="C30:AC30" si="11">SUM(C26:C29)</f>
        <v>30765</v>
      </c>
      <c r="D30" s="80">
        <f t="shared" si="11"/>
        <v>31107</v>
      </c>
      <c r="E30" s="80">
        <f t="shared" si="11"/>
        <v>27403</v>
      </c>
      <c r="F30" s="80">
        <f t="shared" si="11"/>
        <v>24108</v>
      </c>
      <c r="G30" s="80">
        <f t="shared" si="11"/>
        <v>23577</v>
      </c>
      <c r="H30" s="80">
        <f t="shared" si="11"/>
        <v>23066</v>
      </c>
      <c r="I30" s="80">
        <f t="shared" si="11"/>
        <v>22730</v>
      </c>
      <c r="J30" s="80">
        <f t="shared" si="11"/>
        <v>22570</v>
      </c>
      <c r="K30" s="80">
        <f t="shared" si="11"/>
        <v>22042</v>
      </c>
      <c r="L30" s="80">
        <f t="shared" si="11"/>
        <v>20871.235000000001</v>
      </c>
      <c r="M30" s="80">
        <f t="shared" si="11"/>
        <v>19530.183000000001</v>
      </c>
      <c r="N30" s="80">
        <f t="shared" si="11"/>
        <v>18781.439000000002</v>
      </c>
      <c r="O30" s="80">
        <f t="shared" si="11"/>
        <v>18269.941999999999</v>
      </c>
      <c r="P30" s="80">
        <f t="shared" si="11"/>
        <v>17512.342000000001</v>
      </c>
      <c r="Q30" s="80">
        <f t="shared" si="11"/>
        <v>17111.263000000003</v>
      </c>
      <c r="R30" s="80">
        <f t="shared" si="11"/>
        <v>20219.2624755861</v>
      </c>
      <c r="S30" s="80">
        <f t="shared" si="11"/>
        <v>19602.153866469253</v>
      </c>
      <c r="T30" s="80">
        <f t="shared" si="11"/>
        <v>18985.045257352402</v>
      </c>
      <c r="U30" s="80">
        <f t="shared" si="11"/>
        <v>17671.195234014442</v>
      </c>
      <c r="V30" s="80">
        <f t="shared" si="11"/>
        <v>17821.865101191823</v>
      </c>
      <c r="W30" s="80">
        <f t="shared" si="11"/>
        <v>17972.534968369204</v>
      </c>
      <c r="X30" s="80">
        <f t="shared" si="11"/>
        <v>17731.888675977483</v>
      </c>
      <c r="Y30" s="80">
        <f t="shared" si="11"/>
        <v>17576.534488409307</v>
      </c>
      <c r="Z30" s="80">
        <f t="shared" si="11"/>
        <v>17807.975069045315</v>
      </c>
      <c r="AA30" s="80">
        <f t="shared" si="11"/>
        <v>18048.603496377611</v>
      </c>
      <c r="AB30" s="80">
        <f t="shared" si="11"/>
        <v>17836.082794560221</v>
      </c>
      <c r="AC30" s="80">
        <f t="shared" si="11"/>
        <v>17623.562092742832</v>
      </c>
    </row>
  </sheetData>
  <conditionalFormatting sqref="AG5:AZ17">
    <cfRule type="cellIs" dxfId="3" priority="2" operator="notBetween">
      <formula>0.75</formula>
      <formula>1.25</formula>
    </cfRule>
  </conditionalFormatting>
  <conditionalFormatting sqref="BA5:BF17">
    <cfRule type="cellIs" dxfId="2" priority="1" operator="notBetween">
      <formula>0.75</formula>
      <formula>1.25</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32"/>
  <sheetViews>
    <sheetView workbookViewId="0">
      <pane xSplit="1" ySplit="4" topLeftCell="AO5" activePane="bottomRight" state="frozen"/>
      <selection pane="topRight" activeCell="B1" sqref="B1"/>
      <selection pane="bottomLeft" activeCell="A5" sqref="A5"/>
      <selection pane="bottomRight" activeCell="AI17" sqref="AI17"/>
    </sheetView>
  </sheetViews>
  <sheetFormatPr defaultColWidth="8.85546875" defaultRowHeight="15" x14ac:dyDescent="0.25"/>
  <cols>
    <col min="1" max="1" width="35.42578125" bestFit="1" customWidth="1"/>
  </cols>
  <sheetData>
    <row r="1" spans="1:58" x14ac:dyDescent="0.25">
      <c r="A1" s="59"/>
      <c r="B1" s="60" t="s">
        <v>72</v>
      </c>
      <c r="C1" s="65"/>
      <c r="D1" s="65"/>
      <c r="E1" s="65"/>
      <c r="F1" s="65"/>
      <c r="G1" s="65"/>
      <c r="H1" s="65"/>
      <c r="I1" s="65"/>
      <c r="J1" s="65"/>
      <c r="K1" s="65"/>
      <c r="L1" s="65"/>
      <c r="M1" s="65"/>
      <c r="N1" s="58"/>
      <c r="O1" s="65"/>
      <c r="P1" s="59"/>
      <c r="Q1" s="59"/>
      <c r="R1" s="59"/>
      <c r="S1" s="59"/>
      <c r="T1" s="59"/>
      <c r="U1" s="59"/>
      <c r="V1" s="59"/>
      <c r="W1" s="59"/>
      <c r="X1" s="56"/>
      <c r="Y1" s="56"/>
    </row>
    <row r="2" spans="1:58" x14ac:dyDescent="0.25">
      <c r="A2" s="59"/>
      <c r="B2" s="60" t="s">
        <v>45</v>
      </c>
      <c r="C2" s="61"/>
      <c r="D2" s="61"/>
      <c r="E2" s="61"/>
      <c r="F2" s="61"/>
      <c r="G2" s="61"/>
      <c r="H2" s="61"/>
      <c r="I2" s="61"/>
      <c r="J2" s="61"/>
      <c r="K2" s="61"/>
      <c r="L2" s="61"/>
      <c r="M2" s="61"/>
      <c r="N2" s="58"/>
      <c r="O2" s="61"/>
      <c r="P2" s="59"/>
      <c r="Q2" s="59"/>
      <c r="R2" s="59"/>
      <c r="S2" s="59"/>
      <c r="T2" s="59"/>
      <c r="U2" s="59"/>
      <c r="V2" s="59"/>
      <c r="W2" s="59"/>
      <c r="X2" s="56"/>
      <c r="Y2" s="56"/>
    </row>
    <row r="3" spans="1:58" x14ac:dyDescent="0.25">
      <c r="A3" s="59"/>
      <c r="B3" s="60"/>
      <c r="C3" s="61"/>
      <c r="D3" s="61"/>
      <c r="E3" s="61"/>
      <c r="F3" s="61"/>
      <c r="G3" s="61"/>
      <c r="H3" s="61"/>
      <c r="I3" s="61"/>
      <c r="J3" s="61"/>
      <c r="K3" s="61"/>
      <c r="L3" s="61"/>
      <c r="M3" s="61"/>
      <c r="N3" s="56"/>
      <c r="O3" s="61"/>
      <c r="P3" s="59"/>
      <c r="Q3" s="59"/>
      <c r="R3" s="59"/>
      <c r="S3" s="59"/>
      <c r="T3" s="59"/>
      <c r="U3" s="59"/>
      <c r="V3" s="59"/>
      <c r="W3" s="59"/>
      <c r="X3" s="56"/>
      <c r="Y3" s="56"/>
      <c r="AE3" s="5" t="s">
        <v>77</v>
      </c>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row>
    <row r="4" spans="1:58" x14ac:dyDescent="0.25">
      <c r="A4" s="60" t="s">
        <v>19</v>
      </c>
      <c r="B4" s="61">
        <v>1990</v>
      </c>
      <c r="C4" s="61">
        <v>1991</v>
      </c>
      <c r="D4" s="61">
        <v>1992</v>
      </c>
      <c r="E4" s="61">
        <v>1993</v>
      </c>
      <c r="F4" s="61">
        <v>1994</v>
      </c>
      <c r="G4" s="61">
        <v>1995</v>
      </c>
      <c r="H4" s="61">
        <v>1996</v>
      </c>
      <c r="I4" s="61">
        <v>1997</v>
      </c>
      <c r="J4" s="61">
        <v>1998</v>
      </c>
      <c r="K4" s="61">
        <v>1999</v>
      </c>
      <c r="L4" s="61">
        <v>2000</v>
      </c>
      <c r="M4" s="61">
        <v>2001</v>
      </c>
      <c r="N4" s="61">
        <v>2002</v>
      </c>
      <c r="O4" s="61">
        <v>2003</v>
      </c>
      <c r="P4" s="61">
        <v>2004</v>
      </c>
      <c r="Q4" s="61">
        <v>2005</v>
      </c>
      <c r="R4" s="61">
        <v>2006</v>
      </c>
      <c r="S4" s="61">
        <v>2007</v>
      </c>
      <c r="T4" s="61">
        <v>2008</v>
      </c>
      <c r="U4" s="61">
        <v>2009</v>
      </c>
      <c r="V4" s="61">
        <v>2010</v>
      </c>
      <c r="W4" s="61">
        <v>2011</v>
      </c>
      <c r="X4" s="62">
        <v>2012</v>
      </c>
      <c r="Y4" s="62">
        <v>2013</v>
      </c>
      <c r="AE4" s="61">
        <f>B4</f>
        <v>1990</v>
      </c>
      <c r="AF4" s="61">
        <f>C4</f>
        <v>1991</v>
      </c>
      <c r="AG4" s="61">
        <f t="shared" ref="AG4:BF4" si="0">D4</f>
        <v>1992</v>
      </c>
      <c r="AH4" s="61">
        <f t="shared" si="0"/>
        <v>1993</v>
      </c>
      <c r="AI4" s="61">
        <f t="shared" si="0"/>
        <v>1994</v>
      </c>
      <c r="AJ4" s="61">
        <f t="shared" si="0"/>
        <v>1995</v>
      </c>
      <c r="AK4" s="61">
        <f t="shared" si="0"/>
        <v>1996</v>
      </c>
      <c r="AL4" s="61">
        <f t="shared" si="0"/>
        <v>1997</v>
      </c>
      <c r="AM4" s="61">
        <f t="shared" si="0"/>
        <v>1998</v>
      </c>
      <c r="AN4" s="61">
        <f t="shared" si="0"/>
        <v>1999</v>
      </c>
      <c r="AO4" s="61">
        <f t="shared" si="0"/>
        <v>2000</v>
      </c>
      <c r="AP4" s="61">
        <f t="shared" si="0"/>
        <v>2001</v>
      </c>
      <c r="AQ4" s="61">
        <f t="shared" si="0"/>
        <v>2002</v>
      </c>
      <c r="AR4" s="61">
        <f t="shared" si="0"/>
        <v>2003</v>
      </c>
      <c r="AS4" s="61">
        <f t="shared" si="0"/>
        <v>2004</v>
      </c>
      <c r="AT4" s="61">
        <f t="shared" si="0"/>
        <v>2005</v>
      </c>
      <c r="AU4" s="61">
        <f t="shared" si="0"/>
        <v>2006</v>
      </c>
      <c r="AV4" s="61">
        <f t="shared" si="0"/>
        <v>2007</v>
      </c>
      <c r="AW4" s="61">
        <f t="shared" si="0"/>
        <v>2008</v>
      </c>
      <c r="AX4" s="61">
        <f t="shared" si="0"/>
        <v>2009</v>
      </c>
      <c r="AY4" s="61">
        <f t="shared" si="0"/>
        <v>2010</v>
      </c>
      <c r="AZ4" s="61">
        <f t="shared" si="0"/>
        <v>2011</v>
      </c>
      <c r="BA4" s="61">
        <f t="shared" si="0"/>
        <v>2012</v>
      </c>
      <c r="BB4" s="61">
        <f t="shared" si="0"/>
        <v>2013</v>
      </c>
      <c r="BC4" s="61">
        <f t="shared" si="0"/>
        <v>0</v>
      </c>
      <c r="BD4" s="61">
        <f t="shared" si="0"/>
        <v>0</v>
      </c>
      <c r="BE4" s="61">
        <f t="shared" si="0"/>
        <v>0</v>
      </c>
      <c r="BF4" s="61">
        <f t="shared" si="0"/>
        <v>0</v>
      </c>
    </row>
    <row r="5" spans="1:58" x14ac:dyDescent="0.25">
      <c r="A5" s="59" t="s">
        <v>20</v>
      </c>
      <c r="B5" s="63">
        <v>0</v>
      </c>
      <c r="C5" s="63">
        <v>0</v>
      </c>
      <c r="D5" s="63">
        <v>0</v>
      </c>
      <c r="E5" s="63">
        <v>0</v>
      </c>
      <c r="F5" s="63">
        <v>0</v>
      </c>
      <c r="G5" s="63">
        <v>0</v>
      </c>
      <c r="H5" s="63">
        <v>6</v>
      </c>
      <c r="I5" s="63">
        <v>6</v>
      </c>
      <c r="J5" s="63">
        <v>8</v>
      </c>
      <c r="K5" s="63">
        <v>11</v>
      </c>
      <c r="L5" s="63">
        <v>11</v>
      </c>
      <c r="M5" s="63">
        <v>11</v>
      </c>
      <c r="N5" s="63">
        <v>28.863070746600428</v>
      </c>
      <c r="O5" s="63">
        <v>27.716919673163922</v>
      </c>
      <c r="P5" s="63">
        <v>26.570768599727415</v>
      </c>
      <c r="Q5" s="63">
        <v>25.424617526290909</v>
      </c>
      <c r="R5" s="63">
        <v>26.258239523627275</v>
      </c>
      <c r="S5" s="63">
        <v>27.09186152096364</v>
      </c>
      <c r="T5" s="63">
        <v>27.925483518300002</v>
      </c>
      <c r="U5" s="63">
        <v>26.878178229406238</v>
      </c>
      <c r="V5" s="63">
        <v>27.925483518300002</v>
      </c>
      <c r="W5" s="63">
        <v>24.7835676516187</v>
      </c>
      <c r="X5" s="63">
        <v>24.7835676516187</v>
      </c>
      <c r="Y5" s="63">
        <v>24.7835676516187</v>
      </c>
      <c r="AE5" s="83"/>
      <c r="AF5" s="87" t="str">
        <f>IF(B5&gt;0,(C5/B5-1)/(AF$4-AE$4)+1,"")</f>
        <v/>
      </c>
      <c r="AG5" s="87" t="str">
        <f t="shared" ref="AG5:BF5" si="1">IF(C5&gt;0,(D5/C5-1)/(AG$4-AF$4)+1,"")</f>
        <v/>
      </c>
      <c r="AH5" s="87" t="str">
        <f t="shared" si="1"/>
        <v/>
      </c>
      <c r="AI5" s="87" t="str">
        <f t="shared" si="1"/>
        <v/>
      </c>
      <c r="AJ5" s="87" t="str">
        <f t="shared" si="1"/>
        <v/>
      </c>
      <c r="AK5" s="87" t="str">
        <f t="shared" si="1"/>
        <v/>
      </c>
      <c r="AL5" s="87">
        <f t="shared" si="1"/>
        <v>1</v>
      </c>
      <c r="AM5" s="87">
        <f t="shared" si="1"/>
        <v>1.3333333333333333</v>
      </c>
      <c r="AN5" s="87">
        <f t="shared" si="1"/>
        <v>1.375</v>
      </c>
      <c r="AO5" s="87">
        <f t="shared" si="1"/>
        <v>1</v>
      </c>
      <c r="AP5" s="87">
        <f t="shared" si="1"/>
        <v>1</v>
      </c>
      <c r="AQ5" s="87">
        <f t="shared" si="1"/>
        <v>2.6239155224182209</v>
      </c>
      <c r="AR5" s="87">
        <f t="shared" si="1"/>
        <v>0.96029005078846286</v>
      </c>
      <c r="AS5" s="87">
        <f t="shared" si="1"/>
        <v>0.95864796352005044</v>
      </c>
      <c r="AT5" s="87">
        <f t="shared" si="1"/>
        <v>0.9568642107910923</v>
      </c>
      <c r="AU5" s="87">
        <f t="shared" si="1"/>
        <v>1.0327879857572819</v>
      </c>
      <c r="AV5" s="87">
        <f t="shared" si="1"/>
        <v>1.0317470634916812</v>
      </c>
      <c r="AW5" s="87">
        <f t="shared" si="1"/>
        <v>1.0307701999986714</v>
      </c>
      <c r="AX5" s="87">
        <f t="shared" si="1"/>
        <v>0.96249643132562246</v>
      </c>
      <c r="AY5" s="87">
        <f t="shared" si="1"/>
        <v>1.0389648911453364</v>
      </c>
      <c r="AZ5" s="87">
        <f t="shared" si="1"/>
        <v>0.88748929397686682</v>
      </c>
      <c r="BA5" s="87">
        <f t="shared" si="1"/>
        <v>1</v>
      </c>
      <c r="BB5" s="87">
        <f t="shared" si="1"/>
        <v>1</v>
      </c>
      <c r="BC5" s="87">
        <f t="shared" si="1"/>
        <v>1.0004967709885744</v>
      </c>
      <c r="BD5" s="87" t="str">
        <f t="shared" si="1"/>
        <v/>
      </c>
      <c r="BE5" s="87" t="str">
        <f t="shared" si="1"/>
        <v/>
      </c>
      <c r="BF5" s="87" t="str">
        <f t="shared" si="1"/>
        <v/>
      </c>
    </row>
    <row r="6" spans="1:58" x14ac:dyDescent="0.25">
      <c r="A6" s="59" t="s">
        <v>21</v>
      </c>
      <c r="B6" s="63">
        <v>17</v>
      </c>
      <c r="C6" s="63">
        <v>17</v>
      </c>
      <c r="D6" s="63">
        <v>17</v>
      </c>
      <c r="E6" s="63">
        <v>18</v>
      </c>
      <c r="F6" s="63">
        <v>18</v>
      </c>
      <c r="G6" s="63">
        <v>18</v>
      </c>
      <c r="H6" s="63">
        <v>34</v>
      </c>
      <c r="I6" s="63">
        <v>33</v>
      </c>
      <c r="J6" s="63">
        <v>33</v>
      </c>
      <c r="K6" s="63">
        <v>31</v>
      </c>
      <c r="L6" s="63">
        <v>31</v>
      </c>
      <c r="M6" s="63">
        <v>31</v>
      </c>
      <c r="N6" s="63">
        <v>16.757829308889423</v>
      </c>
      <c r="O6" s="63">
        <v>17.682545782542267</v>
      </c>
      <c r="P6" s="63">
        <v>18.60726225619511</v>
      </c>
      <c r="Q6" s="63">
        <v>19.53197872984795</v>
      </c>
      <c r="R6" s="63">
        <v>17.253619462641968</v>
      </c>
      <c r="S6" s="63">
        <v>14.975260195435986</v>
      </c>
      <c r="T6" s="63">
        <v>12.696900928230004</v>
      </c>
      <c r="U6" s="63">
        <v>12.716927993290675</v>
      </c>
      <c r="V6" s="63">
        <v>12.696900928230004</v>
      </c>
      <c r="W6" s="63">
        <v>12.7569821234119</v>
      </c>
      <c r="X6" s="63">
        <v>12.7569821234119</v>
      </c>
      <c r="Y6" s="63">
        <v>12.7569821234119</v>
      </c>
      <c r="AE6" s="83"/>
      <c r="AF6" s="87">
        <f t="shared" ref="AF6:BF6" si="2">IF(B6&gt;0,(C6/B6-1)/(AF$4-AE$4)+1,"")</f>
        <v>1</v>
      </c>
      <c r="AG6" s="87">
        <f t="shared" si="2"/>
        <v>1</v>
      </c>
      <c r="AH6" s="87">
        <f t="shared" si="2"/>
        <v>1.0588235294117647</v>
      </c>
      <c r="AI6" s="87">
        <f t="shared" si="2"/>
        <v>1</v>
      </c>
      <c r="AJ6" s="87">
        <f t="shared" si="2"/>
        <v>1</v>
      </c>
      <c r="AK6" s="87">
        <f t="shared" si="2"/>
        <v>1.8888888888888888</v>
      </c>
      <c r="AL6" s="87">
        <f t="shared" si="2"/>
        <v>0.97058823529411764</v>
      </c>
      <c r="AM6" s="87">
        <f t="shared" si="2"/>
        <v>1</v>
      </c>
      <c r="AN6" s="87">
        <f t="shared" si="2"/>
        <v>0.93939393939393945</v>
      </c>
      <c r="AO6" s="87">
        <f t="shared" si="2"/>
        <v>1</v>
      </c>
      <c r="AP6" s="87">
        <f t="shared" si="2"/>
        <v>1</v>
      </c>
      <c r="AQ6" s="87">
        <f t="shared" si="2"/>
        <v>0.54057513899643306</v>
      </c>
      <c r="AR6" s="87">
        <f t="shared" si="2"/>
        <v>1.0551811607940365</v>
      </c>
      <c r="AS6" s="87">
        <f t="shared" si="2"/>
        <v>1.0522954378303266</v>
      </c>
      <c r="AT6" s="87">
        <f t="shared" si="2"/>
        <v>1.0496965357353936</v>
      </c>
      <c r="AU6" s="87">
        <f t="shared" si="2"/>
        <v>0.8833523577555259</v>
      </c>
      <c r="AV6" s="87">
        <f t="shared" si="2"/>
        <v>0.86794890937874514</v>
      </c>
      <c r="AW6" s="87">
        <f t="shared" si="2"/>
        <v>0.8478584520420982</v>
      </c>
      <c r="AX6" s="87">
        <f t="shared" si="2"/>
        <v>1.0015773191563733</v>
      </c>
      <c r="AY6" s="87">
        <f t="shared" si="2"/>
        <v>0.99842516486125921</v>
      </c>
      <c r="AZ6" s="87">
        <f t="shared" si="2"/>
        <v>1.0047319574691107</v>
      </c>
      <c r="BA6" s="87">
        <f t="shared" si="2"/>
        <v>1</v>
      </c>
      <c r="BB6" s="87">
        <f t="shared" si="2"/>
        <v>1</v>
      </c>
      <c r="BC6" s="87">
        <f t="shared" si="2"/>
        <v>1.0004967709885744</v>
      </c>
      <c r="BD6" s="87" t="str">
        <f t="shared" si="2"/>
        <v/>
      </c>
      <c r="BE6" s="87" t="str">
        <f t="shared" si="2"/>
        <v/>
      </c>
      <c r="BF6" s="87" t="str">
        <f t="shared" si="2"/>
        <v/>
      </c>
    </row>
    <row r="7" spans="1:58" x14ac:dyDescent="0.25">
      <c r="A7" s="59" t="s">
        <v>22</v>
      </c>
      <c r="B7" s="63">
        <v>8</v>
      </c>
      <c r="C7" s="63">
        <v>8</v>
      </c>
      <c r="D7" s="63">
        <v>8</v>
      </c>
      <c r="E7" s="63">
        <v>8</v>
      </c>
      <c r="F7" s="63">
        <v>8</v>
      </c>
      <c r="G7" s="63">
        <v>8</v>
      </c>
      <c r="H7" s="63">
        <v>7</v>
      </c>
      <c r="I7" s="63">
        <v>7</v>
      </c>
      <c r="J7" s="63">
        <v>6</v>
      </c>
      <c r="K7" s="63">
        <v>8</v>
      </c>
      <c r="L7" s="63">
        <v>8</v>
      </c>
      <c r="M7" s="63">
        <v>8</v>
      </c>
      <c r="N7" s="63">
        <v>18.335217068074467</v>
      </c>
      <c r="O7" s="63">
        <v>18.148873130664224</v>
      </c>
      <c r="P7" s="63">
        <v>17.962529193253982</v>
      </c>
      <c r="Q7" s="63">
        <v>17.776185255843743</v>
      </c>
      <c r="R7" s="63">
        <v>32.878036908472495</v>
      </c>
      <c r="S7" s="63">
        <v>47.979888561101248</v>
      </c>
      <c r="T7" s="63">
        <v>63.081740213730008</v>
      </c>
      <c r="U7" s="63">
        <v>64.361391227830765</v>
      </c>
      <c r="V7" s="63">
        <v>63.081740213730001</v>
      </c>
      <c r="W7" s="63">
        <v>66.920693256032209</v>
      </c>
      <c r="X7" s="63">
        <v>66.920693256032209</v>
      </c>
      <c r="Y7" s="63">
        <v>66.920693256032209</v>
      </c>
      <c r="AE7" s="83"/>
      <c r="AF7" s="87">
        <f t="shared" ref="AF7:BF7" si="3">IF(B7&gt;0,(C7/B7-1)/(AF$4-AE$4)+1,"")</f>
        <v>1</v>
      </c>
      <c r="AG7" s="87">
        <f t="shared" si="3"/>
        <v>1</v>
      </c>
      <c r="AH7" s="87">
        <f t="shared" si="3"/>
        <v>1</v>
      </c>
      <c r="AI7" s="87">
        <f t="shared" si="3"/>
        <v>1</v>
      </c>
      <c r="AJ7" s="87">
        <f t="shared" si="3"/>
        <v>1</v>
      </c>
      <c r="AK7" s="87">
        <f t="shared" si="3"/>
        <v>0.875</v>
      </c>
      <c r="AL7" s="87">
        <f t="shared" si="3"/>
        <v>1</v>
      </c>
      <c r="AM7" s="87">
        <f t="shared" si="3"/>
        <v>0.8571428571428571</v>
      </c>
      <c r="AN7" s="87">
        <f t="shared" si="3"/>
        <v>1.3333333333333333</v>
      </c>
      <c r="AO7" s="87">
        <f t="shared" si="3"/>
        <v>1</v>
      </c>
      <c r="AP7" s="87">
        <f t="shared" si="3"/>
        <v>1</v>
      </c>
      <c r="AQ7" s="87">
        <f t="shared" si="3"/>
        <v>2.2919021335093084</v>
      </c>
      <c r="AR7" s="87">
        <f t="shared" si="3"/>
        <v>0.98983682948947971</v>
      </c>
      <c r="AS7" s="87">
        <f t="shared" si="3"/>
        <v>0.98973247892204408</v>
      </c>
      <c r="AT7" s="87">
        <f t="shared" si="3"/>
        <v>0.98962596328137231</v>
      </c>
      <c r="AU7" s="87">
        <f t="shared" si="3"/>
        <v>1.849555258075642</v>
      </c>
      <c r="AV7" s="87">
        <f t="shared" si="3"/>
        <v>1.4593294817044593</v>
      </c>
      <c r="AW7" s="87">
        <f t="shared" si="3"/>
        <v>1.3147537875874162</v>
      </c>
      <c r="AX7" s="87">
        <f t="shared" si="3"/>
        <v>1.0202856010275734</v>
      </c>
      <c r="AY7" s="87">
        <f t="shared" si="3"/>
        <v>0.98011772291293442</v>
      </c>
      <c r="AZ7" s="87">
        <f t="shared" si="3"/>
        <v>1.060856803082719</v>
      </c>
      <c r="BA7" s="87">
        <f t="shared" si="3"/>
        <v>1</v>
      </c>
      <c r="BB7" s="87">
        <f t="shared" si="3"/>
        <v>1</v>
      </c>
      <c r="BC7" s="87">
        <f t="shared" si="3"/>
        <v>1.0004967709885744</v>
      </c>
      <c r="BD7" s="87" t="str">
        <f t="shared" si="3"/>
        <v/>
      </c>
      <c r="BE7" s="87" t="str">
        <f t="shared" si="3"/>
        <v/>
      </c>
      <c r="BF7" s="87" t="str">
        <f t="shared" si="3"/>
        <v/>
      </c>
    </row>
    <row r="8" spans="1:58" x14ac:dyDescent="0.25">
      <c r="A8" s="59" t="s">
        <v>23</v>
      </c>
      <c r="B8" s="63">
        <v>183</v>
      </c>
      <c r="C8" s="63">
        <v>183</v>
      </c>
      <c r="D8" s="63">
        <v>183</v>
      </c>
      <c r="E8" s="63">
        <v>183</v>
      </c>
      <c r="F8" s="63">
        <v>183</v>
      </c>
      <c r="G8" s="63">
        <v>183</v>
      </c>
      <c r="H8" s="63">
        <v>123</v>
      </c>
      <c r="I8" s="63">
        <v>125</v>
      </c>
      <c r="J8" s="63">
        <v>130</v>
      </c>
      <c r="K8" s="63">
        <v>25</v>
      </c>
      <c r="L8" s="63">
        <v>26</v>
      </c>
      <c r="M8" s="63">
        <v>27</v>
      </c>
      <c r="N8" s="63">
        <v>23.12303813458141</v>
      </c>
      <c r="O8" s="63">
        <v>21.336391936676655</v>
      </c>
      <c r="P8" s="63">
        <v>19.5497457387719</v>
      </c>
      <c r="Q8" s="63">
        <v>17.763099540867149</v>
      </c>
      <c r="R8" s="63">
        <v>18.070452826711435</v>
      </c>
      <c r="S8" s="63">
        <v>18.377806112555721</v>
      </c>
      <c r="T8" s="63">
        <v>18.685159398400003</v>
      </c>
      <c r="U8" s="63">
        <v>20.138279558683667</v>
      </c>
      <c r="V8" s="63">
        <v>18.685159398400003</v>
      </c>
      <c r="W8" s="63">
        <v>23.044519879250899</v>
      </c>
      <c r="X8" s="63">
        <v>23.044519879250899</v>
      </c>
      <c r="Y8" s="63">
        <v>23.044519879250899</v>
      </c>
      <c r="AE8" s="83"/>
      <c r="AF8" s="87">
        <f t="shared" ref="AF8:BF8" si="4">IF(B8&gt;0,(C8/B8-1)/(AF$4-AE$4)+1,"")</f>
        <v>1</v>
      </c>
      <c r="AG8" s="87">
        <f t="shared" si="4"/>
        <v>1</v>
      </c>
      <c r="AH8" s="87">
        <f t="shared" si="4"/>
        <v>1</v>
      </c>
      <c r="AI8" s="87">
        <f t="shared" si="4"/>
        <v>1</v>
      </c>
      <c r="AJ8" s="87">
        <f t="shared" si="4"/>
        <v>1</v>
      </c>
      <c r="AK8" s="87">
        <f t="shared" si="4"/>
        <v>0.67213114754098358</v>
      </c>
      <c r="AL8" s="87">
        <f t="shared" si="4"/>
        <v>1.0162601626016261</v>
      </c>
      <c r="AM8" s="87">
        <f t="shared" si="4"/>
        <v>1.04</v>
      </c>
      <c r="AN8" s="87">
        <f t="shared" si="4"/>
        <v>0.19230769230769229</v>
      </c>
      <c r="AO8" s="87">
        <f t="shared" si="4"/>
        <v>1.04</v>
      </c>
      <c r="AP8" s="87">
        <f t="shared" si="4"/>
        <v>1.0384615384615385</v>
      </c>
      <c r="AQ8" s="87">
        <f t="shared" si="4"/>
        <v>0.85640881979931149</v>
      </c>
      <c r="AR8" s="87">
        <f t="shared" si="4"/>
        <v>0.92273306874701921</v>
      </c>
      <c r="AS8" s="87">
        <f t="shared" si="4"/>
        <v>0.9162629650220494</v>
      </c>
      <c r="AT8" s="87">
        <f t="shared" si="4"/>
        <v>0.90861025909092019</v>
      </c>
      <c r="AU8" s="87">
        <f t="shared" si="4"/>
        <v>1.0173029084894314</v>
      </c>
      <c r="AV8" s="87">
        <f t="shared" si="4"/>
        <v>1.0170086100659284</v>
      </c>
      <c r="AW8" s="87">
        <f t="shared" si="4"/>
        <v>1.0167241554275783</v>
      </c>
      <c r="AX8" s="87">
        <f t="shared" si="4"/>
        <v>1.0777686788376071</v>
      </c>
      <c r="AY8" s="87">
        <f t="shared" si="4"/>
        <v>0.92784288468887222</v>
      </c>
      <c r="AZ8" s="87">
        <f t="shared" si="4"/>
        <v>1.2333060365128159</v>
      </c>
      <c r="BA8" s="87">
        <f t="shared" si="4"/>
        <v>1</v>
      </c>
      <c r="BB8" s="87">
        <f t="shared" si="4"/>
        <v>1</v>
      </c>
      <c r="BC8" s="87">
        <f t="shared" si="4"/>
        <v>1.0004967709885744</v>
      </c>
      <c r="BD8" s="87" t="str">
        <f t="shared" si="4"/>
        <v/>
      </c>
      <c r="BE8" s="87" t="str">
        <f t="shared" si="4"/>
        <v/>
      </c>
      <c r="BF8" s="87" t="str">
        <f t="shared" si="4"/>
        <v/>
      </c>
    </row>
    <row r="9" spans="1:58" x14ac:dyDescent="0.25">
      <c r="A9" s="59" t="s">
        <v>24</v>
      </c>
      <c r="B9" s="63">
        <v>6</v>
      </c>
      <c r="C9" s="63">
        <v>6</v>
      </c>
      <c r="D9" s="63">
        <v>6</v>
      </c>
      <c r="E9" s="63">
        <v>6</v>
      </c>
      <c r="F9" s="63">
        <v>6</v>
      </c>
      <c r="G9" s="63">
        <v>6</v>
      </c>
      <c r="H9" s="63">
        <v>5</v>
      </c>
      <c r="I9" s="63">
        <v>5</v>
      </c>
      <c r="J9" s="63">
        <v>5</v>
      </c>
      <c r="K9" s="63">
        <v>2</v>
      </c>
      <c r="L9" s="63">
        <v>2</v>
      </c>
      <c r="M9" s="63">
        <v>2</v>
      </c>
      <c r="N9" s="63">
        <v>3.2484630790744005</v>
      </c>
      <c r="O9" s="63">
        <v>3.0723200494619536</v>
      </c>
      <c r="P9" s="63">
        <v>2.8961770198495067</v>
      </c>
      <c r="Q9" s="63">
        <v>2.7200339902370598</v>
      </c>
      <c r="R9" s="63">
        <v>2.4763665439413729</v>
      </c>
      <c r="S9" s="63">
        <v>2.232699097645686</v>
      </c>
      <c r="T9" s="63">
        <v>1.9890316513499995</v>
      </c>
      <c r="U9" s="63">
        <v>1.7059197251448328</v>
      </c>
      <c r="V9" s="63">
        <v>1.9890316513499995</v>
      </c>
      <c r="W9" s="63">
        <v>1.1396958727344899</v>
      </c>
      <c r="X9" s="63">
        <v>1.1396958727344899</v>
      </c>
      <c r="Y9" s="63">
        <v>1.1396958727344899</v>
      </c>
      <c r="AE9" s="83"/>
      <c r="AF9" s="87">
        <f t="shared" ref="AF9:BF9" si="5">IF(B9&gt;0,(C9/B9-1)/(AF$4-AE$4)+1,"")</f>
        <v>1</v>
      </c>
      <c r="AG9" s="87">
        <f t="shared" si="5"/>
        <v>1</v>
      </c>
      <c r="AH9" s="87">
        <f t="shared" si="5"/>
        <v>1</v>
      </c>
      <c r="AI9" s="87">
        <f t="shared" si="5"/>
        <v>1</v>
      </c>
      <c r="AJ9" s="87">
        <f t="shared" si="5"/>
        <v>1</v>
      </c>
      <c r="AK9" s="87">
        <f t="shared" si="5"/>
        <v>0.83333333333333337</v>
      </c>
      <c r="AL9" s="87">
        <f t="shared" si="5"/>
        <v>1</v>
      </c>
      <c r="AM9" s="87">
        <f t="shared" si="5"/>
        <v>1</v>
      </c>
      <c r="AN9" s="87">
        <f t="shared" si="5"/>
        <v>0.4</v>
      </c>
      <c r="AO9" s="87">
        <f t="shared" si="5"/>
        <v>1</v>
      </c>
      <c r="AP9" s="87">
        <f t="shared" si="5"/>
        <v>1</v>
      </c>
      <c r="AQ9" s="87">
        <f t="shared" si="5"/>
        <v>1.6242315395372002</v>
      </c>
      <c r="AR9" s="87">
        <f t="shared" si="5"/>
        <v>0.94577650251064693</v>
      </c>
      <c r="AS9" s="87">
        <f t="shared" si="5"/>
        <v>0.94266774724746072</v>
      </c>
      <c r="AT9" s="87">
        <f t="shared" si="5"/>
        <v>0.93918084826817672</v>
      </c>
      <c r="AU9" s="87">
        <f t="shared" si="5"/>
        <v>0.91041749949806672</v>
      </c>
      <c r="AV9" s="87">
        <f t="shared" si="5"/>
        <v>0.90160283545590669</v>
      </c>
      <c r="AW9" s="87">
        <f t="shared" si="5"/>
        <v>0.89086418024147251</v>
      </c>
      <c r="AX9" s="87">
        <f t="shared" si="5"/>
        <v>0.85766343838067516</v>
      </c>
      <c r="AY9" s="87">
        <f t="shared" si="5"/>
        <v>1.1659585278440523</v>
      </c>
      <c r="AZ9" s="87">
        <f t="shared" si="5"/>
        <v>0.57299031514202059</v>
      </c>
      <c r="BA9" s="87">
        <f t="shared" si="5"/>
        <v>1</v>
      </c>
      <c r="BB9" s="87">
        <f t="shared" si="5"/>
        <v>1</v>
      </c>
      <c r="BC9" s="87">
        <f t="shared" si="5"/>
        <v>1.0004967709885744</v>
      </c>
      <c r="BD9" s="87" t="str">
        <f t="shared" si="5"/>
        <v/>
      </c>
      <c r="BE9" s="87" t="str">
        <f t="shared" si="5"/>
        <v/>
      </c>
      <c r="BF9" s="87" t="str">
        <f t="shared" si="5"/>
        <v/>
      </c>
    </row>
    <row r="10" spans="1:58" x14ac:dyDescent="0.25">
      <c r="A10" s="59" t="s">
        <v>25</v>
      </c>
      <c r="B10" s="63">
        <v>43</v>
      </c>
      <c r="C10" s="63">
        <v>43</v>
      </c>
      <c r="D10" s="63">
        <v>43</v>
      </c>
      <c r="E10" s="63">
        <v>43</v>
      </c>
      <c r="F10" s="63">
        <v>43</v>
      </c>
      <c r="G10" s="63">
        <v>43</v>
      </c>
      <c r="H10" s="63">
        <v>16</v>
      </c>
      <c r="I10" s="63">
        <v>17</v>
      </c>
      <c r="J10" s="63">
        <v>17</v>
      </c>
      <c r="K10" s="63">
        <v>9</v>
      </c>
      <c r="L10" s="63">
        <v>10</v>
      </c>
      <c r="M10" s="63">
        <v>10</v>
      </c>
      <c r="N10" s="63">
        <v>2.8796067099822005</v>
      </c>
      <c r="O10" s="63">
        <v>2.4138357047503041</v>
      </c>
      <c r="P10" s="63">
        <v>1.9480646995184077</v>
      </c>
      <c r="Q10" s="63">
        <v>1.4822936942865115</v>
      </c>
      <c r="R10" s="63">
        <v>1.4412453793693409</v>
      </c>
      <c r="S10" s="63">
        <v>1.4001970644521704</v>
      </c>
      <c r="T10" s="63">
        <v>1.3591487495349996</v>
      </c>
      <c r="U10" s="63">
        <v>1.4538763326087543</v>
      </c>
      <c r="V10" s="63">
        <v>1.3591487495349996</v>
      </c>
      <c r="W10" s="63">
        <v>1.6433314987562602</v>
      </c>
      <c r="X10" s="63">
        <v>1.6433314987562602</v>
      </c>
      <c r="Y10" s="63">
        <v>1.6433314987562602</v>
      </c>
      <c r="AE10" s="83"/>
      <c r="AF10" s="87">
        <f t="shared" ref="AF10:BF10" si="6">IF(B10&gt;0,(C10/B10-1)/(AF$4-AE$4)+1,"")</f>
        <v>1</v>
      </c>
      <c r="AG10" s="87">
        <f t="shared" si="6"/>
        <v>1</v>
      </c>
      <c r="AH10" s="87">
        <f t="shared" si="6"/>
        <v>1</v>
      </c>
      <c r="AI10" s="87">
        <f t="shared" si="6"/>
        <v>1</v>
      </c>
      <c r="AJ10" s="87">
        <f t="shared" si="6"/>
        <v>1</v>
      </c>
      <c r="AK10" s="87">
        <f t="shared" si="6"/>
        <v>0.37209302325581395</v>
      </c>
      <c r="AL10" s="87">
        <f t="shared" si="6"/>
        <v>1.0625</v>
      </c>
      <c r="AM10" s="87">
        <f t="shared" si="6"/>
        <v>1</v>
      </c>
      <c r="AN10" s="87">
        <f t="shared" si="6"/>
        <v>0.52941176470588236</v>
      </c>
      <c r="AO10" s="87">
        <f t="shared" si="6"/>
        <v>1.1111111111111112</v>
      </c>
      <c r="AP10" s="87">
        <f t="shared" si="6"/>
        <v>1</v>
      </c>
      <c r="AQ10" s="87">
        <f t="shared" si="6"/>
        <v>0.28796067099822009</v>
      </c>
      <c r="AR10" s="87">
        <f t="shared" si="6"/>
        <v>0.83825186834809973</v>
      </c>
      <c r="AS10" s="87">
        <f t="shared" si="6"/>
        <v>0.80704113195637839</v>
      </c>
      <c r="AT10" s="87">
        <f t="shared" si="6"/>
        <v>0.76090578236593365</v>
      </c>
      <c r="AU10" s="87">
        <f t="shared" si="6"/>
        <v>0.97230756962983045</v>
      </c>
      <c r="AV10" s="87">
        <f t="shared" si="6"/>
        <v>0.97151885757640211</v>
      </c>
      <c r="AW10" s="87">
        <f t="shared" si="6"/>
        <v>0.97068390160264262</v>
      </c>
      <c r="AX10" s="87">
        <f t="shared" si="6"/>
        <v>1.0696962588577323</v>
      </c>
      <c r="AY10" s="87">
        <f t="shared" si="6"/>
        <v>0.93484481386131324</v>
      </c>
      <c r="AZ10" s="87">
        <f t="shared" si="6"/>
        <v>1.2090887765731948</v>
      </c>
      <c r="BA10" s="87">
        <f t="shared" si="6"/>
        <v>1</v>
      </c>
      <c r="BB10" s="87">
        <f t="shared" si="6"/>
        <v>1</v>
      </c>
      <c r="BC10" s="87">
        <f t="shared" si="6"/>
        <v>1.0004967709885744</v>
      </c>
      <c r="BD10" s="87" t="str">
        <f t="shared" si="6"/>
        <v/>
      </c>
      <c r="BE10" s="87" t="str">
        <f t="shared" si="6"/>
        <v/>
      </c>
      <c r="BF10" s="87" t="str">
        <f t="shared" si="6"/>
        <v/>
      </c>
    </row>
    <row r="11" spans="1:58" x14ac:dyDescent="0.25">
      <c r="A11" s="59" t="s">
        <v>26</v>
      </c>
      <c r="B11" s="63">
        <v>38</v>
      </c>
      <c r="C11" s="63">
        <v>38</v>
      </c>
      <c r="D11" s="63">
        <v>39</v>
      </c>
      <c r="E11" s="63">
        <v>39</v>
      </c>
      <c r="F11" s="63">
        <v>40</v>
      </c>
      <c r="G11" s="63">
        <v>40</v>
      </c>
      <c r="H11" s="63">
        <v>43</v>
      </c>
      <c r="I11" s="63">
        <v>45</v>
      </c>
      <c r="J11" s="63">
        <v>45</v>
      </c>
      <c r="K11" s="63">
        <v>48</v>
      </c>
      <c r="L11" s="63">
        <v>50</v>
      </c>
      <c r="M11" s="63">
        <v>52</v>
      </c>
      <c r="N11" s="63">
        <v>177.23902321567707</v>
      </c>
      <c r="O11" s="63">
        <v>177.83101067208676</v>
      </c>
      <c r="P11" s="63">
        <v>178.42299812849646</v>
      </c>
      <c r="Q11" s="63">
        <v>178.84105027490614</v>
      </c>
      <c r="R11" s="63">
        <v>137.95496391813742</v>
      </c>
      <c r="S11" s="63">
        <v>97.068877561368708</v>
      </c>
      <c r="T11" s="63">
        <v>56.182791204600015</v>
      </c>
      <c r="U11" s="63">
        <v>55.115771833948948</v>
      </c>
      <c r="V11" s="63">
        <v>56.182791204600015</v>
      </c>
      <c r="W11" s="63">
        <v>52.981733092646699</v>
      </c>
      <c r="X11" s="63">
        <v>52.981733092646699</v>
      </c>
      <c r="Y11" s="63">
        <v>52.981733092646699</v>
      </c>
      <c r="AE11" s="83"/>
      <c r="AF11" s="87">
        <f t="shared" ref="AF11:BF11" si="7">IF(B11&gt;0,(C11/B11-1)/(AF$4-AE$4)+1,"")</f>
        <v>1</v>
      </c>
      <c r="AG11" s="87">
        <f t="shared" si="7"/>
        <v>1.0263157894736843</v>
      </c>
      <c r="AH11" s="87">
        <f t="shared" si="7"/>
        <v>1</v>
      </c>
      <c r="AI11" s="87">
        <f t="shared" si="7"/>
        <v>1.0256410256410255</v>
      </c>
      <c r="AJ11" s="87">
        <f t="shared" si="7"/>
        <v>1</v>
      </c>
      <c r="AK11" s="87">
        <f t="shared" si="7"/>
        <v>1.075</v>
      </c>
      <c r="AL11" s="87">
        <f t="shared" si="7"/>
        <v>1.0465116279069768</v>
      </c>
      <c r="AM11" s="87">
        <f t="shared" si="7"/>
        <v>1</v>
      </c>
      <c r="AN11" s="87">
        <f t="shared" si="7"/>
        <v>1.0666666666666667</v>
      </c>
      <c r="AO11" s="87">
        <f t="shared" si="7"/>
        <v>1.0416666666666667</v>
      </c>
      <c r="AP11" s="87">
        <f t="shared" si="7"/>
        <v>1.04</v>
      </c>
      <c r="AQ11" s="87">
        <f t="shared" si="7"/>
        <v>3.4084427541476359</v>
      </c>
      <c r="AR11" s="87">
        <f t="shared" si="7"/>
        <v>1.0033400514495576</v>
      </c>
      <c r="AS11" s="87">
        <f t="shared" si="7"/>
        <v>1.0033289326432571</v>
      </c>
      <c r="AT11" s="87">
        <f t="shared" si="7"/>
        <v>1.0023430395789483</v>
      </c>
      <c r="AU11" s="87">
        <f t="shared" si="7"/>
        <v>0.77138310083775219</v>
      </c>
      <c r="AV11" s="87">
        <f t="shared" si="7"/>
        <v>0.70362729114241551</v>
      </c>
      <c r="AW11" s="87">
        <f t="shared" si="7"/>
        <v>0.57879304485704219</v>
      </c>
      <c r="AX11" s="87">
        <f t="shared" si="7"/>
        <v>0.98100807475432616</v>
      </c>
      <c r="AY11" s="87">
        <f t="shared" si="7"/>
        <v>1.0193596013472468</v>
      </c>
      <c r="AZ11" s="87">
        <f t="shared" si="7"/>
        <v>0.94302422426297638</v>
      </c>
      <c r="BA11" s="87">
        <f t="shared" si="7"/>
        <v>1</v>
      </c>
      <c r="BB11" s="87">
        <f t="shared" si="7"/>
        <v>1</v>
      </c>
      <c r="BC11" s="87">
        <f t="shared" si="7"/>
        <v>1.0004967709885744</v>
      </c>
      <c r="BD11" s="87" t="str">
        <f t="shared" si="7"/>
        <v/>
      </c>
      <c r="BE11" s="87" t="str">
        <f t="shared" si="7"/>
        <v/>
      </c>
      <c r="BF11" s="87" t="str">
        <f t="shared" si="7"/>
        <v/>
      </c>
    </row>
    <row r="12" spans="1:58" x14ac:dyDescent="0.25">
      <c r="A12" s="59" t="s">
        <v>27</v>
      </c>
      <c r="B12" s="63" t="s">
        <v>28</v>
      </c>
      <c r="C12" s="63" t="s">
        <v>28</v>
      </c>
      <c r="D12" s="63" t="s">
        <v>28</v>
      </c>
      <c r="E12" s="63" t="s">
        <v>28</v>
      </c>
      <c r="F12" s="63" t="s">
        <v>28</v>
      </c>
      <c r="G12" s="63" t="s">
        <v>28</v>
      </c>
      <c r="H12" s="63">
        <v>0</v>
      </c>
      <c r="I12" s="63">
        <v>0</v>
      </c>
      <c r="J12" s="63">
        <v>0</v>
      </c>
      <c r="K12" s="63">
        <v>0</v>
      </c>
      <c r="L12" s="63">
        <v>0</v>
      </c>
      <c r="M12" s="63">
        <v>0</v>
      </c>
      <c r="N12" s="63">
        <v>0.29581800096790001</v>
      </c>
      <c r="O12" s="63">
        <v>0.31790533737545706</v>
      </c>
      <c r="P12" s="63">
        <v>0.33999267378301412</v>
      </c>
      <c r="Q12" s="63">
        <v>0.36208001019057123</v>
      </c>
      <c r="R12" s="63">
        <v>0.40562342198871415</v>
      </c>
      <c r="S12" s="63">
        <v>0.44916683378685707</v>
      </c>
      <c r="T12" s="63">
        <v>0.49271024558499998</v>
      </c>
      <c r="U12" s="63">
        <v>0.52069543188904011</v>
      </c>
      <c r="V12" s="63">
        <v>0.49271024558499998</v>
      </c>
      <c r="W12" s="63">
        <v>0.57666580449711902</v>
      </c>
      <c r="X12" s="63">
        <v>0.57666580449711902</v>
      </c>
      <c r="Y12" s="63">
        <v>0.57666580449711902</v>
      </c>
      <c r="AE12" s="83"/>
      <c r="AF12" s="87" t="e">
        <f t="shared" ref="AF12:BF12" si="8">IF(B12&gt;0,(C12/B12-1)/(AF$4-AE$4)+1,"")</f>
        <v>#VALUE!</v>
      </c>
      <c r="AG12" s="87" t="e">
        <f t="shared" si="8"/>
        <v>#VALUE!</v>
      </c>
      <c r="AH12" s="87" t="e">
        <f t="shared" si="8"/>
        <v>#VALUE!</v>
      </c>
      <c r="AI12" s="87" t="e">
        <f t="shared" si="8"/>
        <v>#VALUE!</v>
      </c>
      <c r="AJ12" s="87" t="e">
        <f t="shared" si="8"/>
        <v>#VALUE!</v>
      </c>
      <c r="AK12" s="87" t="e">
        <f t="shared" si="8"/>
        <v>#VALUE!</v>
      </c>
      <c r="AL12" s="87" t="str">
        <f t="shared" si="8"/>
        <v/>
      </c>
      <c r="AM12" s="87" t="str">
        <f t="shared" si="8"/>
        <v/>
      </c>
      <c r="AN12" s="87" t="str">
        <f t="shared" si="8"/>
        <v/>
      </c>
      <c r="AO12" s="87" t="str">
        <f t="shared" si="8"/>
        <v/>
      </c>
      <c r="AP12" s="87" t="str">
        <f t="shared" si="8"/>
        <v/>
      </c>
      <c r="AQ12" s="87" t="str">
        <f t="shared" si="8"/>
        <v/>
      </c>
      <c r="AR12" s="87">
        <f t="shared" si="8"/>
        <v>1.0746652885736789</v>
      </c>
      <c r="AS12" s="87">
        <f t="shared" si="8"/>
        <v>1.0694777149383659</v>
      </c>
      <c r="AT12" s="87">
        <f t="shared" si="8"/>
        <v>1.0649641539677805</v>
      </c>
      <c r="AU12" s="87">
        <f t="shared" si="8"/>
        <v>1.1202590879712608</v>
      </c>
      <c r="AV12" s="87">
        <f t="shared" si="8"/>
        <v>1.1073493527189719</v>
      </c>
      <c r="AW12" s="87">
        <f t="shared" si="8"/>
        <v>1.096942624705914</v>
      </c>
      <c r="AX12" s="87">
        <f t="shared" si="8"/>
        <v>1.0567984663497569</v>
      </c>
      <c r="AY12" s="87">
        <f t="shared" si="8"/>
        <v>0.94625421198240178</v>
      </c>
      <c r="AZ12" s="87">
        <f t="shared" si="8"/>
        <v>1.1703953990492681</v>
      </c>
      <c r="BA12" s="87">
        <f t="shared" si="8"/>
        <v>1</v>
      </c>
      <c r="BB12" s="87">
        <f t="shared" si="8"/>
        <v>1</v>
      </c>
      <c r="BC12" s="87">
        <f t="shared" si="8"/>
        <v>1.0004967709885744</v>
      </c>
      <c r="BD12" s="87" t="str">
        <f t="shared" si="8"/>
        <v/>
      </c>
      <c r="BE12" s="87" t="str">
        <f t="shared" si="8"/>
        <v/>
      </c>
      <c r="BF12" s="87" t="str">
        <f t="shared" si="8"/>
        <v/>
      </c>
    </row>
    <row r="13" spans="1:58" x14ac:dyDescent="0.25">
      <c r="A13" s="59" t="s">
        <v>29</v>
      </c>
      <c r="B13" s="63">
        <v>0</v>
      </c>
      <c r="C13" s="63">
        <v>0</v>
      </c>
      <c r="D13" s="63">
        <v>0</v>
      </c>
      <c r="E13" s="63">
        <v>0</v>
      </c>
      <c r="F13" s="63">
        <v>0</v>
      </c>
      <c r="G13" s="63">
        <v>0</v>
      </c>
      <c r="H13" s="63">
        <v>1</v>
      </c>
      <c r="I13" s="63">
        <v>1</v>
      </c>
      <c r="J13" s="63">
        <v>1</v>
      </c>
      <c r="K13" s="63">
        <v>5</v>
      </c>
      <c r="L13" s="63">
        <v>5</v>
      </c>
      <c r="M13" s="63">
        <v>5</v>
      </c>
      <c r="N13" s="63">
        <v>0.73076576589179998</v>
      </c>
      <c r="O13" s="63">
        <v>0.68437636488273335</v>
      </c>
      <c r="P13" s="63">
        <v>0.63798696387366671</v>
      </c>
      <c r="Q13" s="63">
        <v>0.59159756286460019</v>
      </c>
      <c r="R13" s="63">
        <v>2.1008737291664001</v>
      </c>
      <c r="S13" s="63">
        <v>3.6101498954681999</v>
      </c>
      <c r="T13" s="63">
        <v>5.1194260617699996</v>
      </c>
      <c r="U13" s="63">
        <v>5.3242519795874239</v>
      </c>
      <c r="V13" s="63">
        <v>5.1194260617699996</v>
      </c>
      <c r="W13" s="63">
        <v>5.7339038152222699</v>
      </c>
      <c r="X13" s="63">
        <v>5.7339038152222699</v>
      </c>
      <c r="Y13" s="63">
        <v>5.7339038152222699</v>
      </c>
      <c r="AE13" s="83"/>
      <c r="AF13" s="87" t="str">
        <f t="shared" ref="AF13:BF13" si="9">IF(B13&gt;0,(C13/B13-1)/(AF$4-AE$4)+1,"")</f>
        <v/>
      </c>
      <c r="AG13" s="87" t="str">
        <f t="shared" si="9"/>
        <v/>
      </c>
      <c r="AH13" s="87" t="str">
        <f t="shared" si="9"/>
        <v/>
      </c>
      <c r="AI13" s="87" t="str">
        <f t="shared" si="9"/>
        <v/>
      </c>
      <c r="AJ13" s="87" t="str">
        <f t="shared" si="9"/>
        <v/>
      </c>
      <c r="AK13" s="87" t="str">
        <f t="shared" si="9"/>
        <v/>
      </c>
      <c r="AL13" s="87">
        <f t="shared" si="9"/>
        <v>1</v>
      </c>
      <c r="AM13" s="87">
        <f t="shared" si="9"/>
        <v>1</v>
      </c>
      <c r="AN13" s="87">
        <f t="shared" si="9"/>
        <v>5</v>
      </c>
      <c r="AO13" s="87">
        <f t="shared" si="9"/>
        <v>1</v>
      </c>
      <c r="AP13" s="87">
        <f t="shared" si="9"/>
        <v>1</v>
      </c>
      <c r="AQ13" s="87">
        <f t="shared" si="9"/>
        <v>0.14615315317835997</v>
      </c>
      <c r="AR13" s="87">
        <f t="shared" si="9"/>
        <v>0.93651946605290859</v>
      </c>
      <c r="AS13" s="87">
        <f t="shared" si="9"/>
        <v>0.93221653553594686</v>
      </c>
      <c r="AT13" s="87">
        <f t="shared" si="9"/>
        <v>0.92728785439845995</v>
      </c>
      <c r="AU13" s="87">
        <f t="shared" si="9"/>
        <v>3.5511872614783409</v>
      </c>
      <c r="AV13" s="87">
        <f t="shared" si="9"/>
        <v>1.7184040360677275</v>
      </c>
      <c r="AW13" s="87">
        <f t="shared" si="9"/>
        <v>1.4180646815237188</v>
      </c>
      <c r="AX13" s="87">
        <f t="shared" si="9"/>
        <v>1.0400095470363346</v>
      </c>
      <c r="AY13" s="87">
        <f t="shared" si="9"/>
        <v>0.96152963484773002</v>
      </c>
      <c r="AZ13" s="87">
        <f t="shared" si="9"/>
        <v>1.1200286411090035</v>
      </c>
      <c r="BA13" s="87">
        <f t="shared" si="9"/>
        <v>1</v>
      </c>
      <c r="BB13" s="87">
        <f t="shared" si="9"/>
        <v>1</v>
      </c>
      <c r="BC13" s="87">
        <f t="shared" si="9"/>
        <v>1.0004967709885744</v>
      </c>
      <c r="BD13" s="87" t="str">
        <f t="shared" si="9"/>
        <v/>
      </c>
      <c r="BE13" s="87" t="str">
        <f t="shared" si="9"/>
        <v/>
      </c>
      <c r="BF13" s="87" t="str">
        <f t="shared" si="9"/>
        <v/>
      </c>
    </row>
    <row r="14" spans="1:58" x14ac:dyDescent="0.25">
      <c r="A14" s="59" t="s">
        <v>30</v>
      </c>
      <c r="B14" s="63">
        <v>82</v>
      </c>
      <c r="C14" s="63">
        <v>86</v>
      </c>
      <c r="D14" s="63">
        <v>89</v>
      </c>
      <c r="E14" s="63">
        <v>93</v>
      </c>
      <c r="F14" s="63">
        <v>93</v>
      </c>
      <c r="G14" s="63">
        <v>93</v>
      </c>
      <c r="H14" s="63">
        <v>84</v>
      </c>
      <c r="I14" s="63">
        <v>84</v>
      </c>
      <c r="J14" s="63">
        <v>86</v>
      </c>
      <c r="K14" s="63">
        <v>82</v>
      </c>
      <c r="L14" s="63">
        <v>83</v>
      </c>
      <c r="M14" s="63">
        <v>85</v>
      </c>
      <c r="N14" s="63">
        <v>25.762770265110309</v>
      </c>
      <c r="O14" s="63">
        <v>26.442524173239843</v>
      </c>
      <c r="P14" s="63">
        <v>27.122278081369377</v>
      </c>
      <c r="Q14" s="63">
        <v>27.795598732565129</v>
      </c>
      <c r="R14" s="63">
        <v>41.002953263199423</v>
      </c>
      <c r="S14" s="63">
        <v>54.210307793833721</v>
      </c>
      <c r="T14" s="63">
        <v>67.417662324468012</v>
      </c>
      <c r="U14" s="63">
        <v>67.700171190359953</v>
      </c>
      <c r="V14" s="63">
        <v>67.417662324468012</v>
      </c>
      <c r="W14" s="63">
        <v>68.265188922143807</v>
      </c>
      <c r="X14" s="63">
        <v>68.265188922143807</v>
      </c>
      <c r="Y14" s="63">
        <v>68.265188922143807</v>
      </c>
      <c r="AE14" s="83"/>
      <c r="AF14" s="87">
        <f t="shared" ref="AF14:BF14" si="10">IF(B14&gt;0,(C14/B14-1)/(AF$4-AE$4)+1,"")</f>
        <v>1.0487804878048781</v>
      </c>
      <c r="AG14" s="87">
        <f t="shared" si="10"/>
        <v>1.0348837209302326</v>
      </c>
      <c r="AH14" s="87">
        <f t="shared" si="10"/>
        <v>1.0449438202247192</v>
      </c>
      <c r="AI14" s="87">
        <f t="shared" si="10"/>
        <v>1</v>
      </c>
      <c r="AJ14" s="87">
        <f t="shared" si="10"/>
        <v>1</v>
      </c>
      <c r="AK14" s="87">
        <f t="shared" si="10"/>
        <v>0.90322580645161288</v>
      </c>
      <c r="AL14" s="87">
        <f t="shared" si="10"/>
        <v>1</v>
      </c>
      <c r="AM14" s="87">
        <f t="shared" si="10"/>
        <v>1.0238095238095237</v>
      </c>
      <c r="AN14" s="87">
        <f t="shared" si="10"/>
        <v>0.95348837209302328</v>
      </c>
      <c r="AO14" s="87">
        <f t="shared" si="10"/>
        <v>1.0121951219512195</v>
      </c>
      <c r="AP14" s="87">
        <f t="shared" si="10"/>
        <v>1.0240963855421688</v>
      </c>
      <c r="AQ14" s="87">
        <f t="shared" si="10"/>
        <v>0.30309141488365077</v>
      </c>
      <c r="AR14" s="87">
        <f t="shared" si="10"/>
        <v>1.0263851247802378</v>
      </c>
      <c r="AS14" s="87">
        <f t="shared" si="10"/>
        <v>1.0257068464294892</v>
      </c>
      <c r="AT14" s="87">
        <f t="shared" si="10"/>
        <v>1.0248253723074341</v>
      </c>
      <c r="AU14" s="87">
        <f t="shared" si="10"/>
        <v>1.4751599221771989</v>
      </c>
      <c r="AV14" s="87">
        <f t="shared" si="10"/>
        <v>1.3221073966515489</v>
      </c>
      <c r="AW14" s="87">
        <f t="shared" si="10"/>
        <v>1.2436317938068706</v>
      </c>
      <c r="AX14" s="87">
        <f t="shared" si="10"/>
        <v>1.0041904280888929</v>
      </c>
      <c r="AY14" s="87">
        <f t="shared" si="10"/>
        <v>0.99582705832312324</v>
      </c>
      <c r="AZ14" s="87">
        <f t="shared" si="10"/>
        <v>1.0125712842666781</v>
      </c>
      <c r="BA14" s="87">
        <f t="shared" si="10"/>
        <v>1</v>
      </c>
      <c r="BB14" s="87">
        <f t="shared" si="10"/>
        <v>1</v>
      </c>
      <c r="BC14" s="87">
        <f t="shared" si="10"/>
        <v>1.0004967709885744</v>
      </c>
      <c r="BD14" s="87" t="str">
        <f t="shared" si="10"/>
        <v/>
      </c>
      <c r="BE14" s="87" t="str">
        <f t="shared" si="10"/>
        <v/>
      </c>
      <c r="BF14" s="87" t="str">
        <f t="shared" si="10"/>
        <v/>
      </c>
    </row>
    <row r="15" spans="1:58" x14ac:dyDescent="0.25">
      <c r="A15" s="59" t="s">
        <v>31</v>
      </c>
      <c r="B15" s="63">
        <v>155</v>
      </c>
      <c r="C15" s="63">
        <v>169</v>
      </c>
      <c r="D15" s="63">
        <v>182</v>
      </c>
      <c r="E15" s="63">
        <v>195</v>
      </c>
      <c r="F15" s="63">
        <v>209</v>
      </c>
      <c r="G15" s="63">
        <v>222</v>
      </c>
      <c r="H15" s="63">
        <v>236</v>
      </c>
      <c r="I15" s="63">
        <v>265</v>
      </c>
      <c r="J15" s="63">
        <v>256</v>
      </c>
      <c r="K15" s="63">
        <v>267</v>
      </c>
      <c r="L15" s="63">
        <v>275</v>
      </c>
      <c r="M15" s="63">
        <v>278</v>
      </c>
      <c r="N15" s="63">
        <v>153.33779107356662</v>
      </c>
      <c r="O15" s="63">
        <v>150.13748669340163</v>
      </c>
      <c r="P15" s="63">
        <v>146.93718231323663</v>
      </c>
      <c r="Q15" s="63">
        <v>143.73687793307164</v>
      </c>
      <c r="R15" s="85">
        <v>144.57050771309167</v>
      </c>
      <c r="S15" s="63">
        <v>145.40413749311168</v>
      </c>
      <c r="T15" s="63">
        <v>136.7880464046697</v>
      </c>
      <c r="U15" s="63">
        <v>128.03205722062825</v>
      </c>
      <c r="V15" s="63">
        <v>120.01248337209593</v>
      </c>
      <c r="W15" s="63">
        <v>118.87830906274399</v>
      </c>
      <c r="X15" s="63">
        <v>115.10497419158551</v>
      </c>
      <c r="Y15" s="63">
        <v>111.33163932042685</v>
      </c>
      <c r="AC15" s="83"/>
      <c r="AE15" s="83"/>
      <c r="AF15" s="87">
        <f t="shared" ref="AF15:BF15" si="11">IF(B15&gt;0,(C15/B15-1)/(AF$4-AE$4)+1,"")</f>
        <v>1.0903225806451613</v>
      </c>
      <c r="AG15" s="87">
        <f t="shared" si="11"/>
        <v>1.0769230769230769</v>
      </c>
      <c r="AH15" s="87">
        <f t="shared" si="11"/>
        <v>1.0714285714285714</v>
      </c>
      <c r="AI15" s="87">
        <f t="shared" si="11"/>
        <v>1.0717948717948718</v>
      </c>
      <c r="AJ15" s="87">
        <f t="shared" si="11"/>
        <v>1.062200956937799</v>
      </c>
      <c r="AK15" s="87">
        <f t="shared" si="11"/>
        <v>1.0630630630630631</v>
      </c>
      <c r="AL15" s="87">
        <f t="shared" si="11"/>
        <v>1.1228813559322033</v>
      </c>
      <c r="AM15" s="87">
        <f t="shared" si="11"/>
        <v>0.96603773584905661</v>
      </c>
      <c r="AN15" s="87">
        <f t="shared" si="11"/>
        <v>1.04296875</v>
      </c>
      <c r="AO15" s="87">
        <f t="shared" si="11"/>
        <v>1.0299625468164795</v>
      </c>
      <c r="AP15" s="87">
        <f t="shared" si="11"/>
        <v>1.010909090909091</v>
      </c>
      <c r="AQ15" s="87">
        <f t="shared" si="11"/>
        <v>0.55157478803441229</v>
      </c>
      <c r="AR15" s="87">
        <f t="shared" si="11"/>
        <v>0.97912905645921566</v>
      </c>
      <c r="AS15" s="87">
        <f t="shared" si="11"/>
        <v>0.97868417508080185</v>
      </c>
      <c r="AT15" s="87">
        <f t="shared" si="11"/>
        <v>0.97821991459355284</v>
      </c>
      <c r="AU15" s="87">
        <f t="shared" si="11"/>
        <v>1.0057996931059556</v>
      </c>
      <c r="AV15" s="87">
        <f t="shared" si="11"/>
        <v>1.005766250621976</v>
      </c>
      <c r="AW15" s="87">
        <f t="shared" si="11"/>
        <v>0.94074383826354213</v>
      </c>
      <c r="AX15" s="87">
        <f t="shared" si="11"/>
        <v>0.93598863779267671</v>
      </c>
      <c r="AY15" s="87">
        <f t="shared" si="11"/>
        <v>0.93736276661779494</v>
      </c>
      <c r="AZ15" s="87">
        <f t="shared" si="11"/>
        <v>0.99054953053645722</v>
      </c>
      <c r="BA15" s="87">
        <f t="shared" si="11"/>
        <v>0.96825884468825241</v>
      </c>
      <c r="BB15" s="87">
        <f t="shared" si="11"/>
        <v>0.96721831617043608</v>
      </c>
      <c r="BC15" s="87">
        <f t="shared" si="11"/>
        <v>1.0004967709885744</v>
      </c>
      <c r="BD15" s="87" t="str">
        <f t="shared" si="11"/>
        <v/>
      </c>
      <c r="BE15" s="87" t="str">
        <f t="shared" si="11"/>
        <v/>
      </c>
      <c r="BF15" s="87" t="str">
        <f t="shared" si="11"/>
        <v/>
      </c>
    </row>
    <row r="16" spans="1:58" x14ac:dyDescent="0.25">
      <c r="A16" s="59" t="s">
        <v>32</v>
      </c>
      <c r="B16" s="63">
        <v>31</v>
      </c>
      <c r="C16" s="63">
        <v>35</v>
      </c>
      <c r="D16" s="63">
        <v>35</v>
      </c>
      <c r="E16" s="63">
        <v>36</v>
      </c>
      <c r="F16" s="63">
        <v>36</v>
      </c>
      <c r="G16" s="63">
        <v>37</v>
      </c>
      <c r="H16" s="63">
        <v>34</v>
      </c>
      <c r="I16" s="63">
        <v>34</v>
      </c>
      <c r="J16" s="63">
        <v>35</v>
      </c>
      <c r="K16" s="63">
        <v>3</v>
      </c>
      <c r="L16" s="63">
        <v>3</v>
      </c>
      <c r="M16" s="63">
        <v>3</v>
      </c>
      <c r="N16" s="63">
        <v>2.6588799750715832</v>
      </c>
      <c r="O16" s="63">
        <v>2.6914739860745658</v>
      </c>
      <c r="P16" s="63">
        <v>2.7240679970775483</v>
      </c>
      <c r="Q16" s="63">
        <v>2.7566620080805309</v>
      </c>
      <c r="R16" s="85">
        <v>2.6287878225981616</v>
      </c>
      <c r="S16" s="63">
        <v>2.5009136371157923</v>
      </c>
      <c r="T16" s="63">
        <v>3.6080707607230007</v>
      </c>
      <c r="U16" s="63">
        <v>2.5653975388844459</v>
      </c>
      <c r="V16" s="63">
        <v>2.6071810926529198</v>
      </c>
      <c r="W16" s="63">
        <v>3.25432234848871</v>
      </c>
      <c r="X16" s="63">
        <v>3.1576060779463235</v>
      </c>
      <c r="Y16" s="63">
        <v>3.0608898074039343</v>
      </c>
      <c r="AE16" s="83"/>
      <c r="AF16" s="87">
        <f t="shared" ref="AF16:BF16" si="12">IF(B16&gt;0,(C16/B16-1)/(AF$4-AE$4)+1,"")</f>
        <v>1.1290322580645162</v>
      </c>
      <c r="AG16" s="87">
        <f t="shared" si="12"/>
        <v>1</v>
      </c>
      <c r="AH16" s="87">
        <f t="shared" si="12"/>
        <v>1.0285714285714285</v>
      </c>
      <c r="AI16" s="87">
        <f t="shared" si="12"/>
        <v>1</v>
      </c>
      <c r="AJ16" s="87">
        <f t="shared" si="12"/>
        <v>1.0277777777777777</v>
      </c>
      <c r="AK16" s="87">
        <f t="shared" si="12"/>
        <v>0.91891891891891897</v>
      </c>
      <c r="AL16" s="87">
        <f t="shared" si="12"/>
        <v>1</v>
      </c>
      <c r="AM16" s="87">
        <f t="shared" si="12"/>
        <v>1.0294117647058822</v>
      </c>
      <c r="AN16" s="87">
        <f t="shared" si="12"/>
        <v>8.5714285714285743E-2</v>
      </c>
      <c r="AO16" s="87">
        <f t="shared" si="12"/>
        <v>1</v>
      </c>
      <c r="AP16" s="87">
        <f t="shared" si="12"/>
        <v>1</v>
      </c>
      <c r="AQ16" s="87">
        <f t="shared" si="12"/>
        <v>0.88629332502386104</v>
      </c>
      <c r="AR16" s="87">
        <f t="shared" si="12"/>
        <v>1.0122585492043901</v>
      </c>
      <c r="AS16" s="87">
        <f t="shared" si="12"/>
        <v>1.0121100969846339</v>
      </c>
      <c r="AT16" s="87">
        <f t="shared" si="12"/>
        <v>1.0119651972850716</v>
      </c>
      <c r="AU16" s="87">
        <f t="shared" si="12"/>
        <v>0.95361267173576769</v>
      </c>
      <c r="AV16" s="87">
        <f t="shared" si="12"/>
        <v>0.951356216586554</v>
      </c>
      <c r="AW16" s="87">
        <f t="shared" si="12"/>
        <v>1.4427010621942349</v>
      </c>
      <c r="AX16" s="87">
        <f t="shared" si="12"/>
        <v>0.71101641542373206</v>
      </c>
      <c r="AY16" s="87">
        <f t="shared" si="12"/>
        <v>1.0162873601986238</v>
      </c>
      <c r="AZ16" s="87">
        <f t="shared" si="12"/>
        <v>1.2482149236427977</v>
      </c>
      <c r="BA16" s="87">
        <f t="shared" si="12"/>
        <v>0.97028067284505448</v>
      </c>
      <c r="BB16" s="87">
        <f t="shared" si="12"/>
        <v>0.96937038118279384</v>
      </c>
      <c r="BC16" s="87">
        <f t="shared" si="12"/>
        <v>1.0004967709885744</v>
      </c>
      <c r="BD16" s="87" t="str">
        <f t="shared" si="12"/>
        <v/>
      </c>
      <c r="BE16" s="87" t="str">
        <f t="shared" si="12"/>
        <v/>
      </c>
      <c r="BF16" s="87" t="str">
        <f t="shared" si="12"/>
        <v/>
      </c>
    </row>
    <row r="17" spans="1:58" x14ac:dyDescent="0.25">
      <c r="A17" s="59" t="s">
        <v>33</v>
      </c>
      <c r="B17" s="63">
        <v>3757</v>
      </c>
      <c r="C17" s="63">
        <v>3799</v>
      </c>
      <c r="D17" s="63">
        <v>3841</v>
      </c>
      <c r="E17" s="63">
        <v>3897</v>
      </c>
      <c r="F17" s="63">
        <v>3953</v>
      </c>
      <c r="G17" s="63">
        <v>4009</v>
      </c>
      <c r="H17" s="63">
        <v>4138</v>
      </c>
      <c r="I17" s="63">
        <v>4195</v>
      </c>
      <c r="J17" s="63">
        <v>4318</v>
      </c>
      <c r="K17" s="63">
        <v>4366</v>
      </c>
      <c r="L17" s="63">
        <v>4403</v>
      </c>
      <c r="M17" s="63">
        <v>3177</v>
      </c>
      <c r="N17" s="63">
        <v>3538.980106566522</v>
      </c>
      <c r="O17" s="63">
        <v>3522.811800361937</v>
      </c>
      <c r="P17" s="63">
        <v>3506.6434941573521</v>
      </c>
      <c r="Q17" s="63">
        <v>3490.4751879527671</v>
      </c>
      <c r="R17" s="63">
        <v>3647.4126051906783</v>
      </c>
      <c r="S17" s="63">
        <v>3804.3500224285895</v>
      </c>
      <c r="T17" s="63">
        <v>3961.2874396665006</v>
      </c>
      <c r="U17" s="63">
        <v>3952.3257489251705</v>
      </c>
      <c r="V17" s="63">
        <v>3943.3640581838404</v>
      </c>
      <c r="W17" s="63">
        <v>3934.4023674425102</v>
      </c>
      <c r="X17" s="63">
        <v>3934.4023674425102</v>
      </c>
      <c r="Y17" s="63">
        <v>3934.4023674425102</v>
      </c>
      <c r="AA17" s="86"/>
      <c r="AB17" s="86"/>
      <c r="AE17" s="83"/>
      <c r="AF17" s="87">
        <f t="shared" ref="AF17:BF17" si="13">IF(B17&gt;0,(C17/B17-1)/(AF$4-AE$4)+1,"")</f>
        <v>1.0111791322863988</v>
      </c>
      <c r="AG17" s="87">
        <f t="shared" si="13"/>
        <v>1.0110555409318243</v>
      </c>
      <c r="AH17" s="87">
        <f t="shared" si="13"/>
        <v>1.0145795365790158</v>
      </c>
      <c r="AI17" s="87">
        <f t="shared" si="13"/>
        <v>1.0143700282268411</v>
      </c>
      <c r="AJ17" s="87">
        <f t="shared" si="13"/>
        <v>1.0141664558563117</v>
      </c>
      <c r="AK17" s="87">
        <f t="shared" si="13"/>
        <v>1.0321776003991021</v>
      </c>
      <c r="AL17" s="87">
        <f t="shared" si="13"/>
        <v>1.0137747704204929</v>
      </c>
      <c r="AM17" s="87">
        <f t="shared" si="13"/>
        <v>1.029320619785459</v>
      </c>
      <c r="AN17" s="87">
        <f t="shared" si="13"/>
        <v>1.0111162575266328</v>
      </c>
      <c r="AO17" s="87">
        <f t="shared" si="13"/>
        <v>1.0084745762711864</v>
      </c>
      <c r="AP17" s="87">
        <f t="shared" si="13"/>
        <v>0.72155348625936866</v>
      </c>
      <c r="AQ17" s="87">
        <f t="shared" si="13"/>
        <v>1.1139377105969537</v>
      </c>
      <c r="AR17" s="87">
        <f t="shared" si="13"/>
        <v>0.99543136561446477</v>
      </c>
      <c r="AS17" s="87">
        <f t="shared" si="13"/>
        <v>0.99541039739820225</v>
      </c>
      <c r="AT17" s="87">
        <f t="shared" si="13"/>
        <v>0.99538923582293892</v>
      </c>
      <c r="AU17" s="87">
        <f t="shared" si="13"/>
        <v>1.0449616194893963</v>
      </c>
      <c r="AV17" s="87">
        <f t="shared" si="13"/>
        <v>1.0430270534829462</v>
      </c>
      <c r="AW17" s="87">
        <f t="shared" si="13"/>
        <v>1.0412520972867072</v>
      </c>
      <c r="AX17" s="87">
        <f t="shared" si="13"/>
        <v>0.99773768228692727</v>
      </c>
      <c r="AY17" s="87">
        <f t="shared" si="13"/>
        <v>0.99773255260051197</v>
      </c>
      <c r="AZ17" s="87">
        <f t="shared" si="13"/>
        <v>0.99772739959864176</v>
      </c>
      <c r="BA17" s="87">
        <f t="shared" si="13"/>
        <v>1</v>
      </c>
      <c r="BB17" s="87">
        <f t="shared" si="13"/>
        <v>1</v>
      </c>
      <c r="BC17" s="87">
        <f t="shared" si="13"/>
        <v>1.0004967709885744</v>
      </c>
      <c r="BD17" s="87" t="str">
        <f t="shared" si="13"/>
        <v/>
      </c>
      <c r="BE17" s="87" t="str">
        <f t="shared" si="13"/>
        <v/>
      </c>
      <c r="BF17" s="87" t="str">
        <f t="shared" si="13"/>
        <v/>
      </c>
    </row>
    <row r="18" spans="1:58" x14ac:dyDescent="0.25">
      <c r="A18" s="56"/>
      <c r="B18" s="63"/>
      <c r="C18" s="63"/>
      <c r="D18" s="63"/>
      <c r="E18" s="63"/>
      <c r="F18" s="63"/>
      <c r="G18" s="63"/>
      <c r="H18" s="63"/>
      <c r="I18" s="63"/>
      <c r="J18" s="63"/>
      <c r="K18" s="63"/>
      <c r="L18" s="63"/>
      <c r="M18" s="63"/>
      <c r="N18" s="63"/>
      <c r="O18" s="63"/>
      <c r="P18" s="63"/>
      <c r="Q18" s="63"/>
      <c r="R18" s="63"/>
      <c r="S18" s="63"/>
      <c r="T18" s="63"/>
      <c r="U18" s="63"/>
      <c r="V18" s="63"/>
      <c r="W18" s="63"/>
      <c r="X18" s="63"/>
      <c r="Y18" s="63"/>
    </row>
    <row r="19" spans="1:58" x14ac:dyDescent="0.25">
      <c r="A19" s="56"/>
      <c r="B19" s="63"/>
      <c r="C19" s="63"/>
      <c r="D19" s="63"/>
      <c r="E19" s="63"/>
      <c r="F19" s="63"/>
      <c r="G19" s="63"/>
      <c r="H19" s="63"/>
      <c r="I19" s="63"/>
      <c r="J19" s="63"/>
      <c r="K19" s="63"/>
      <c r="L19" s="63"/>
      <c r="M19" s="63"/>
      <c r="N19" s="63"/>
      <c r="O19" s="63"/>
      <c r="P19" s="63"/>
      <c r="Q19" s="63"/>
      <c r="R19" s="63"/>
      <c r="S19" s="63"/>
      <c r="T19" s="63"/>
      <c r="U19" s="63"/>
      <c r="V19" s="63"/>
      <c r="W19" s="63"/>
      <c r="X19" s="63"/>
      <c r="Y19" s="63"/>
    </row>
    <row r="20" spans="1:58" x14ac:dyDescent="0.25">
      <c r="A20" s="64" t="s">
        <v>36</v>
      </c>
      <c r="B20" s="63">
        <v>4320</v>
      </c>
      <c r="C20" s="81">
        <v>4384</v>
      </c>
      <c r="D20" s="81">
        <v>4443</v>
      </c>
      <c r="E20" s="81">
        <v>4518</v>
      </c>
      <c r="F20" s="81">
        <v>4589</v>
      </c>
      <c r="G20" s="81">
        <v>4659</v>
      </c>
      <c r="H20" s="81">
        <v>4727</v>
      </c>
      <c r="I20" s="81">
        <v>4817</v>
      </c>
      <c r="J20" s="81">
        <v>4940</v>
      </c>
      <c r="K20" s="81">
        <v>4857</v>
      </c>
      <c r="L20" s="81">
        <v>4907</v>
      </c>
      <c r="M20" s="81">
        <v>3689</v>
      </c>
      <c r="N20" s="81">
        <v>3992.2123799100095</v>
      </c>
      <c r="O20" s="81">
        <v>3971.2874638662574</v>
      </c>
      <c r="P20" s="81">
        <v>3950.3625478225049</v>
      </c>
      <c r="Q20" s="81">
        <v>3929.257263211819</v>
      </c>
      <c r="R20" s="81">
        <v>4074.4542757036238</v>
      </c>
      <c r="S20" s="81">
        <v>4219.6512881954286</v>
      </c>
      <c r="T20" s="81">
        <v>4356.6336111278615</v>
      </c>
      <c r="U20" s="81">
        <f>SUM(U5:U17)</f>
        <v>4338.8386671874332</v>
      </c>
      <c r="V20" s="85">
        <f t="shared" ref="V20" si="14">SUM(V5:V17)</f>
        <v>4320.9337769445574</v>
      </c>
      <c r="W20" s="81">
        <v>4314.3812807700569</v>
      </c>
      <c r="X20" s="81">
        <v>4310.511229628356</v>
      </c>
      <c r="Y20" s="81">
        <v>4306.641178486655</v>
      </c>
    </row>
    <row r="21" spans="1:58" x14ac:dyDescent="0.25">
      <c r="A21" s="79" t="s">
        <v>51</v>
      </c>
      <c r="B21" s="81">
        <f>B17</f>
        <v>3757</v>
      </c>
      <c r="C21" s="81">
        <f t="shared" ref="C21:Y21" si="15">C17</f>
        <v>3799</v>
      </c>
      <c r="D21" s="81">
        <f t="shared" si="15"/>
        <v>3841</v>
      </c>
      <c r="E21" s="81">
        <f t="shared" si="15"/>
        <v>3897</v>
      </c>
      <c r="F21" s="81">
        <f t="shared" si="15"/>
        <v>3953</v>
      </c>
      <c r="G21" s="81">
        <f t="shared" si="15"/>
        <v>4009</v>
      </c>
      <c r="H21" s="81">
        <f t="shared" si="15"/>
        <v>4138</v>
      </c>
      <c r="I21" s="81">
        <f t="shared" si="15"/>
        <v>4195</v>
      </c>
      <c r="J21" s="81">
        <f t="shared" si="15"/>
        <v>4318</v>
      </c>
      <c r="K21" s="81">
        <f t="shared" si="15"/>
        <v>4366</v>
      </c>
      <c r="L21" s="81">
        <f t="shared" si="15"/>
        <v>4403</v>
      </c>
      <c r="M21" s="81">
        <f t="shared" si="15"/>
        <v>3177</v>
      </c>
      <c r="N21" s="81">
        <f t="shared" si="15"/>
        <v>3538.980106566522</v>
      </c>
      <c r="O21" s="81">
        <f t="shared" si="15"/>
        <v>3522.811800361937</v>
      </c>
      <c r="P21" s="81">
        <f t="shared" si="15"/>
        <v>3506.6434941573521</v>
      </c>
      <c r="Q21" s="81">
        <f t="shared" si="15"/>
        <v>3490.4751879527671</v>
      </c>
      <c r="R21" s="81">
        <f t="shared" si="15"/>
        <v>3647.4126051906783</v>
      </c>
      <c r="S21" s="81">
        <f t="shared" si="15"/>
        <v>3804.3500224285895</v>
      </c>
      <c r="T21" s="81">
        <f t="shared" si="15"/>
        <v>3961.2874396665006</v>
      </c>
      <c r="U21" s="81">
        <f t="shared" si="15"/>
        <v>3952.3257489251705</v>
      </c>
      <c r="V21" s="81">
        <f t="shared" si="15"/>
        <v>3943.3640581838404</v>
      </c>
      <c r="W21" s="81">
        <f t="shared" si="15"/>
        <v>3934.4023674425102</v>
      </c>
      <c r="X21" s="81">
        <f t="shared" si="15"/>
        <v>3934.4023674425102</v>
      </c>
      <c r="Y21" s="81">
        <f t="shared" si="15"/>
        <v>3934.4023674425102</v>
      </c>
    </row>
    <row r="22" spans="1:58" x14ac:dyDescent="0.25">
      <c r="A22" s="79" t="s">
        <v>53</v>
      </c>
      <c r="B22" s="81">
        <f>B20 - B21</f>
        <v>563</v>
      </c>
      <c r="C22" s="81">
        <f t="shared" ref="C22:Y22" si="16">C20 - C21</f>
        <v>585</v>
      </c>
      <c r="D22" s="81">
        <f t="shared" si="16"/>
        <v>602</v>
      </c>
      <c r="E22" s="81">
        <f t="shared" si="16"/>
        <v>621</v>
      </c>
      <c r="F22" s="81">
        <f t="shared" si="16"/>
        <v>636</v>
      </c>
      <c r="G22" s="81">
        <f t="shared" si="16"/>
        <v>650</v>
      </c>
      <c r="H22" s="81">
        <f t="shared" si="16"/>
        <v>589</v>
      </c>
      <c r="I22" s="81">
        <f t="shared" si="16"/>
        <v>622</v>
      </c>
      <c r="J22" s="81">
        <f t="shared" si="16"/>
        <v>622</v>
      </c>
      <c r="K22" s="81">
        <f t="shared" si="16"/>
        <v>491</v>
      </c>
      <c r="L22" s="81">
        <f t="shared" si="16"/>
        <v>504</v>
      </c>
      <c r="M22" s="81">
        <f t="shared" si="16"/>
        <v>512</v>
      </c>
      <c r="N22" s="81">
        <f t="shared" si="16"/>
        <v>453.23227334348758</v>
      </c>
      <c r="O22" s="81">
        <f t="shared" si="16"/>
        <v>448.47566350432044</v>
      </c>
      <c r="P22" s="81">
        <f t="shared" si="16"/>
        <v>443.71905366515284</v>
      </c>
      <c r="Q22" s="81">
        <f t="shared" si="16"/>
        <v>438.78207525905191</v>
      </c>
      <c r="R22" s="81">
        <f t="shared" si="16"/>
        <v>427.04167051294553</v>
      </c>
      <c r="S22" s="81">
        <f t="shared" si="16"/>
        <v>415.30126576683915</v>
      </c>
      <c r="T22" s="81">
        <f t="shared" si="16"/>
        <v>395.34617146136088</v>
      </c>
      <c r="U22" s="81">
        <f t="shared" si="16"/>
        <v>386.5129182622627</v>
      </c>
      <c r="V22" s="81">
        <f t="shared" si="16"/>
        <v>377.56971876071702</v>
      </c>
      <c r="W22" s="81">
        <f t="shared" si="16"/>
        <v>379.97891332754671</v>
      </c>
      <c r="X22" s="81">
        <f t="shared" si="16"/>
        <v>376.10886218584574</v>
      </c>
      <c r="Y22" s="81">
        <f t="shared" si="16"/>
        <v>372.23881104414477</v>
      </c>
    </row>
    <row r="23" spans="1:58" x14ac:dyDescent="0.25">
      <c r="A23" s="79" t="s">
        <v>46</v>
      </c>
      <c r="B23" s="81"/>
      <c r="C23" s="81"/>
      <c r="D23" s="81"/>
      <c r="E23" s="81"/>
      <c r="F23" s="81"/>
      <c r="G23" s="81"/>
      <c r="H23" s="81"/>
      <c r="I23" s="81"/>
      <c r="J23" s="81"/>
      <c r="K23" s="81"/>
      <c r="L23" s="81"/>
      <c r="M23" s="81"/>
      <c r="N23" s="81">
        <v>224.73888348849999</v>
      </c>
      <c r="O23" s="81">
        <v>224.73888348849999</v>
      </c>
      <c r="P23" s="81">
        <v>224.73888348849999</v>
      </c>
      <c r="Q23" s="81">
        <v>129.92483762009999</v>
      </c>
      <c r="R23" s="81">
        <v>129.92483762009999</v>
      </c>
      <c r="S23" s="81">
        <v>129.92483762009999</v>
      </c>
      <c r="T23" s="81">
        <v>198.11168669214999</v>
      </c>
      <c r="U23" s="81">
        <v>198.11168669214999</v>
      </c>
      <c r="V23" s="81">
        <v>198.11168669214999</v>
      </c>
      <c r="W23" s="81">
        <v>232.90515772170099</v>
      </c>
      <c r="X23" s="81">
        <v>232.90515772170099</v>
      </c>
      <c r="Y23" s="81">
        <v>232.90515772170099</v>
      </c>
    </row>
    <row r="24" spans="1:58" x14ac:dyDescent="0.25">
      <c r="A24" s="79" t="s">
        <v>52</v>
      </c>
      <c r="B24" s="81"/>
      <c r="C24" s="81"/>
      <c r="D24" s="81"/>
      <c r="E24" s="81"/>
      <c r="F24" s="81"/>
      <c r="G24" s="81"/>
      <c r="H24" s="81"/>
      <c r="I24" s="81"/>
      <c r="J24" s="81"/>
      <c r="K24" s="81"/>
      <c r="L24" s="81"/>
      <c r="M24" s="81"/>
      <c r="N24" s="81">
        <f>N20 - N23</f>
        <v>3767.4734964215095</v>
      </c>
      <c r="O24" s="81">
        <f t="shared" ref="O24:Y24" si="17">O20 - O23</f>
        <v>3746.5485803777574</v>
      </c>
      <c r="P24" s="81">
        <f t="shared" si="17"/>
        <v>3725.6236643340048</v>
      </c>
      <c r="Q24" s="81">
        <f t="shared" si="17"/>
        <v>3799.3324255917191</v>
      </c>
      <c r="R24" s="81">
        <f t="shared" si="17"/>
        <v>3944.5294380835239</v>
      </c>
      <c r="S24" s="81">
        <f t="shared" si="17"/>
        <v>4089.7264505753287</v>
      </c>
      <c r="T24" s="81">
        <f t="shared" si="17"/>
        <v>4158.5219244357113</v>
      </c>
      <c r="U24" s="81">
        <f t="shared" si="17"/>
        <v>4140.726980495283</v>
      </c>
      <c r="V24" s="81">
        <f t="shared" si="17"/>
        <v>4122.8220902524072</v>
      </c>
      <c r="W24" s="81">
        <f t="shared" si="17"/>
        <v>4081.4761230483559</v>
      </c>
      <c r="X24" s="81">
        <f t="shared" si="17"/>
        <v>4077.606071906655</v>
      </c>
      <c r="Y24" s="81">
        <f t="shared" si="17"/>
        <v>4073.736020764954</v>
      </c>
    </row>
    <row r="25" spans="1:58" x14ac:dyDescent="0.25">
      <c r="A25" s="79" t="s">
        <v>47</v>
      </c>
      <c r="B25" s="81"/>
      <c r="C25" s="81"/>
      <c r="D25" s="81"/>
      <c r="E25" s="81"/>
      <c r="F25" s="81"/>
      <c r="G25" s="81"/>
      <c r="H25" s="81"/>
      <c r="I25" s="81"/>
      <c r="J25" s="81"/>
      <c r="K25" s="81"/>
      <c r="L25" s="81"/>
      <c r="M25" s="81"/>
      <c r="N25" s="81">
        <f>N21 - N23</f>
        <v>3314.2412230780219</v>
      </c>
      <c r="O25" s="81">
        <f t="shared" ref="O25:Y25" si="18">O21 - O23</f>
        <v>3298.072916873437</v>
      </c>
      <c r="P25" s="81">
        <f t="shared" si="18"/>
        <v>3281.904610668852</v>
      </c>
      <c r="Q25" s="81">
        <f t="shared" si="18"/>
        <v>3360.5503503326672</v>
      </c>
      <c r="R25" s="81">
        <f t="shared" si="18"/>
        <v>3517.4877675705784</v>
      </c>
      <c r="S25" s="81">
        <f t="shared" si="18"/>
        <v>3674.4251848084896</v>
      </c>
      <c r="T25" s="81">
        <f t="shared" si="18"/>
        <v>3763.1757529743509</v>
      </c>
      <c r="U25" s="81">
        <f t="shared" si="18"/>
        <v>3754.2140622330207</v>
      </c>
      <c r="V25" s="81">
        <f t="shared" si="18"/>
        <v>3745.2523714916906</v>
      </c>
      <c r="W25" s="81">
        <f t="shared" si="18"/>
        <v>3701.4972097208092</v>
      </c>
      <c r="X25" s="81">
        <f t="shared" si="18"/>
        <v>3701.4972097208092</v>
      </c>
      <c r="Y25" s="81">
        <f t="shared" si="18"/>
        <v>3701.4972097208092</v>
      </c>
    </row>
    <row r="28" spans="1:58" x14ac:dyDescent="0.25">
      <c r="A28" s="79" t="s">
        <v>48</v>
      </c>
      <c r="B28" s="81">
        <f>SUM(B5:B7)</f>
        <v>25</v>
      </c>
      <c r="C28" s="81">
        <f t="shared" ref="C28:Y28" si="19">SUM(C5:C7)</f>
        <v>25</v>
      </c>
      <c r="D28" s="81">
        <f t="shared" si="19"/>
        <v>25</v>
      </c>
      <c r="E28" s="81">
        <f t="shared" si="19"/>
        <v>26</v>
      </c>
      <c r="F28" s="81">
        <f t="shared" si="19"/>
        <v>26</v>
      </c>
      <c r="G28" s="81">
        <f t="shared" si="19"/>
        <v>26</v>
      </c>
      <c r="H28" s="81">
        <f t="shared" si="19"/>
        <v>47</v>
      </c>
      <c r="I28" s="81">
        <f t="shared" si="19"/>
        <v>46</v>
      </c>
      <c r="J28" s="81">
        <f t="shared" si="19"/>
        <v>47</v>
      </c>
      <c r="K28" s="81">
        <f t="shared" si="19"/>
        <v>50</v>
      </c>
      <c r="L28" s="81">
        <f t="shared" si="19"/>
        <v>50</v>
      </c>
      <c r="M28" s="81">
        <f t="shared" si="19"/>
        <v>50</v>
      </c>
      <c r="N28" s="81">
        <f t="shared" si="19"/>
        <v>63.956117123564326</v>
      </c>
      <c r="O28" s="81">
        <f t="shared" si="19"/>
        <v>63.54833858637042</v>
      </c>
      <c r="P28" s="81">
        <f t="shared" si="19"/>
        <v>63.140560049176514</v>
      </c>
      <c r="Q28" s="81">
        <f t="shared" si="19"/>
        <v>62.732781511982601</v>
      </c>
      <c r="R28" s="81">
        <f t="shared" si="19"/>
        <v>76.389895894741741</v>
      </c>
      <c r="S28" s="81">
        <f t="shared" si="19"/>
        <v>90.047010277500874</v>
      </c>
      <c r="T28" s="81">
        <f t="shared" si="19"/>
        <v>103.70412466026002</v>
      </c>
      <c r="U28" s="81">
        <f t="shared" si="19"/>
        <v>103.95649745052768</v>
      </c>
      <c r="V28" s="81">
        <f t="shared" si="19"/>
        <v>103.70412466026001</v>
      </c>
      <c r="W28" s="81">
        <f t="shared" si="19"/>
        <v>104.46124303106281</v>
      </c>
      <c r="X28" s="81">
        <f t="shared" si="19"/>
        <v>104.46124303106281</v>
      </c>
      <c r="Y28" s="81">
        <f t="shared" si="19"/>
        <v>104.46124303106281</v>
      </c>
    </row>
    <row r="29" spans="1:58" x14ac:dyDescent="0.25">
      <c r="A29" s="79" t="s">
        <v>49</v>
      </c>
      <c r="B29" s="81">
        <f>SUM(B8:B14)</f>
        <v>352</v>
      </c>
      <c r="C29" s="81">
        <f t="shared" ref="C29:Y29" si="20">SUM(C8:C14)</f>
        <v>356</v>
      </c>
      <c r="D29" s="81">
        <f t="shared" si="20"/>
        <v>360</v>
      </c>
      <c r="E29" s="81">
        <f t="shared" si="20"/>
        <v>364</v>
      </c>
      <c r="F29" s="81">
        <f t="shared" si="20"/>
        <v>365</v>
      </c>
      <c r="G29" s="81">
        <f t="shared" si="20"/>
        <v>365</v>
      </c>
      <c r="H29" s="81">
        <f t="shared" si="20"/>
        <v>272</v>
      </c>
      <c r="I29" s="81">
        <f t="shared" si="20"/>
        <v>277</v>
      </c>
      <c r="J29" s="81">
        <f t="shared" si="20"/>
        <v>284</v>
      </c>
      <c r="K29" s="81">
        <f t="shared" si="20"/>
        <v>171</v>
      </c>
      <c r="L29" s="81">
        <f t="shared" si="20"/>
        <v>176</v>
      </c>
      <c r="M29" s="81">
        <f t="shared" si="20"/>
        <v>181</v>
      </c>
      <c r="N29" s="81">
        <f t="shared" si="20"/>
        <v>233.27948517128507</v>
      </c>
      <c r="O29" s="81">
        <f t="shared" si="20"/>
        <v>232.09836423847369</v>
      </c>
      <c r="P29" s="81">
        <f t="shared" si="20"/>
        <v>230.91724330566231</v>
      </c>
      <c r="Q29" s="81">
        <f t="shared" si="20"/>
        <v>229.55575380591716</v>
      </c>
      <c r="R29" s="81">
        <f t="shared" si="20"/>
        <v>203.45247908251412</v>
      </c>
      <c r="S29" s="81">
        <f t="shared" si="20"/>
        <v>177.34920435911107</v>
      </c>
      <c r="T29" s="81">
        <f t="shared" si="20"/>
        <v>151.24592963570802</v>
      </c>
      <c r="U29" s="81">
        <f t="shared" si="20"/>
        <v>151.95896605222262</v>
      </c>
      <c r="V29" s="81">
        <f t="shared" si="20"/>
        <v>151.24592963570802</v>
      </c>
      <c r="W29" s="81">
        <f t="shared" si="20"/>
        <v>153.38503888525156</v>
      </c>
      <c r="X29" s="81">
        <f t="shared" si="20"/>
        <v>153.38503888525156</v>
      </c>
      <c r="Y29" s="81">
        <f t="shared" si="20"/>
        <v>153.38503888525156</v>
      </c>
    </row>
    <row r="30" spans="1:58" x14ac:dyDescent="0.25">
      <c r="A30" s="79" t="s">
        <v>50</v>
      </c>
      <c r="B30" s="81">
        <f>B15+B16</f>
        <v>186</v>
      </c>
      <c r="C30" s="81">
        <f t="shared" ref="C30:Y30" si="21">C15+C16</f>
        <v>204</v>
      </c>
      <c r="D30" s="81">
        <f t="shared" si="21"/>
        <v>217</v>
      </c>
      <c r="E30" s="81">
        <f t="shared" si="21"/>
        <v>231</v>
      </c>
      <c r="F30" s="81">
        <f t="shared" si="21"/>
        <v>245</v>
      </c>
      <c r="G30" s="81">
        <f t="shared" si="21"/>
        <v>259</v>
      </c>
      <c r="H30" s="81">
        <f t="shared" si="21"/>
        <v>270</v>
      </c>
      <c r="I30" s="81">
        <f t="shared" si="21"/>
        <v>299</v>
      </c>
      <c r="J30" s="81">
        <f t="shared" si="21"/>
        <v>291</v>
      </c>
      <c r="K30" s="81">
        <f t="shared" si="21"/>
        <v>270</v>
      </c>
      <c r="L30" s="81">
        <f t="shared" si="21"/>
        <v>278</v>
      </c>
      <c r="M30" s="81">
        <f t="shared" si="21"/>
        <v>281</v>
      </c>
      <c r="N30" s="81">
        <f t="shared" si="21"/>
        <v>155.99667104863821</v>
      </c>
      <c r="O30" s="81">
        <f t="shared" si="21"/>
        <v>152.82896067947618</v>
      </c>
      <c r="P30" s="81">
        <f t="shared" si="21"/>
        <v>149.66125031031419</v>
      </c>
      <c r="Q30" s="81">
        <f t="shared" si="21"/>
        <v>146.49353994115216</v>
      </c>
      <c r="R30" s="81">
        <f t="shared" si="21"/>
        <v>147.19929553568983</v>
      </c>
      <c r="S30" s="81">
        <f t="shared" si="21"/>
        <v>147.90505113022746</v>
      </c>
      <c r="T30" s="81">
        <f t="shared" si="21"/>
        <v>140.3961171653927</v>
      </c>
      <c r="U30" s="81">
        <f t="shared" si="21"/>
        <v>130.59745475951269</v>
      </c>
      <c r="V30" s="81">
        <f t="shared" si="21"/>
        <v>122.61966446474885</v>
      </c>
      <c r="W30" s="81">
        <f t="shared" si="21"/>
        <v>122.13263141123271</v>
      </c>
      <c r="X30" s="81">
        <f t="shared" si="21"/>
        <v>118.26258026953184</v>
      </c>
      <c r="Y30" s="81">
        <f t="shared" si="21"/>
        <v>114.39252912783078</v>
      </c>
    </row>
    <row r="31" spans="1:58" x14ac:dyDescent="0.25">
      <c r="A31" s="79" t="s">
        <v>51</v>
      </c>
      <c r="B31" s="81">
        <f>B17</f>
        <v>3757</v>
      </c>
      <c r="C31" s="81">
        <f t="shared" ref="C31:Y31" si="22">C17</f>
        <v>3799</v>
      </c>
      <c r="D31" s="81">
        <f t="shared" si="22"/>
        <v>3841</v>
      </c>
      <c r="E31" s="81">
        <f t="shared" si="22"/>
        <v>3897</v>
      </c>
      <c r="F31" s="81">
        <f t="shared" si="22"/>
        <v>3953</v>
      </c>
      <c r="G31" s="81">
        <f t="shared" si="22"/>
        <v>4009</v>
      </c>
      <c r="H31" s="81">
        <f t="shared" si="22"/>
        <v>4138</v>
      </c>
      <c r="I31" s="81">
        <f t="shared" si="22"/>
        <v>4195</v>
      </c>
      <c r="J31" s="81">
        <f t="shared" si="22"/>
        <v>4318</v>
      </c>
      <c r="K31" s="81">
        <f t="shared" si="22"/>
        <v>4366</v>
      </c>
      <c r="L31" s="81">
        <f t="shared" si="22"/>
        <v>4403</v>
      </c>
      <c r="M31" s="81">
        <f t="shared" si="22"/>
        <v>3177</v>
      </c>
      <c r="N31" s="81">
        <f t="shared" si="22"/>
        <v>3538.980106566522</v>
      </c>
      <c r="O31" s="81">
        <f t="shared" si="22"/>
        <v>3522.811800361937</v>
      </c>
      <c r="P31" s="81">
        <f t="shared" si="22"/>
        <v>3506.6434941573521</v>
      </c>
      <c r="Q31" s="81">
        <f t="shared" si="22"/>
        <v>3490.4751879527671</v>
      </c>
      <c r="R31" s="81">
        <f t="shared" si="22"/>
        <v>3647.4126051906783</v>
      </c>
      <c r="S31" s="81">
        <f t="shared" si="22"/>
        <v>3804.3500224285895</v>
      </c>
      <c r="T31" s="81">
        <f t="shared" si="22"/>
        <v>3961.2874396665006</v>
      </c>
      <c r="U31" s="81">
        <f t="shared" si="22"/>
        <v>3952.3257489251705</v>
      </c>
      <c r="V31" s="81">
        <f t="shared" si="22"/>
        <v>3943.3640581838404</v>
      </c>
      <c r="W31" s="81">
        <f t="shared" si="22"/>
        <v>3934.4023674425102</v>
      </c>
      <c r="X31" s="81">
        <f t="shared" si="22"/>
        <v>3934.4023674425102</v>
      </c>
      <c r="Y31" s="81">
        <f t="shared" si="22"/>
        <v>3934.4023674425102</v>
      </c>
    </row>
    <row r="32" spans="1:58" x14ac:dyDescent="0.25">
      <c r="A32" s="79" t="s">
        <v>36</v>
      </c>
      <c r="B32" s="81">
        <f>SUM(B28:B31)</f>
        <v>4320</v>
      </c>
      <c r="C32" s="81">
        <f t="shared" ref="C32:Y32" si="23">SUM(C28:C31)</f>
        <v>4384</v>
      </c>
      <c r="D32" s="81">
        <f t="shared" si="23"/>
        <v>4443</v>
      </c>
      <c r="E32" s="81">
        <f t="shared" si="23"/>
        <v>4518</v>
      </c>
      <c r="F32" s="81">
        <f t="shared" si="23"/>
        <v>4589</v>
      </c>
      <c r="G32" s="81">
        <f t="shared" si="23"/>
        <v>4659</v>
      </c>
      <c r="H32" s="81">
        <f t="shared" si="23"/>
        <v>4727</v>
      </c>
      <c r="I32" s="81">
        <f t="shared" si="23"/>
        <v>4817</v>
      </c>
      <c r="J32" s="81">
        <f t="shared" si="23"/>
        <v>4940</v>
      </c>
      <c r="K32" s="81">
        <f t="shared" si="23"/>
        <v>4857</v>
      </c>
      <c r="L32" s="81">
        <f t="shared" si="23"/>
        <v>4907</v>
      </c>
      <c r="M32" s="81">
        <f t="shared" si="23"/>
        <v>3689</v>
      </c>
      <c r="N32" s="81">
        <f t="shared" si="23"/>
        <v>3992.2123799100095</v>
      </c>
      <c r="O32" s="81">
        <f t="shared" si="23"/>
        <v>3971.2874638662574</v>
      </c>
      <c r="P32" s="81">
        <f t="shared" si="23"/>
        <v>3950.3625478225049</v>
      </c>
      <c r="Q32" s="81">
        <f t="shared" si="23"/>
        <v>3929.257263211819</v>
      </c>
      <c r="R32" s="81">
        <f t="shared" si="23"/>
        <v>4074.4542757036238</v>
      </c>
      <c r="S32" s="81">
        <f t="shared" si="23"/>
        <v>4219.6512881954286</v>
      </c>
      <c r="T32" s="81">
        <f t="shared" si="23"/>
        <v>4356.6336111278615</v>
      </c>
      <c r="U32" s="81">
        <f t="shared" si="23"/>
        <v>4338.8386671874332</v>
      </c>
      <c r="V32" s="81">
        <f t="shared" si="23"/>
        <v>4320.9337769445574</v>
      </c>
      <c r="W32" s="81">
        <f t="shared" si="23"/>
        <v>4314.3812807700569</v>
      </c>
      <c r="X32" s="81">
        <f t="shared" si="23"/>
        <v>4310.5112296283569</v>
      </c>
      <c r="Y32" s="81">
        <f t="shared" si="23"/>
        <v>4306.641178486655</v>
      </c>
    </row>
  </sheetData>
  <conditionalFormatting sqref="AG5:AZ17">
    <cfRule type="cellIs" dxfId="1" priority="2" operator="notBetween">
      <formula>0.75</formula>
      <formula>1.25</formula>
    </cfRule>
  </conditionalFormatting>
  <conditionalFormatting sqref="BA5:BF17">
    <cfRule type="cellIs" dxfId="0" priority="1" operator="notBetween">
      <formula>0.75</formula>
      <formula>1.25</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DevelopmentOfData</vt:lpstr>
      <vt:lpstr>CO</vt:lpstr>
      <vt:lpstr>NOX</vt:lpstr>
      <vt:lpstr>PM10Primary</vt:lpstr>
      <vt:lpstr>PM25Primary</vt:lpstr>
      <vt:lpstr>SO2</vt:lpstr>
      <vt:lpstr>VOC</vt:lpstr>
      <vt:lpstr>NH3</vt:lpstr>
    </vt:vector>
  </TitlesOfParts>
  <Company>US-EPA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EPA</dc:creator>
  <cp:lastModifiedBy>test</cp:lastModifiedBy>
  <dcterms:created xsi:type="dcterms:W3CDTF">2013-12-03T18:00:16Z</dcterms:created>
  <dcterms:modified xsi:type="dcterms:W3CDTF">2014-10-10T17:51:56Z</dcterms:modified>
</cp:coreProperties>
</file>