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DISEÑO CURRICULAR\PLANEACION PARA PROCESOS ADMINISTRATIVOS\"/>
    </mc:Choice>
  </mc:AlternateContent>
  <xr:revisionPtr revIDLastSave="0" documentId="8_{B941DDDA-CBD9-4B9B-AD8C-794F7D2805E6}" xr6:coauthVersionLast="47" xr6:coauthVersionMax="47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1-Matriz EFE" sheetId="3" r:id="rId1"/>
    <sheet name="2-Matriz EFI" sheetId="4" r:id="rId2"/>
    <sheet name="3-Matriz FODA" sheetId="2" r:id="rId3"/>
    <sheet name="4-Matriz_MPEC" sheetId="5" r:id="rId4"/>
    <sheet name="5-Matriz PEYEA" sheetId="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6" l="1"/>
  <c r="C19" i="6"/>
  <c r="E12" i="6"/>
  <c r="C12" i="6"/>
  <c r="E23" i="6" l="1"/>
  <c r="C23" i="6"/>
  <c r="G25" i="5"/>
  <c r="E32" i="5"/>
  <c r="E19" i="5"/>
  <c r="K9" i="5"/>
  <c r="K10" i="5"/>
  <c r="K11" i="5"/>
  <c r="K12" i="5"/>
  <c r="K13" i="5"/>
  <c r="K14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0" i="5"/>
  <c r="K31" i="5"/>
  <c r="K8" i="5"/>
  <c r="I9" i="5"/>
  <c r="I10" i="5"/>
  <c r="I11" i="5"/>
  <c r="I12" i="5"/>
  <c r="I13" i="5"/>
  <c r="I14" i="5"/>
  <c r="I15" i="5"/>
  <c r="I16" i="5"/>
  <c r="I17" i="5"/>
  <c r="I18" i="5"/>
  <c r="I20" i="5"/>
  <c r="I21" i="5"/>
  <c r="I22" i="5"/>
  <c r="I23" i="5"/>
  <c r="I24" i="5"/>
  <c r="I25" i="5"/>
  <c r="I26" i="5"/>
  <c r="I27" i="5"/>
  <c r="I28" i="5"/>
  <c r="I29" i="5"/>
  <c r="I30" i="5"/>
  <c r="I31" i="5"/>
  <c r="I8" i="5"/>
  <c r="G24" i="5"/>
  <c r="G17" i="5"/>
  <c r="G18" i="5"/>
  <c r="G30" i="5"/>
  <c r="G31" i="5"/>
  <c r="G8" i="5"/>
  <c r="G9" i="5"/>
  <c r="G10" i="5"/>
  <c r="G11" i="5"/>
  <c r="G13" i="5"/>
  <c r="G14" i="5"/>
  <c r="G15" i="5"/>
  <c r="G16" i="5"/>
  <c r="G20" i="5"/>
  <c r="G21" i="5"/>
  <c r="G22" i="5"/>
  <c r="G23" i="5"/>
  <c r="G26" i="5"/>
  <c r="G27" i="5"/>
  <c r="G28" i="5"/>
  <c r="G29" i="5"/>
  <c r="K33" i="5"/>
  <c r="G12" i="5"/>
  <c r="F14" i="4"/>
  <c r="F15" i="4"/>
  <c r="F19" i="4" s="1"/>
  <c r="H18" i="4" s="1"/>
  <c r="F16" i="4"/>
  <c r="F17" i="4"/>
  <c r="F18" i="4"/>
  <c r="F8" i="4"/>
  <c r="F9" i="4"/>
  <c r="F10" i="4"/>
  <c r="F11" i="4"/>
  <c r="F12" i="4"/>
  <c r="D19" i="4"/>
  <c r="F14" i="3"/>
  <c r="F15" i="3"/>
  <c r="F16" i="3"/>
  <c r="F17" i="3"/>
  <c r="F18" i="3"/>
  <c r="F8" i="3"/>
  <c r="F9" i="3"/>
  <c r="F10" i="3"/>
  <c r="F11" i="3"/>
  <c r="F12" i="3"/>
  <c r="D19" i="3"/>
  <c r="I33" i="5" l="1"/>
  <c r="G33" i="5"/>
  <c r="F19" i="3"/>
  <c r="H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Montero</author>
    <author>Usuario de Microsoft Office</author>
  </authors>
  <commentList>
    <comment ref="D6" authorId="0" shapeId="0" xr:uid="{00000000-0006-0000-0200-000001000000}">
      <text>
        <r>
          <rPr>
            <sz val="12"/>
            <color rgb="FFFFFFFF"/>
            <rFont val="Tahoma"/>
            <family val="2"/>
          </rPr>
          <t>La ponderación indica la importancia relativa de cada factor para el éxito en la industria de la organización.
La ponderación se basa en la industria</t>
        </r>
      </text>
    </comment>
    <comment ref="E6" authorId="0" shapeId="0" xr:uid="{00000000-0006-0000-0200-000002000000}">
      <text>
        <r>
          <rPr>
            <sz val="12"/>
            <color rgb="FFFFFFFF"/>
            <rFont val="Tahoma"/>
            <family val="2"/>
          </rPr>
          <t xml:space="preserve">Evalue la estrategia actual de 1 a 4 en relación a ese factor, 4 respuesta superior, 3 respuesta mayor al promedio, 2 la respuesta es el promedio y 1 respuesta deficiente
La evaluación se basa en la organización.
</t>
        </r>
      </text>
    </comment>
    <comment ref="F6" authorId="0" shapeId="0" xr:uid="{00000000-0006-0000-0200-000003000000}">
      <text>
        <r>
          <rPr>
            <sz val="12"/>
            <color rgb="FFFFFFFF"/>
            <rFont val="Tahoma"/>
            <family val="2"/>
          </rPr>
          <t>Se multiplica la importancia del factor por la evaluación de la estrategia</t>
        </r>
      </text>
    </comment>
    <comment ref="D19" authorId="0" shapeId="0" xr:uid="{00000000-0006-0000-0200-000004000000}">
      <text>
        <r>
          <rPr>
            <sz val="12"/>
            <color rgb="FFFFFFFF"/>
            <rFont val="Tahoma"/>
            <family val="2"/>
          </rPr>
          <t>La suma de la ponderación debe ser igual al 100%</t>
        </r>
      </text>
    </comment>
    <comment ref="F19" authorId="1" shapeId="0" xr:uid="{00000000-0006-0000-0200-000005000000}">
      <text>
        <r>
          <rPr>
            <b/>
            <sz val="10"/>
            <color rgb="FF000000"/>
            <rFont val="Calibri"/>
            <family val="2"/>
          </rPr>
          <t>El resultado mínimo posible es 1 y el máximo es 4. El promedio es 2,5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Montero</author>
    <author>Usuario de Microsoft Office</author>
  </authors>
  <commentList>
    <comment ref="D6" authorId="0" shapeId="0" xr:uid="{00000000-0006-0000-0300-000001000000}">
      <text>
        <r>
          <rPr>
            <sz val="10"/>
            <color rgb="FFFFFFFF"/>
            <rFont val="Tahoma"/>
            <family val="2"/>
          </rPr>
          <t xml:space="preserve">La ponderación indica la importancia relativa de cada factor para el éxito de la organización.
</t>
        </r>
        <r>
          <rPr>
            <sz val="10"/>
            <color rgb="FFFFFFFF"/>
            <rFont val="Tahoma"/>
            <family val="2"/>
          </rPr>
          <t>La ponderación se basa en la industria</t>
        </r>
      </text>
    </comment>
    <comment ref="E6" authorId="0" shapeId="0" xr:uid="{00000000-0006-0000-0300-000002000000}">
      <text>
        <r>
          <rPr>
            <sz val="10"/>
            <color rgb="FFFFFFFF"/>
            <rFont val="Tahoma"/>
            <family val="2"/>
          </rPr>
          <t>Evalue la estrategia actual de 1 a 4 en relación a ese factor, 4 respuesta superior 1 respuesta deficiente
La evaluación se basa en la organización.
Las fortalezas se evaluan entre 3 y 4 y las debilidades 1 o 2</t>
        </r>
      </text>
    </comment>
    <comment ref="F6" authorId="0" shapeId="0" xr:uid="{00000000-0006-0000-0300-000003000000}">
      <text>
        <r>
          <rPr>
            <sz val="10"/>
            <color rgb="FFFFFFFF"/>
            <rFont val="Tahoma"/>
            <family val="2"/>
          </rPr>
          <t>Se multiplica la importancia ponderada 
del factor por la evaluación de la estrategia</t>
        </r>
      </text>
    </comment>
    <comment ref="D19" authorId="0" shapeId="0" xr:uid="{00000000-0006-0000-0300-000004000000}">
      <text>
        <r>
          <rPr>
            <sz val="10"/>
            <color rgb="FFFFFFFF"/>
            <rFont val="Tahoma"/>
            <family val="2"/>
          </rPr>
          <t>La suma de la ponderación debe ser igual al 100%</t>
        </r>
      </text>
    </comment>
    <comment ref="F19" authorId="1" shapeId="0" xr:uid="{00000000-0006-0000-0300-000005000000}">
      <text>
        <r>
          <rPr>
            <b/>
            <sz val="10"/>
            <color rgb="FF000000"/>
            <rFont val="Calibri"/>
            <family val="2"/>
          </rPr>
          <t>El resultado mínimo posible es 1 y el máximo es 4. El promedio es 2,5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F11" authorId="0" shapeId="0" xr:uid="{00000000-0006-0000-0100-000001000000}">
      <text>
        <r>
          <rPr>
            <b/>
            <sz val="14"/>
            <color rgb="FF000000"/>
            <rFont val="Calibri"/>
            <family val="2"/>
          </rPr>
          <t xml:space="preserve">Las Estrategias FO deben utilizar 
</t>
        </r>
        <r>
          <rPr>
            <b/>
            <sz val="14"/>
            <color rgb="FF000000"/>
            <rFont val="Calibri"/>
            <family val="2"/>
          </rPr>
          <t>las fortalezas internas para aprovechar las oportunidades del mercado</t>
        </r>
        <r>
          <rPr>
            <b/>
            <sz val="10"/>
            <color rgb="FF000000"/>
            <rFont val="Calibri"/>
            <family val="2"/>
          </rPr>
          <t xml:space="preserve">
</t>
        </r>
      </text>
    </comment>
    <comment ref="H11" authorId="0" shapeId="0" xr:uid="{00000000-0006-0000-0100-000002000000}">
      <text>
        <r>
          <rPr>
            <b/>
            <sz val="14"/>
            <color rgb="FF000000"/>
            <rFont val="Calibri"/>
            <family val="2"/>
          </rPr>
          <t>Las estrategias DO  deben orientar a la empresa en la superación de sus debilidades</t>
        </r>
      </text>
    </comment>
    <comment ref="F17" authorId="0" shapeId="0" xr:uid="{00000000-0006-0000-0100-000003000000}">
      <text>
        <r>
          <rPr>
            <b/>
            <sz val="14"/>
            <color rgb="FF000000"/>
            <rFont val="Calibri"/>
            <family val="2"/>
          </rPr>
          <t>Las Estrategias FA utilizan las fortalezas internas para reducir el impacto de las amenazas del mercado</t>
        </r>
      </text>
    </comment>
    <comment ref="H17" authorId="0" shapeId="0" xr:uid="{00000000-0006-0000-0100-000004000000}">
      <text>
        <r>
          <rPr>
            <b/>
            <sz val="14"/>
            <color rgb="FF000000"/>
            <rFont val="Calibri"/>
            <family val="2"/>
          </rPr>
          <t xml:space="preserve">Las Estrategias DA representan un desafío mayor, deben superar debilidades internas y reducir el impacto de amenzas internas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Montero</author>
  </authors>
  <commentList>
    <comment ref="F6" authorId="0" shapeId="0" xr:uid="{00000000-0006-0000-0000-000001000000}">
      <text>
        <r>
          <rPr>
            <sz val="12"/>
            <color rgb="FFFFFFFF"/>
            <rFont val="Tahoma"/>
            <family val="2"/>
          </rPr>
          <t xml:space="preserve">Puntaje del grado de atracción:
¿Afecta este factor la selección de la estrategia?
Si la respuesta es positiva se asigna un valor:
1-Sin atractivo
2-Algo atractivo
3-Mas o menos atractivo
4-Muy atractivo
Si la respuesta es negativa se asigna cero
</t>
        </r>
      </text>
    </comment>
    <comment ref="G6" authorId="0" shapeId="0" xr:uid="{00000000-0006-0000-0000-000002000000}">
      <text>
        <r>
          <rPr>
            <sz val="12"/>
            <color rgb="FFFFFFFF"/>
            <rFont val="Tahoma"/>
            <family val="2"/>
          </rPr>
          <t xml:space="preserve">Se multiplica la importancia del factor por el puntaje del grado de atractivo
</t>
        </r>
      </text>
    </comment>
    <comment ref="H6" authorId="0" shapeId="0" xr:uid="{00000000-0006-0000-0000-000003000000}">
      <text>
        <r>
          <rPr>
            <sz val="12"/>
            <color rgb="FFFFFFFF"/>
            <rFont val="Tahoma"/>
            <family val="2"/>
          </rPr>
          <t xml:space="preserve">Puntaje del grado de atracción:
¿Afecta este factor la selección de la estrategia?
Si la respuesta es positiva se asigna un valor:
1-Sin atractivo
2-Algo atractivo
3-Mas o menos atractivo
4-Muy atractivo
Si la respuesta es negativa se asigna cero
</t>
        </r>
      </text>
    </comment>
    <comment ref="I6" authorId="0" shapeId="0" xr:uid="{00000000-0006-0000-0000-000004000000}">
      <text>
        <r>
          <rPr>
            <sz val="12"/>
            <color rgb="FFFFFFFF"/>
            <rFont val="Tahoma"/>
            <family val="2"/>
          </rPr>
          <t xml:space="preserve">Se multiplica la importancia del factor por el puntaje del grado de atractivo
</t>
        </r>
      </text>
    </comment>
    <comment ref="J6" authorId="0" shapeId="0" xr:uid="{00000000-0006-0000-0000-000005000000}">
      <text>
        <r>
          <rPr>
            <sz val="12"/>
            <color rgb="FFFFFFFF"/>
            <rFont val="Tahoma"/>
            <family val="2"/>
          </rPr>
          <t xml:space="preserve">Puntaje del grado de atracción:
¿Afecta este factor la selección de la estrategia?
Si la respuesta es positiva se asigna un valor:
1-Sin atractivo
2-Algo atractivo
3-Mas o menos atractivo
4-Muy atractivo
Si la respuesta es negativa se asigna cero
</t>
        </r>
      </text>
    </comment>
    <comment ref="K6" authorId="0" shapeId="0" xr:uid="{00000000-0006-0000-0000-000006000000}">
      <text>
        <r>
          <rPr>
            <sz val="12"/>
            <color rgb="FFFFFFFF"/>
            <rFont val="Tahoma"/>
            <family val="2"/>
          </rPr>
          <t xml:space="preserve">Se multiplica la importancia del factor por el puntaje del grado de atractivo
</t>
        </r>
      </text>
    </comment>
    <comment ref="E19" authorId="0" shapeId="0" xr:uid="{00000000-0006-0000-0000-000007000000}">
      <text>
        <r>
          <rPr>
            <sz val="12"/>
            <color rgb="FFFFFFFF"/>
            <rFont val="Tahoma"/>
            <family val="2"/>
          </rPr>
          <t>La suma de la ponderación debe ser igual al 100%</t>
        </r>
      </text>
    </comment>
    <comment ref="E32" authorId="0" shapeId="0" xr:uid="{00000000-0006-0000-0000-000008000000}">
      <text>
        <r>
          <rPr>
            <sz val="10"/>
            <color rgb="FFFFFFFF"/>
            <rFont val="Tahoma"/>
            <family val="2"/>
          </rPr>
          <t>La suma de la ponderación debe ser igual al 100%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tc={0029FC08-25E3-0D4C-837A-11E745E9A338}</author>
    <author>tc={7838B9C1-B2BB-234E-A823-C6D08AEFEF95}</author>
    <author>tc={F014B358-2F51-B04B-81F6-010894ABA7BB}</author>
    <author>tc={486D06A4-E540-E444-9BAE-8E10C8D462B9}</author>
  </authors>
  <commentList>
    <comment ref="C6" authorId="0" shapeId="0" xr:uid="{0029FC08-25E3-0D4C-837A-11E745E9A33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1 peor a 6 mejor
</t>
      </text>
    </comment>
    <comment ref="E6" authorId="1" shapeId="0" xr:uid="{7838B9C1-B2BB-234E-A823-C6D08AEFEF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-1 mejor a -6 peor</t>
      </text>
    </comment>
    <comment ref="C13" authorId="2" shapeId="0" xr:uid="{F014B358-2F51-B04B-81F6-010894ABA7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-1 mejor a -6 peor</t>
      </text>
    </comment>
    <comment ref="E13" authorId="3" shapeId="0" xr:uid="{486D06A4-E540-E444-9BAE-8E10C8D462B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1 peor a 6 mejor
</t>
      </text>
    </comment>
  </commentList>
</comments>
</file>

<file path=xl/sharedStrings.xml><?xml version="1.0" encoding="utf-8"?>
<sst xmlns="http://schemas.openxmlformats.org/spreadsheetml/2006/main" count="209" uniqueCount="95">
  <si>
    <t xml:space="preserve">Auditoria Interna </t>
  </si>
  <si>
    <t>Matriz de Evaluación de Factores Internos (EFI)</t>
  </si>
  <si>
    <t>Fortalezas</t>
  </si>
  <si>
    <t>Debilidades</t>
  </si>
  <si>
    <t>1.</t>
  </si>
  <si>
    <t>Nombre de marca reconocido</t>
  </si>
  <si>
    <t>Recursos financieros limitados</t>
  </si>
  <si>
    <t>2.</t>
  </si>
  <si>
    <t>Mayor variedad de productos (carreras)</t>
  </si>
  <si>
    <t>Bajo nivel de internacionalización</t>
  </si>
  <si>
    <t>3.</t>
  </si>
  <si>
    <t>Costos operativos más bajos</t>
  </si>
  <si>
    <t>Falta de conocimiento en mercados internacionales</t>
  </si>
  <si>
    <t>4.</t>
  </si>
  <si>
    <t>Empleados fidelizados y comprometidos</t>
  </si>
  <si>
    <t>Falta de oficina en países de la región</t>
  </si>
  <si>
    <t xml:space="preserve">Matriz de Evaluación de Factores  Externos (EFE) </t>
  </si>
  <si>
    <t>5.</t>
  </si>
  <si>
    <t>Talento administrativo superior</t>
  </si>
  <si>
    <t>Personal docente con resistencia a las nuevas tecnologías</t>
  </si>
  <si>
    <t>Auditoria Externa</t>
  </si>
  <si>
    <t>Oportunidades</t>
  </si>
  <si>
    <t>1-Estrategias FO</t>
  </si>
  <si>
    <t>2-Estrategias DO</t>
  </si>
  <si>
    <t>Rápido crecimiento de la demanda</t>
  </si>
  <si>
    <t>FO1</t>
  </si>
  <si>
    <t>F1;F5;F2 O1;O2 Diversificación de mercados a nivel regional</t>
  </si>
  <si>
    <t>DO1</t>
  </si>
  <si>
    <t>D5;O5 Programa de capacitación para docentes en nuevas tecnologías</t>
  </si>
  <si>
    <t>Apertura de mercados regionales (Latinoamerica)</t>
  </si>
  <si>
    <t>Altos niveles de conectividad (velocidad de banda ancha)</t>
  </si>
  <si>
    <t>FO2</t>
  </si>
  <si>
    <t>DO2</t>
  </si>
  <si>
    <t>Cambios sociales (millennials)</t>
  </si>
  <si>
    <t>Nuevas tecnologías de telecomunicación</t>
  </si>
  <si>
    <t>FO3</t>
  </si>
  <si>
    <t>DO3</t>
  </si>
  <si>
    <t>Amenazas</t>
  </si>
  <si>
    <t>3-Estrategias FA</t>
  </si>
  <si>
    <t>4-Estrategias DA</t>
  </si>
  <si>
    <t>Entrada de competidores globales</t>
  </si>
  <si>
    <t>FA1</t>
  </si>
  <si>
    <t>DA1</t>
  </si>
  <si>
    <t>D1;A1 Establecer convenios de colaboración y/o alianzas empresas globales que aporten recursos financieros</t>
  </si>
  <si>
    <t>Mayor regulación gubernamental</t>
  </si>
  <si>
    <t>Barreras para el comercio exterior</t>
  </si>
  <si>
    <t>FA2</t>
  </si>
  <si>
    <t>DA2</t>
  </si>
  <si>
    <t>Recesión económica</t>
  </si>
  <si>
    <t xml:space="preserve">F1;A1 Afianzar la imagen y el posicionamiento de marca con un programa de comunicación institucional para fidelizar la base de clientes
F1;A1 Afianzar la imagen y el posicionamiento de marca con un programa de comunicación institucional para fidelizar la base de clientes
F1;A1 Afianzar la imagen y el posicionamiento de marca con un programa de comunicación institucional para fidelizar la base de clientes
F1;A1 Afianzar la imagen y el posicionamiento de marca con un programa de comunicación institucional para fidelizar la base de clientes
</t>
  </si>
  <si>
    <t>Educación a Distancia</t>
  </si>
  <si>
    <t>Factores externos clave</t>
  </si>
  <si>
    <t>Importancia Ponderación</t>
  </si>
  <si>
    <t>Clasificación Evaluación</t>
  </si>
  <si>
    <t>Valor</t>
  </si>
  <si>
    <t>Oportunidades (entre 5 y 10 factores)</t>
  </si>
  <si>
    <t>Amenazas (entre 5 y 10 factores)</t>
  </si>
  <si>
    <t>Reducción de la confianza en el consumidor (estudiante)</t>
  </si>
  <si>
    <t>Total</t>
  </si>
  <si>
    <t>Factores internos clave</t>
  </si>
  <si>
    <t>Fortalezas (entre 5 y 10 factores)</t>
  </si>
  <si>
    <t>Matriz de la Planeación Estratégica Cuantitativa</t>
  </si>
  <si>
    <t>PA</t>
  </si>
  <si>
    <t>PTA</t>
  </si>
  <si>
    <t>Suma del puntaje total del grado de atracción:</t>
  </si>
  <si>
    <t>Factores Externos</t>
  </si>
  <si>
    <t>Factores Internos</t>
  </si>
  <si>
    <t>Factores clave de éxito en la industria</t>
  </si>
  <si>
    <t>F5;A1 Establecer convenios para la comercialización de cursos de otras instituciones</t>
  </si>
  <si>
    <t xml:space="preserve">F5;A1 Establecer convenios para la comercialización de cursos de otras instituciones
</t>
  </si>
  <si>
    <t>Estrategias a Comparar, se extraen del análisis FODA o SWOT</t>
  </si>
  <si>
    <t xml:space="preserve">F1;F5;F2 O1;O2 Diversificación de mercados a nivel regional
</t>
  </si>
  <si>
    <t xml:space="preserve">D1;A1 Establecer convenios de colaboración y/o alianzas empresas globales que aporten recursos financieros
</t>
  </si>
  <si>
    <t xml:space="preserve">Debilidades (entre 5 y 10 factores) </t>
  </si>
  <si>
    <t>Posición Estratégica Interna</t>
  </si>
  <si>
    <t>Posición Estratégica Externa</t>
  </si>
  <si>
    <t>Ventaja Competitiva</t>
  </si>
  <si>
    <t>Fuerza de la industrial</t>
  </si>
  <si>
    <t>de -1 a -6</t>
  </si>
  <si>
    <t>Estabilidad en el ambiente (EA)</t>
  </si>
  <si>
    <t>Fuerza Financiera (FF)</t>
  </si>
  <si>
    <t>Total FF:</t>
  </si>
  <si>
    <t>Total EA:</t>
  </si>
  <si>
    <t>Total VC:</t>
  </si>
  <si>
    <t>Total FI:</t>
  </si>
  <si>
    <t>Matriz PEYEA o PEEA</t>
  </si>
  <si>
    <t>Valor X</t>
  </si>
  <si>
    <t>Valor Y</t>
  </si>
  <si>
    <t>de 1 a 6</t>
  </si>
  <si>
    <t>El valor de X resulta del balance entre la Fuerza Financiera y la estabilidad del ambiente</t>
  </si>
  <si>
    <t>El valor de Y resulta del balance entre la Ventaja Competitiva y la Fortaleza Industrial</t>
  </si>
  <si>
    <t>Hace Click acá para ver video explicativo en línea</t>
  </si>
  <si>
    <t xml:space="preserve">Análisis de Matriz FODA / DAFO / SWOT </t>
  </si>
  <si>
    <t>Hace click acá para ver video explicativo en línea</t>
  </si>
  <si>
    <t>Matriz de Evaluación de Factores Externos (EFE)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</si>
</sst>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Calibri"/>
      <family val="2"/>
      <scheme val="minor"/>
    </font>
    <font>
      <u/>
      <sz val="16"/>
      <color rgb="FF0563C1"/>
      <name val="Verdana"/>
      <family val="2"/>
    </font>
    <font>
      <u/>
      <sz val="12"/>
      <color theme="10"/>
      <name val="Calibri"/>
      <family val="2"/>
      <scheme val="minor"/>
    </font>
    <font>
      <sz val="16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5"/>
      <color rgb="FF000000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u/>
      <sz val="12"/>
      <color rgb="FF0563C1"/>
      <name val="Arial"/>
      <family val="2"/>
    </font>
    <font>
      <sz val="12"/>
      <color rgb="FF000000"/>
      <name val="Arial"/>
      <family val="2"/>
    </font>
    <font>
      <sz val="13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FFFF"/>
      <name val="Tahoma"/>
      <family val="2"/>
    </font>
    <font>
      <sz val="10"/>
      <color rgb="FFFFFFFF"/>
      <name val="Tahoma"/>
      <family val="2"/>
    </font>
    <font>
      <sz val="18"/>
      <color theme="1"/>
      <name val="Calibri"/>
      <family val="2"/>
      <scheme val="minor"/>
    </font>
    <font>
      <sz val="18"/>
      <color rgb="FFFFFFFF"/>
      <name val="Calibri"/>
      <family val="2"/>
    </font>
    <font>
      <sz val="18"/>
      <color theme="0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6"/>
      <color rgb="FFFFFFFF"/>
      <name val="Calibri"/>
      <family val="2"/>
    </font>
    <font>
      <sz val="2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8"/>
      <color rgb="FFFF0000"/>
      <name val="Calibri"/>
      <family val="2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28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8"/>
      <color theme="1"/>
      <name val="Calibri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 diagonalDown="1">
      <left style="medium">
        <color auto="1"/>
      </left>
      <right/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/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/>
      <right style="medium">
        <color auto="1"/>
      </right>
      <top/>
      <bottom/>
      <diagonal style="medium">
        <color auto="1"/>
      </diagonal>
    </border>
    <border diagonalDown="1">
      <left style="medium">
        <color auto="1"/>
      </left>
      <right/>
      <top/>
      <bottom style="medium">
        <color auto="1"/>
      </bottom>
      <diagonal style="medium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medium">
        <color auto="1"/>
      </diagonal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1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2" fillId="0" borderId="0" xfId="1" applyFont="1" applyFill="1" applyAlignment="1"/>
    <xf numFmtId="0" fontId="13" fillId="0" borderId="0" xfId="1" applyFont="1" applyFill="1" applyAlignment="1">
      <alignment horizontal="center"/>
    </xf>
    <xf numFmtId="0" fontId="4" fillId="0" borderId="11" xfId="0" applyFont="1" applyFill="1" applyBorder="1"/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22" fillId="0" borderId="19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/>
    </xf>
    <xf numFmtId="0" fontId="8" fillId="0" borderId="19" xfId="0" applyFont="1" applyFill="1" applyBorder="1" applyAlignment="1"/>
    <xf numFmtId="0" fontId="8" fillId="0" borderId="20" xfId="0" applyFont="1" applyFill="1" applyBorder="1" applyAlignment="1"/>
    <xf numFmtId="0" fontId="19" fillId="0" borderId="0" xfId="0" applyFont="1" applyFill="1" applyBorder="1" applyAlignment="1">
      <alignment vertical="center" textRotation="90" wrapText="1"/>
    </xf>
    <xf numFmtId="0" fontId="22" fillId="0" borderId="34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/>
    </xf>
    <xf numFmtId="0" fontId="22" fillId="0" borderId="36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right"/>
    </xf>
    <xf numFmtId="0" fontId="0" fillId="0" borderId="30" xfId="0" applyBorder="1"/>
    <xf numFmtId="0" fontId="0" fillId="0" borderId="19" xfId="0" applyBorder="1"/>
    <xf numFmtId="0" fontId="20" fillId="2" borderId="39" xfId="0" applyFont="1" applyFill="1" applyBorder="1" applyAlignment="1">
      <alignment horizontal="center" vertical="center"/>
    </xf>
    <xf numFmtId="0" fontId="27" fillId="8" borderId="28" xfId="0" applyFont="1" applyFill="1" applyBorder="1" applyAlignment="1">
      <alignment horizontal="center"/>
    </xf>
    <xf numFmtId="0" fontId="19" fillId="0" borderId="11" xfId="0" applyFont="1" applyBorder="1"/>
    <xf numFmtId="0" fontId="22" fillId="0" borderId="21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wrapText="1"/>
    </xf>
    <xf numFmtId="0" fontId="4" fillId="0" borderId="32" xfId="0" applyFont="1" applyFill="1" applyBorder="1" applyAlignment="1">
      <alignment horizontal="center"/>
    </xf>
    <xf numFmtId="0" fontId="9" fillId="0" borderId="18" xfId="0" applyFont="1" applyFill="1" applyBorder="1" applyAlignment="1"/>
    <xf numFmtId="9" fontId="22" fillId="0" borderId="33" xfId="0" applyNumberFormat="1" applyFont="1" applyFill="1" applyBorder="1" applyAlignment="1">
      <alignment horizontal="center" vertical="center" wrapText="1"/>
    </xf>
    <xf numFmtId="9" fontId="10" fillId="0" borderId="35" xfId="0" applyNumberFormat="1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vertical="center" wrapText="1"/>
    </xf>
    <xf numFmtId="9" fontId="22" fillId="0" borderId="35" xfId="0" applyNumberFormat="1" applyFont="1" applyFill="1" applyBorder="1" applyAlignment="1">
      <alignment horizontal="center" vertical="center" wrapText="1"/>
    </xf>
    <xf numFmtId="9" fontId="22" fillId="0" borderId="33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/>
    <xf numFmtId="0" fontId="0" fillId="0" borderId="29" xfId="0" applyBorder="1"/>
    <xf numFmtId="0" fontId="0" fillId="0" borderId="46" xfId="0" applyBorder="1"/>
    <xf numFmtId="0" fontId="0" fillId="0" borderId="43" xfId="0" applyBorder="1" applyAlignment="1">
      <alignment horizontal="right"/>
    </xf>
    <xf numFmtId="0" fontId="0" fillId="0" borderId="37" xfId="0" applyBorder="1"/>
    <xf numFmtId="0" fontId="0" fillId="0" borderId="1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49" xfId="0" applyNumberFormat="1" applyBorder="1" applyAlignment="1">
      <alignment horizontal="center"/>
    </xf>
    <xf numFmtId="49" fontId="0" fillId="0" borderId="27" xfId="0" applyNumberFormat="1" applyBorder="1" applyAlignment="1">
      <alignment wrapText="1"/>
    </xf>
    <xf numFmtId="0" fontId="21" fillId="7" borderId="6" xfId="0" applyFont="1" applyFill="1" applyBorder="1" applyAlignment="1">
      <alignment horizontal="right"/>
    </xf>
    <xf numFmtId="0" fontId="21" fillId="7" borderId="0" xfId="0" applyFont="1" applyFill="1" applyBorder="1" applyAlignment="1">
      <alignment horizontal="right"/>
    </xf>
    <xf numFmtId="0" fontId="21" fillId="7" borderId="7" xfId="0" applyFont="1" applyFill="1" applyBorder="1" applyAlignment="1">
      <alignment horizontal="right"/>
    </xf>
    <xf numFmtId="0" fontId="30" fillId="0" borderId="0" xfId="1" applyFont="1" applyFill="1" applyAlignment="1">
      <alignment vertical="center" wrapText="1"/>
    </xf>
    <xf numFmtId="0" fontId="33" fillId="10" borderId="0" xfId="0" applyFont="1" applyFill="1" applyAlignment="1">
      <alignment horizontal="center"/>
    </xf>
    <xf numFmtId="0" fontId="31" fillId="7" borderId="0" xfId="1" applyFont="1" applyFill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right"/>
    </xf>
    <xf numFmtId="0" fontId="10" fillId="0" borderId="40" xfId="0" applyFont="1" applyFill="1" applyBorder="1" applyAlignment="1">
      <alignment horizontal="right"/>
    </xf>
    <xf numFmtId="0" fontId="9" fillId="11" borderId="10" xfId="0" applyFont="1" applyFill="1" applyBorder="1" applyAlignment="1">
      <alignment horizontal="left"/>
    </xf>
    <xf numFmtId="0" fontId="9" fillId="11" borderId="16" xfId="0" applyFont="1" applyFill="1" applyBorder="1" applyAlignment="1">
      <alignment horizontal="left"/>
    </xf>
    <xf numFmtId="0" fontId="31" fillId="7" borderId="48" xfId="1" applyFont="1" applyFill="1" applyBorder="1" applyAlignment="1">
      <alignment horizontal="center" vertical="center" wrapText="1"/>
    </xf>
    <xf numFmtId="0" fontId="31" fillId="7" borderId="0" xfId="1" applyFont="1" applyFill="1" applyAlignment="1">
      <alignment horizontal="center" vertical="center" wrapText="1"/>
    </xf>
    <xf numFmtId="0" fontId="32" fillId="10" borderId="23" xfId="0" applyFont="1" applyFill="1" applyBorder="1" applyAlignment="1">
      <alignment horizontal="center"/>
    </xf>
    <xf numFmtId="0" fontId="32" fillId="10" borderId="19" xfId="0" applyFont="1" applyFill="1" applyBorder="1" applyAlignment="1">
      <alignment horizontal="center"/>
    </xf>
    <xf numFmtId="0" fontId="32" fillId="10" borderId="3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textRotation="90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19" fillId="8" borderId="26" xfId="0" applyFont="1" applyFill="1" applyBorder="1" applyAlignment="1">
      <alignment horizontal="center" vertical="center" textRotation="90" wrapText="1"/>
    </xf>
    <xf numFmtId="0" fontId="19" fillId="8" borderId="27" xfId="0" applyFont="1" applyFill="1" applyBorder="1" applyAlignment="1">
      <alignment horizontal="center" vertical="center" textRotation="90" wrapText="1"/>
    </xf>
    <xf numFmtId="0" fontId="19" fillId="9" borderId="26" xfId="0" applyFont="1" applyFill="1" applyBorder="1" applyAlignment="1">
      <alignment horizontal="center" vertical="center" textRotation="90" wrapText="1"/>
    </xf>
    <xf numFmtId="0" fontId="19" fillId="9" borderId="27" xfId="0" applyFont="1" applyFill="1" applyBorder="1" applyAlignment="1">
      <alignment horizontal="center" vertical="center" textRotation="90" wrapText="1"/>
    </xf>
    <xf numFmtId="0" fontId="19" fillId="9" borderId="28" xfId="0" applyFont="1" applyFill="1" applyBorder="1" applyAlignment="1">
      <alignment horizontal="center" vertical="center" textRotation="90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24" fillId="2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 wrapText="1"/>
    </xf>
    <xf numFmtId="0" fontId="23" fillId="10" borderId="5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8" fillId="7" borderId="44" xfId="0" applyFont="1" applyFill="1" applyBorder="1" applyAlignment="1">
      <alignment horizontal="center"/>
    </xf>
    <xf numFmtId="0" fontId="29" fillId="7" borderId="0" xfId="0" applyFont="1" applyFill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4">
    <dxf>
      <font>
        <b/>
        <i val="0"/>
        <color rgb="FF000000"/>
      </font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000000"/>
      </font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Matriz Peyea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38100">
              <a:solidFill>
                <a:srgbClr val="FF0000"/>
              </a:solidFill>
            </a:ln>
          </c:spPr>
          <c:xVal>
            <c:numRef>
              <c:f>'5-Matriz PEYEA'!$C$22:$C$23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xVal>
          <c:yVal>
            <c:numRef>
              <c:f>'5-Matriz PEYEA'!$E$22:$E$23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'Matriz PEYEA'!#REF!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D06-2640-9736-07264E0CAD73}"/>
            </c:ext>
          </c:extLst>
        </c:ser>
        <c:ser>
          <c:idx val="3"/>
          <c:order val="1"/>
          <c:spPr>
            <a:ln w="38100" cap="rnd">
              <a:solidFill>
                <a:srgbClr val="FF0000"/>
              </a:solidFill>
              <a:round/>
            </a:ln>
            <a:effectLst/>
          </c:spPr>
          <c:xVal>
            <c:numRef>
              <c:f>'5-Matriz PEYEA'!$C$22:$C$23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xVal>
          <c:yVal>
            <c:numRef>
              <c:f>'5-Matriz PEYEA'!$E$22:$E$23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'Matriz PEYEA'!#REF!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D06-2640-9736-07264E0CAD73}"/>
            </c:ext>
          </c:extLst>
        </c:ser>
        <c:ser>
          <c:idx val="1"/>
          <c:order val="2"/>
          <c:spPr>
            <a:ln w="38100">
              <a:solidFill>
                <a:srgbClr val="FF0000"/>
              </a:solidFill>
            </a:ln>
          </c:spPr>
          <c:xVal>
            <c:numRef>
              <c:f>'5-Matriz PEYEA'!$C$22:$C$23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xVal>
          <c:yVal>
            <c:numRef>
              <c:f>'5-Matriz PEYEA'!$E$22:$E$23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'Matriz PEYEA'!#REF!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D06-2640-9736-07264E0CAD73}"/>
            </c:ext>
          </c:extLst>
        </c:ser>
        <c:ser>
          <c:idx val="0"/>
          <c:order val="3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'5-Matriz PEYEA'!$C$22:$C$23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xVal>
          <c:yVal>
            <c:numRef>
              <c:f>'5-Matriz PEYEA'!$E$22:$E$23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'Matriz PEYEA'!#REF!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D06-2640-9736-07264E0C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10367"/>
        <c:axId val="803677279"/>
      </c:scatterChart>
      <c:valAx>
        <c:axId val="804210367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803677279"/>
        <c:crosses val="autoZero"/>
        <c:crossBetween val="midCat"/>
      </c:valAx>
      <c:valAx>
        <c:axId val="803677279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804210367"/>
        <c:crosses val="autoZero"/>
        <c:crossBetween val="midCat"/>
      </c:valAx>
    </c:plotArea>
    <c:plotVisOnly val="1"/>
    <c:dispBlanksAs val="gap"/>
    <c:showDLblsOverMax val="0"/>
    <c:extLst/>
  </c:chart>
  <c:spPr>
    <a:ln w="25400"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468138</xdr:colOff>
      <xdr:row>10</xdr:row>
      <xdr:rowOff>24758</xdr:rowOff>
    </xdr:from>
    <xdr:to>
      <xdr:col>2</xdr:col>
      <xdr:colOff>308324</xdr:colOff>
      <xdr:row>21</xdr:row>
      <xdr:rowOff>208517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986298" y="2534278"/>
          <a:ext cx="358346" cy="2957439"/>
        </a:xfrm>
        <a:prstGeom prst="rightBrace">
          <a:avLst/>
        </a:prstGeom>
        <a:noFill/>
        <a:ln w="3175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"/>
            <a:cs typeface=""/>
          </a:endParaRPr>
        </a:p>
      </xdr:txBody>
    </xdr:sp>
    <xdr:clientData/>
  </xdr:twoCellAnchor>
  <xdr:twoCellAnchor>
    <xdr:from>
      <xdr:col>5</xdr:col>
      <xdr:colOff>44893</xdr:colOff>
      <xdr:row>2</xdr:row>
      <xdr:rowOff>10160</xdr:rowOff>
    </xdr:from>
    <xdr:to>
      <xdr:col>8</xdr:col>
      <xdr:colOff>3088643</xdr:colOff>
      <xdr:row>3</xdr:row>
      <xdr:rowOff>203200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33400382-C628-4246-8663-060CAA21CD74}"/>
            </a:ext>
          </a:extLst>
        </xdr:cNvPr>
        <xdr:cNvSpPr/>
      </xdr:nvSpPr>
      <xdr:spPr>
        <a:xfrm rot="16200000">
          <a:off x="7972648" y="-2786795"/>
          <a:ext cx="457200" cy="7107750"/>
        </a:xfrm>
        <a:prstGeom prst="rightBrace">
          <a:avLst/>
        </a:prstGeom>
        <a:noFill/>
        <a:ln w="3175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"/>
            <a:cs typeface="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815376</xdr:colOff>
      <xdr:row>1</xdr:row>
      <xdr:rowOff>9203</xdr:rowOff>
    </xdr:from>
    <xdr:to>
      <xdr:col>12</xdr:col>
      <xdr:colOff>0</xdr:colOff>
      <xdr:row>24</xdr:row>
      <xdr:rowOff>55217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CBB054-391D-454B-AE8B-748BA0F8D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174853</xdr:colOff>
      <xdr:row>1</xdr:row>
      <xdr:rowOff>147245</xdr:rowOff>
    </xdr:from>
    <xdr:to>
      <xdr:col>7</xdr:col>
      <xdr:colOff>506159</xdr:colOff>
      <xdr:row>2</xdr:row>
      <xdr:rowOff>138042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5D177A4-8ACE-F341-B40D-011995DB27BB}"/>
            </a:ext>
          </a:extLst>
        </xdr:cNvPr>
        <xdr:cNvSpPr txBox="1"/>
      </xdr:nvSpPr>
      <xdr:spPr>
        <a:xfrm>
          <a:off x="7123041" y="349709"/>
          <a:ext cx="1159567" cy="257681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100">
              <a:solidFill>
                <a:schemeClr val="bg1"/>
              </a:solidFill>
            </a:rPr>
            <a:t>Conservadora</a:t>
          </a:r>
        </a:p>
      </xdr:txBody>
    </xdr:sp>
    <xdr:clientData/>
  </xdr:twoCellAnchor>
  <xdr:twoCellAnchor>
    <xdr:from>
      <xdr:col>10</xdr:col>
      <xdr:colOff>308849</xdr:colOff>
      <xdr:row>1</xdr:row>
      <xdr:rowOff>128842</xdr:rowOff>
    </xdr:from>
    <xdr:to>
      <xdr:col>11</xdr:col>
      <xdr:colOff>640154</xdr:colOff>
      <xdr:row>2</xdr:row>
      <xdr:rowOff>138044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9B74714-75B6-E94D-A226-4127841ABFE6}"/>
            </a:ext>
          </a:extLst>
        </xdr:cNvPr>
        <xdr:cNvSpPr txBox="1"/>
      </xdr:nvSpPr>
      <xdr:spPr>
        <a:xfrm>
          <a:off x="10570081" y="331306"/>
          <a:ext cx="1159566" cy="27608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100">
              <a:solidFill>
                <a:schemeClr val="bg1"/>
              </a:solidFill>
            </a:rPr>
            <a:t>Intensiva</a:t>
          </a:r>
        </a:p>
      </xdr:txBody>
    </xdr:sp>
    <xdr:clientData/>
  </xdr:twoCellAnchor>
  <xdr:twoCellAnchor>
    <xdr:from>
      <xdr:col>10</xdr:col>
      <xdr:colOff>332409</xdr:colOff>
      <xdr:row>22</xdr:row>
      <xdr:rowOff>157555</xdr:rowOff>
    </xdr:from>
    <xdr:to>
      <xdr:col>11</xdr:col>
      <xdr:colOff>663714</xdr:colOff>
      <xdr:row>23</xdr:row>
      <xdr:rowOff>193261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5943B34-3090-CA4C-A8B5-9BFD9AA3FC6E}"/>
            </a:ext>
          </a:extLst>
        </xdr:cNvPr>
        <xdr:cNvSpPr txBox="1"/>
      </xdr:nvSpPr>
      <xdr:spPr>
        <a:xfrm>
          <a:off x="10593641" y="4768207"/>
          <a:ext cx="1159566" cy="24737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100">
              <a:solidFill>
                <a:schemeClr val="bg1"/>
              </a:solidFill>
            </a:rPr>
            <a:t>Competitiva</a:t>
          </a:r>
        </a:p>
      </xdr:txBody>
    </xdr:sp>
    <xdr:clientData/>
  </xdr:twoCellAnchor>
  <xdr:twoCellAnchor>
    <xdr:from>
      <xdr:col>6</xdr:col>
      <xdr:colOff>166755</xdr:colOff>
      <xdr:row>22</xdr:row>
      <xdr:rowOff>175961</xdr:rowOff>
    </xdr:from>
    <xdr:to>
      <xdr:col>7</xdr:col>
      <xdr:colOff>498061</xdr:colOff>
      <xdr:row>24</xdr:row>
      <xdr:rowOff>9203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9A30112-E900-1D4F-8445-24075B1EFB3B}"/>
            </a:ext>
          </a:extLst>
        </xdr:cNvPr>
        <xdr:cNvSpPr txBox="1"/>
      </xdr:nvSpPr>
      <xdr:spPr>
        <a:xfrm>
          <a:off x="7114943" y="4786613"/>
          <a:ext cx="1159567" cy="24737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100">
              <a:solidFill>
                <a:schemeClr val="bg1"/>
              </a:solidFill>
            </a:rPr>
            <a:t>Defensiva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án Montero" id="{60334210-2176-534C-A21D-F43722484F48}" userId="6d41fa115fc5f3ad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0-10-12T15:40:12.26" personId="{60334210-2176-534C-A21D-F43722484F48}" id="{0029FC08-25E3-0D4C-837A-11E745E9A338}">
    <text xml:space="preserve">de 1 peor a 6 mejor
</text>
  </threadedComment>
  <threadedComment ref="E6" dT="2020-10-12T14:28:00.90" personId="{60334210-2176-534C-A21D-F43722484F48}" id="{7838B9C1-B2BB-234E-A823-C6D08AEFEF95}">
    <text>-1 mejor a -6 peor</text>
  </threadedComment>
  <threadedComment ref="C13" dT="2020-10-12T14:28:00.90" personId="{60334210-2176-534C-A21D-F43722484F48}" id="{F014B358-2F51-B04B-81F6-010894ABA7BB}">
    <text>-1 mejor a -6 peor</text>
  </threadedComment>
  <threadedComment ref="E13" dT="2020-10-12T15:40:12.26" personId="{60334210-2176-534C-A21D-F43722484F48}" id="{486D06A4-E540-E444-9BAE-8E10C8D462B9}">
    <text xml:space="preserve">de 1 peor a 6 mejor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youtu.be/2MbvgkD49n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youtu.be/2MbvgkD49n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hyperlink" Target="https://youtu.be/Sq4lVY65bjk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="144" zoomScaleNormal="144" workbookViewId="0">
      <selection activeCell="D1" sqref="D1"/>
    </sheetView>
  </sheetViews>
  <sheetFormatPr baseColWidth="10" defaultRowHeight="15.75" x14ac:dyDescent="0.25"/>
  <cols>
    <col min="1" max="1" width="10.875" style="5"/>
    <col min="2" max="2" width="7.125" style="5" customWidth="1"/>
    <col min="3" max="3" width="47" style="5" customWidth="1"/>
    <col min="4" max="4" width="15.375" style="5" customWidth="1"/>
    <col min="5" max="5" width="15.875" style="5" customWidth="1"/>
    <col min="6" max="6" width="10.875" style="5" customWidth="1"/>
    <col min="7" max="7" width="3.625" style="5" customWidth="1"/>
    <col min="8" max="9" width="10.875" style="5"/>
  </cols>
  <sheetData>
    <row r="1" spans="1:6" ht="20.25" x14ac:dyDescent="0.3">
      <c r="A1" s="91" t="s">
        <v>94</v>
      </c>
      <c r="B1" s="91"/>
      <c r="C1" s="91"/>
    </row>
    <row r="2" spans="1:6" ht="23.25" x14ac:dyDescent="0.35">
      <c r="A2" s="92" t="s">
        <v>93</v>
      </c>
      <c r="B2" s="92"/>
      <c r="C2" s="92"/>
    </row>
    <row r="3" spans="1:6" x14ac:dyDescent="0.25">
      <c r="A3" s="22"/>
      <c r="B3" s="22"/>
      <c r="C3" s="22"/>
      <c r="D3" s="22"/>
    </row>
    <row r="4" spans="1:6" x14ac:dyDescent="0.25">
      <c r="A4" s="22"/>
      <c r="B4" s="22"/>
      <c r="C4" s="23" t="s">
        <v>50</v>
      </c>
      <c r="D4" s="22"/>
    </row>
    <row r="5" spans="1:6" ht="16.5" thickBot="1" x14ac:dyDescent="0.3">
      <c r="B5" s="24"/>
      <c r="C5" s="24"/>
      <c r="D5" s="24"/>
      <c r="E5" s="24"/>
      <c r="F5" s="24"/>
    </row>
    <row r="6" spans="1:6" ht="35.25" thickBot="1" x14ac:dyDescent="0.3">
      <c r="B6" s="93" t="s">
        <v>51</v>
      </c>
      <c r="C6" s="94"/>
      <c r="D6" s="57" t="s">
        <v>52</v>
      </c>
      <c r="E6" s="25" t="s">
        <v>53</v>
      </c>
      <c r="F6" s="26" t="s">
        <v>54</v>
      </c>
    </row>
    <row r="7" spans="1:6" ht="19.5" thickBot="1" x14ac:dyDescent="0.35">
      <c r="B7" s="98" t="s">
        <v>55</v>
      </c>
      <c r="C7" s="99"/>
      <c r="D7" s="53"/>
      <c r="E7" s="36"/>
      <c r="F7" s="37"/>
    </row>
    <row r="8" spans="1:6" ht="15.95" customHeight="1" x14ac:dyDescent="0.25">
      <c r="B8" s="42" t="s">
        <v>4</v>
      </c>
      <c r="C8" s="61" t="s">
        <v>24</v>
      </c>
      <c r="D8" s="54">
        <v>0.1</v>
      </c>
      <c r="E8" s="56">
        <v>4</v>
      </c>
      <c r="F8" s="27">
        <f>+D8*E8</f>
        <v>0.4</v>
      </c>
    </row>
    <row r="9" spans="1:6" ht="15.95" customHeight="1" x14ac:dyDescent="0.25">
      <c r="B9" s="34" t="s">
        <v>7</v>
      </c>
      <c r="C9" s="50" t="s">
        <v>29</v>
      </c>
      <c r="D9" s="54">
        <v>0.1</v>
      </c>
      <c r="E9" s="56">
        <v>3</v>
      </c>
      <c r="F9" s="27">
        <f t="shared" ref="F9:F18" si="0">+D9*E9</f>
        <v>0.30000000000000004</v>
      </c>
    </row>
    <row r="10" spans="1:6" ht="15.95" customHeight="1" x14ac:dyDescent="0.25">
      <c r="B10" s="34" t="s">
        <v>10</v>
      </c>
      <c r="C10" s="50" t="s">
        <v>30</v>
      </c>
      <c r="D10" s="54">
        <v>0.1</v>
      </c>
      <c r="E10" s="56">
        <v>2</v>
      </c>
      <c r="F10" s="27">
        <f t="shared" si="0"/>
        <v>0.2</v>
      </c>
    </row>
    <row r="11" spans="1:6" ht="15.95" customHeight="1" x14ac:dyDescent="0.25">
      <c r="B11" s="34" t="s">
        <v>13</v>
      </c>
      <c r="C11" s="50" t="s">
        <v>33</v>
      </c>
      <c r="D11" s="54">
        <v>0.05</v>
      </c>
      <c r="E11" s="56">
        <v>3</v>
      </c>
      <c r="F11" s="27">
        <f t="shared" si="0"/>
        <v>0.15000000000000002</v>
      </c>
    </row>
    <row r="12" spans="1:6" ht="15.95" customHeight="1" thickBot="1" x14ac:dyDescent="0.3">
      <c r="B12" s="39" t="s">
        <v>17</v>
      </c>
      <c r="C12" s="58" t="s">
        <v>34</v>
      </c>
      <c r="D12" s="59">
        <v>0.15</v>
      </c>
      <c r="E12" s="56">
        <v>2</v>
      </c>
      <c r="F12" s="27">
        <f t="shared" si="0"/>
        <v>0.3</v>
      </c>
    </row>
    <row r="13" spans="1:6" ht="15.95" customHeight="1" thickBot="1" x14ac:dyDescent="0.35">
      <c r="B13" s="98" t="s">
        <v>56</v>
      </c>
      <c r="C13" s="99"/>
      <c r="D13" s="53"/>
      <c r="E13" s="36"/>
      <c r="F13" s="37"/>
    </row>
    <row r="14" spans="1:6" ht="15.95" customHeight="1" x14ac:dyDescent="0.3">
      <c r="B14" s="41" t="s">
        <v>4</v>
      </c>
      <c r="C14" s="61" t="s">
        <v>40</v>
      </c>
      <c r="D14" s="54">
        <v>0.2</v>
      </c>
      <c r="E14" s="52">
        <v>2</v>
      </c>
      <c r="F14" s="28">
        <f t="shared" si="0"/>
        <v>0.4</v>
      </c>
    </row>
    <row r="15" spans="1:6" ht="15.95" customHeight="1" x14ac:dyDescent="0.3">
      <c r="B15" s="35" t="s">
        <v>7</v>
      </c>
      <c r="C15" s="51" t="s">
        <v>44</v>
      </c>
      <c r="D15" s="54">
        <v>0.1</v>
      </c>
      <c r="E15" s="52">
        <v>4</v>
      </c>
      <c r="F15" s="28">
        <f t="shared" si="0"/>
        <v>0.4</v>
      </c>
    </row>
    <row r="16" spans="1:6" ht="15.95" customHeight="1" x14ac:dyDescent="0.3">
      <c r="B16" s="35" t="s">
        <v>10</v>
      </c>
      <c r="C16" s="51" t="s">
        <v>45</v>
      </c>
      <c r="D16" s="54">
        <v>0.05</v>
      </c>
      <c r="E16" s="52">
        <v>1</v>
      </c>
      <c r="F16" s="28">
        <f t="shared" si="0"/>
        <v>0.05</v>
      </c>
    </row>
    <row r="17" spans="2:9" ht="15.95" customHeight="1" x14ac:dyDescent="0.3">
      <c r="B17" s="35" t="s">
        <v>13</v>
      </c>
      <c r="C17" s="51" t="s">
        <v>48</v>
      </c>
      <c r="D17" s="54">
        <v>0.05</v>
      </c>
      <c r="E17" s="52">
        <v>3</v>
      </c>
      <c r="F17" s="28">
        <f t="shared" si="0"/>
        <v>0.15000000000000002</v>
      </c>
    </row>
    <row r="18" spans="2:9" ht="15.95" customHeight="1" x14ac:dyDescent="0.3">
      <c r="B18" s="35" t="s">
        <v>17</v>
      </c>
      <c r="C18" s="51" t="s">
        <v>57</v>
      </c>
      <c r="D18" s="54">
        <v>0.1</v>
      </c>
      <c r="E18" s="52">
        <v>4</v>
      </c>
      <c r="F18" s="28">
        <f t="shared" si="0"/>
        <v>0.4</v>
      </c>
      <c r="H18" s="95" t="str">
        <f>IF(F19&gt;2.5,"Balance Positivo","Balance negativo")</f>
        <v>Balance Positivo</v>
      </c>
      <c r="I18" s="95"/>
    </row>
    <row r="19" spans="2:9" ht="15.95" customHeight="1" thickBot="1" x14ac:dyDescent="0.35">
      <c r="B19" s="96" t="s">
        <v>58</v>
      </c>
      <c r="C19" s="97"/>
      <c r="D19" s="55">
        <f>SUM(D14:D18)+SUM(D8:D12)</f>
        <v>1</v>
      </c>
      <c r="E19" s="43"/>
      <c r="F19" s="29">
        <f>SUM(F14:F18)+SUM(F8:F12)</f>
        <v>2.75</v>
      </c>
      <c r="H19" s="95"/>
      <c r="I19" s="95"/>
    </row>
  </sheetData>
  <mergeCells count="7">
    <mergeCell ref="A1:C1"/>
    <mergeCell ref="A2:C2"/>
    <mergeCell ref="B6:C6"/>
    <mergeCell ref="H18:I19"/>
    <mergeCell ref="B19:C19"/>
    <mergeCell ref="B7:C7"/>
    <mergeCell ref="B13:C13"/>
  </mergeCells>
  <conditionalFormatting sqref="H18">
    <cfRule type="containsText" dxfId="3" priority="1" operator="containsText" text="Negativo">
      <formula>NOT(ISERROR(SEARCH("Negativo",H18)))</formula>
    </cfRule>
    <cfRule type="containsText" dxfId="2" priority="2" operator="containsText" text="Positivo">
      <formula>NOT(ISERROR(SEARCH("Positivo",H18)))</formula>
    </cfRule>
  </conditionalFormatting>
  <hyperlinks>
    <hyperlink ref="A2:C2" r:id="rId1" display="Hace click acá para ver video explicativo en línea" xr:uid="{47343A6C-6A6A-CC4B-B499-D697C23C70F6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zoomScale="150" workbookViewId="0">
      <selection sqref="A1:C1"/>
    </sheetView>
  </sheetViews>
  <sheetFormatPr baseColWidth="10" defaultRowHeight="15.75" x14ac:dyDescent="0.25"/>
  <cols>
    <col min="1" max="1" width="10.875" style="5"/>
    <col min="2" max="2" width="7.125" style="5" customWidth="1"/>
    <col min="3" max="3" width="47" style="5" customWidth="1"/>
    <col min="4" max="4" width="15.375" style="5" customWidth="1"/>
    <col min="5" max="5" width="15.875" style="5" customWidth="1"/>
    <col min="6" max="6" width="10.875" style="5" customWidth="1"/>
    <col min="7" max="7" width="5.125" style="5" customWidth="1"/>
    <col min="8" max="9" width="10.875" style="5"/>
  </cols>
  <sheetData>
    <row r="1" spans="1:12" ht="23.1" customHeight="1" x14ac:dyDescent="0.3">
      <c r="A1" s="91" t="s">
        <v>1</v>
      </c>
      <c r="B1" s="91"/>
      <c r="C1" s="91"/>
      <c r="D1" s="21"/>
    </row>
    <row r="2" spans="1:12" ht="23.1" customHeight="1" x14ac:dyDescent="0.35">
      <c r="A2" s="92" t="s">
        <v>93</v>
      </c>
      <c r="B2" s="92"/>
      <c r="C2" s="92"/>
      <c r="D2" s="21"/>
    </row>
    <row r="3" spans="1:12" x14ac:dyDescent="0.25">
      <c r="A3" s="22"/>
      <c r="B3" s="22"/>
      <c r="C3" s="22"/>
      <c r="D3" s="22"/>
    </row>
    <row r="4" spans="1:12" x14ac:dyDescent="0.25">
      <c r="A4" s="22"/>
      <c r="B4" s="22"/>
      <c r="C4" s="23" t="s">
        <v>50</v>
      </c>
      <c r="D4" s="22"/>
    </row>
    <row r="5" spans="1:12" ht="15" customHeight="1" thickBot="1" x14ac:dyDescent="0.3">
      <c r="B5" s="24"/>
      <c r="C5" s="24"/>
      <c r="D5" s="24"/>
      <c r="E5" s="24"/>
      <c r="F5" s="24"/>
      <c r="H5" s="90"/>
      <c r="I5" s="90"/>
      <c r="J5" s="90"/>
      <c r="K5" s="90"/>
      <c r="L5" s="90"/>
    </row>
    <row r="6" spans="1:12" ht="35.25" thickBot="1" x14ac:dyDescent="0.3">
      <c r="B6" s="93" t="s">
        <v>59</v>
      </c>
      <c r="C6" s="94"/>
      <c r="D6" s="57" t="s">
        <v>52</v>
      </c>
      <c r="E6" s="25" t="s">
        <v>53</v>
      </c>
      <c r="F6" s="26" t="s">
        <v>54</v>
      </c>
    </row>
    <row r="7" spans="1:12" ht="15.95" customHeight="1" thickBot="1" x14ac:dyDescent="0.35">
      <c r="B7" s="98" t="s">
        <v>60</v>
      </c>
      <c r="C7" s="99"/>
      <c r="D7" s="53"/>
      <c r="E7" s="36"/>
      <c r="F7" s="37"/>
    </row>
    <row r="8" spans="1:12" ht="15.95" customHeight="1" x14ac:dyDescent="0.25">
      <c r="B8" s="42" t="s">
        <v>4</v>
      </c>
      <c r="C8" s="61" t="s">
        <v>5</v>
      </c>
      <c r="D8" s="54">
        <v>0.1</v>
      </c>
      <c r="E8" s="56">
        <v>3</v>
      </c>
      <c r="F8" s="27">
        <f>+D8*E8</f>
        <v>0.30000000000000004</v>
      </c>
    </row>
    <row r="9" spans="1:12" ht="15.95" customHeight="1" x14ac:dyDescent="0.25">
      <c r="B9" s="34" t="s">
        <v>7</v>
      </c>
      <c r="C9" s="50" t="s">
        <v>8</v>
      </c>
      <c r="D9" s="54">
        <v>0.2</v>
      </c>
      <c r="E9" s="56">
        <v>4</v>
      </c>
      <c r="F9" s="27">
        <f>+D9*E9</f>
        <v>0.8</v>
      </c>
    </row>
    <row r="10" spans="1:12" ht="15.95" customHeight="1" x14ac:dyDescent="0.25">
      <c r="B10" s="34" t="s">
        <v>10</v>
      </c>
      <c r="C10" s="50" t="s">
        <v>11</v>
      </c>
      <c r="D10" s="54">
        <v>0.1</v>
      </c>
      <c r="E10" s="56">
        <v>3</v>
      </c>
      <c r="F10" s="27">
        <f>+D10*E10</f>
        <v>0.30000000000000004</v>
      </c>
    </row>
    <row r="11" spans="1:12" ht="15.95" customHeight="1" x14ac:dyDescent="0.25">
      <c r="B11" s="34" t="s">
        <v>13</v>
      </c>
      <c r="C11" s="50" t="s">
        <v>14</v>
      </c>
      <c r="D11" s="54">
        <v>0.05</v>
      </c>
      <c r="E11" s="56">
        <v>3</v>
      </c>
      <c r="F11" s="27">
        <f>+D11*E11</f>
        <v>0.15000000000000002</v>
      </c>
    </row>
    <row r="12" spans="1:12" ht="15.95" customHeight="1" thickBot="1" x14ac:dyDescent="0.3">
      <c r="B12" s="39" t="s">
        <v>17</v>
      </c>
      <c r="C12" s="58" t="s">
        <v>18</v>
      </c>
      <c r="D12" s="59">
        <v>0.05</v>
      </c>
      <c r="E12" s="56">
        <v>4</v>
      </c>
      <c r="F12" s="27">
        <f>+D12*E12</f>
        <v>0.2</v>
      </c>
    </row>
    <row r="13" spans="1:12" ht="15.95" customHeight="1" thickBot="1" x14ac:dyDescent="0.35">
      <c r="B13" s="98" t="s">
        <v>73</v>
      </c>
      <c r="C13" s="99"/>
      <c r="D13" s="53"/>
      <c r="E13" s="36"/>
      <c r="F13" s="37"/>
    </row>
    <row r="14" spans="1:12" ht="15.95" customHeight="1" x14ac:dyDescent="0.3">
      <c r="B14" s="41" t="s">
        <v>4</v>
      </c>
      <c r="C14" s="61" t="s">
        <v>6</v>
      </c>
      <c r="D14" s="60">
        <v>0.05</v>
      </c>
      <c r="E14" s="52">
        <v>2</v>
      </c>
      <c r="F14" s="28">
        <f>+D14*E14</f>
        <v>0.1</v>
      </c>
    </row>
    <row r="15" spans="1:12" ht="15.95" customHeight="1" x14ac:dyDescent="0.3">
      <c r="B15" s="35" t="s">
        <v>7</v>
      </c>
      <c r="C15" s="51" t="s">
        <v>9</v>
      </c>
      <c r="D15" s="60">
        <v>0.05</v>
      </c>
      <c r="E15" s="52">
        <v>2</v>
      </c>
      <c r="F15" s="28">
        <f>+D15*E15</f>
        <v>0.1</v>
      </c>
    </row>
    <row r="16" spans="1:12" ht="15.95" customHeight="1" x14ac:dyDescent="0.3">
      <c r="B16" s="35" t="s">
        <v>10</v>
      </c>
      <c r="C16" s="51" t="s">
        <v>12</v>
      </c>
      <c r="D16" s="60">
        <v>0.1</v>
      </c>
      <c r="E16" s="52">
        <v>1</v>
      </c>
      <c r="F16" s="28">
        <f>+D16*E16</f>
        <v>0.1</v>
      </c>
    </row>
    <row r="17" spans="2:9" ht="15.95" customHeight="1" x14ac:dyDescent="0.3">
      <c r="B17" s="35" t="s">
        <v>13</v>
      </c>
      <c r="C17" s="51" t="s">
        <v>15</v>
      </c>
      <c r="D17" s="60">
        <v>0.1</v>
      </c>
      <c r="E17" s="52">
        <v>1</v>
      </c>
      <c r="F17" s="28">
        <f>+D17*E17</f>
        <v>0.1</v>
      </c>
    </row>
    <row r="18" spans="2:9" ht="15.95" customHeight="1" x14ac:dyDescent="0.3">
      <c r="B18" s="35" t="s">
        <v>17</v>
      </c>
      <c r="C18" s="51" t="s">
        <v>19</v>
      </c>
      <c r="D18" s="60">
        <v>0.2</v>
      </c>
      <c r="E18" s="52">
        <v>2</v>
      </c>
      <c r="F18" s="28">
        <f>+D18*E18</f>
        <v>0.4</v>
      </c>
      <c r="H18" s="95" t="str">
        <f>IF(F19&gt;2.5,"Balance Positivo","Balance negativo")</f>
        <v>Balance Positivo</v>
      </c>
      <c r="I18" s="95"/>
    </row>
    <row r="19" spans="2:9" ht="15.95" customHeight="1" thickBot="1" x14ac:dyDescent="0.35">
      <c r="B19" s="96" t="s">
        <v>58</v>
      </c>
      <c r="C19" s="97"/>
      <c r="D19" s="55">
        <f>SUM(D14:D18)+SUM(D8:D12)</f>
        <v>1</v>
      </c>
      <c r="E19" s="43"/>
      <c r="F19" s="29">
        <f>SUM(F14:F18)+SUM(F8:F12)</f>
        <v>2.5500000000000003</v>
      </c>
      <c r="H19" s="95"/>
      <c r="I19" s="95"/>
    </row>
  </sheetData>
  <mergeCells count="7">
    <mergeCell ref="A1:C1"/>
    <mergeCell ref="A2:C2"/>
    <mergeCell ref="B6:C6"/>
    <mergeCell ref="H18:I19"/>
    <mergeCell ref="B19:C19"/>
    <mergeCell ref="B7:C7"/>
    <mergeCell ref="B13:C13"/>
  </mergeCells>
  <conditionalFormatting sqref="H18">
    <cfRule type="containsText" dxfId="1" priority="1" operator="containsText" text="Negativo">
      <formula>NOT(ISERROR(SEARCH("Negativo",H18)))</formula>
    </cfRule>
    <cfRule type="containsText" dxfId="0" priority="2" operator="containsText" text="Positivo">
      <formula>NOT(ISERROR(SEARCH("Positivo",H18)))</formula>
    </cfRule>
  </conditionalFormatting>
  <hyperlinks>
    <hyperlink ref="A2:C2" r:id="rId1" display="Hace click acá para ver video explicativo en línea" xr:uid="{F13AB9F7-8D8B-FA43-B9C5-F17D2E6E1ED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125" workbookViewId="0">
      <selection activeCell="B5" sqref="B5"/>
    </sheetView>
  </sheetViews>
  <sheetFormatPr baseColWidth="10" defaultRowHeight="15.75" x14ac:dyDescent="0.25"/>
  <cols>
    <col min="1" max="2" width="6.875" style="5" customWidth="1"/>
    <col min="3" max="3" width="4.5" style="5" customWidth="1"/>
    <col min="4" max="4" width="6.375" style="5" customWidth="1"/>
    <col min="5" max="5" width="35.875" style="20" customWidth="1"/>
    <col min="6" max="6" width="6.125" style="21" customWidth="1"/>
    <col min="7" max="7" width="40.875" style="20" customWidth="1"/>
    <col min="8" max="8" width="6.375" style="21" customWidth="1"/>
    <col min="9" max="9" width="40.875" style="20" customWidth="1"/>
    <col min="10" max="10" width="11" style="5" customWidth="1"/>
  </cols>
  <sheetData>
    <row r="1" spans="1:10" ht="23.25" x14ac:dyDescent="0.35">
      <c r="A1" s="102" t="s">
        <v>92</v>
      </c>
      <c r="B1" s="103"/>
      <c r="C1" s="103"/>
      <c r="D1" s="103"/>
      <c r="E1" s="104"/>
      <c r="F1" s="105" t="s">
        <v>0</v>
      </c>
      <c r="G1" s="105"/>
      <c r="H1" s="105"/>
      <c r="I1" s="105"/>
      <c r="J1" s="1"/>
    </row>
    <row r="2" spans="1:10" ht="21" customHeight="1" x14ac:dyDescent="0.35">
      <c r="A2" s="100" t="s">
        <v>91</v>
      </c>
      <c r="B2" s="100"/>
      <c r="C2" s="100"/>
      <c r="D2" s="100"/>
      <c r="E2" s="100"/>
      <c r="F2" s="105" t="s">
        <v>1</v>
      </c>
      <c r="G2" s="105"/>
      <c r="H2" s="105"/>
      <c r="I2" s="105"/>
      <c r="J2" s="1"/>
    </row>
    <row r="3" spans="1:10" ht="21" x14ac:dyDescent="0.35">
      <c r="A3" s="101"/>
      <c r="B3" s="101"/>
      <c r="C3" s="101"/>
      <c r="D3" s="101"/>
      <c r="E3" s="101"/>
      <c r="F3" s="4"/>
      <c r="G3" s="2"/>
      <c r="H3" s="4"/>
      <c r="I3" s="2"/>
      <c r="J3" s="1"/>
    </row>
    <row r="4" spans="1:10" ht="18.95" customHeight="1" thickBot="1" x14ac:dyDescent="0.4">
      <c r="A4" s="1"/>
      <c r="B4" s="1"/>
      <c r="C4" s="3"/>
      <c r="D4" s="3"/>
      <c r="E4" s="2"/>
      <c r="F4" s="4"/>
      <c r="G4" s="2"/>
      <c r="H4" s="4"/>
      <c r="I4" s="2"/>
      <c r="J4" s="1"/>
    </row>
    <row r="5" spans="1:10" ht="18.75" x14ac:dyDescent="0.25">
      <c r="D5" s="106"/>
      <c r="E5" s="107"/>
      <c r="F5" s="112" t="s">
        <v>2</v>
      </c>
      <c r="G5" s="113"/>
      <c r="H5" s="6"/>
      <c r="I5" s="7" t="s">
        <v>3</v>
      </c>
    </row>
    <row r="6" spans="1:10" x14ac:dyDescent="0.25">
      <c r="D6" s="108"/>
      <c r="E6" s="109"/>
      <c r="F6" s="8" t="s">
        <v>4</v>
      </c>
      <c r="G6" s="9" t="s">
        <v>5</v>
      </c>
      <c r="H6" s="10" t="s">
        <v>4</v>
      </c>
      <c r="I6" s="11" t="s">
        <v>6</v>
      </c>
    </row>
    <row r="7" spans="1:10" x14ac:dyDescent="0.25">
      <c r="D7" s="108"/>
      <c r="E7" s="109"/>
      <c r="F7" s="8" t="s">
        <v>7</v>
      </c>
      <c r="G7" s="9" t="s">
        <v>8</v>
      </c>
      <c r="H7" s="10" t="s">
        <v>7</v>
      </c>
      <c r="I7" s="11" t="s">
        <v>9</v>
      </c>
    </row>
    <row r="8" spans="1:10" ht="30" x14ac:dyDescent="0.25">
      <c r="D8" s="108"/>
      <c r="E8" s="109"/>
      <c r="F8" s="8" t="s">
        <v>10</v>
      </c>
      <c r="G8" s="9" t="s">
        <v>11</v>
      </c>
      <c r="H8" s="10" t="s">
        <v>10</v>
      </c>
      <c r="I8" s="11" t="s">
        <v>12</v>
      </c>
    </row>
    <row r="9" spans="1:10" x14ac:dyDescent="0.25">
      <c r="D9" s="108"/>
      <c r="E9" s="109"/>
      <c r="F9" s="8" t="s">
        <v>13</v>
      </c>
      <c r="G9" s="9" t="s">
        <v>14</v>
      </c>
      <c r="H9" s="10" t="s">
        <v>13</v>
      </c>
      <c r="I9" s="11" t="s">
        <v>15</v>
      </c>
    </row>
    <row r="10" spans="1:10" ht="30.75" thickBot="1" x14ac:dyDescent="0.3">
      <c r="B10" s="114" t="s">
        <v>16</v>
      </c>
      <c r="D10" s="110"/>
      <c r="E10" s="111"/>
      <c r="F10" s="8" t="s">
        <v>17</v>
      </c>
      <c r="G10" s="9" t="s">
        <v>18</v>
      </c>
      <c r="H10" s="12" t="s">
        <v>17</v>
      </c>
      <c r="I10" s="13" t="s">
        <v>19</v>
      </c>
    </row>
    <row r="11" spans="1:10" ht="19.5" thickBot="1" x14ac:dyDescent="0.3">
      <c r="A11" s="119" t="s">
        <v>20</v>
      </c>
      <c r="B11" s="114"/>
      <c r="D11" s="120" t="s">
        <v>21</v>
      </c>
      <c r="E11" s="121"/>
      <c r="F11" s="122" t="s">
        <v>22</v>
      </c>
      <c r="G11" s="123"/>
      <c r="H11" s="124" t="s">
        <v>23</v>
      </c>
      <c r="I11" s="125"/>
    </row>
    <row r="12" spans="1:10" x14ac:dyDescent="0.25">
      <c r="A12" s="119"/>
      <c r="B12" s="114"/>
      <c r="D12" s="14" t="s">
        <v>4</v>
      </c>
      <c r="E12" s="9" t="s">
        <v>24</v>
      </c>
      <c r="F12" s="117" t="s">
        <v>25</v>
      </c>
      <c r="G12" s="115" t="s">
        <v>26</v>
      </c>
      <c r="H12" s="117" t="s">
        <v>27</v>
      </c>
      <c r="I12" s="115" t="s">
        <v>28</v>
      </c>
    </row>
    <row r="13" spans="1:10" ht="30" x14ac:dyDescent="0.25">
      <c r="A13" s="119"/>
      <c r="B13" s="114"/>
      <c r="D13" s="14" t="s">
        <v>7</v>
      </c>
      <c r="E13" s="9" t="s">
        <v>29</v>
      </c>
      <c r="F13" s="118"/>
      <c r="G13" s="116"/>
      <c r="H13" s="118"/>
      <c r="I13" s="116"/>
    </row>
    <row r="14" spans="1:10" ht="30" x14ac:dyDescent="0.25">
      <c r="A14" s="119"/>
      <c r="B14" s="114"/>
      <c r="D14" s="14" t="s">
        <v>10</v>
      </c>
      <c r="E14" s="9" t="s">
        <v>30</v>
      </c>
      <c r="F14" s="118" t="s">
        <v>31</v>
      </c>
      <c r="G14" s="116"/>
      <c r="H14" s="118" t="s">
        <v>32</v>
      </c>
      <c r="I14" s="116"/>
    </row>
    <row r="15" spans="1:10" x14ac:dyDescent="0.25">
      <c r="A15" s="119"/>
      <c r="B15" s="114"/>
      <c r="D15" s="14" t="s">
        <v>13</v>
      </c>
      <c r="E15" s="9" t="s">
        <v>33</v>
      </c>
      <c r="F15" s="118"/>
      <c r="G15" s="116"/>
      <c r="H15" s="118"/>
      <c r="I15" s="116"/>
    </row>
    <row r="16" spans="1:10" ht="16.5" thickBot="1" x14ac:dyDescent="0.3">
      <c r="A16" s="119"/>
      <c r="B16" s="114"/>
      <c r="D16" s="14" t="s">
        <v>17</v>
      </c>
      <c r="E16" s="9" t="s">
        <v>34</v>
      </c>
      <c r="F16" s="15" t="s">
        <v>35</v>
      </c>
      <c r="G16" s="16"/>
      <c r="H16" s="15" t="s">
        <v>36</v>
      </c>
      <c r="I16" s="16"/>
    </row>
    <row r="17" spans="1:9" ht="19.5" thickBot="1" x14ac:dyDescent="0.3">
      <c r="A17" s="119"/>
      <c r="B17" s="114"/>
      <c r="D17" s="120" t="s">
        <v>37</v>
      </c>
      <c r="E17" s="121"/>
      <c r="F17" s="126" t="s">
        <v>38</v>
      </c>
      <c r="G17" s="127"/>
      <c r="H17" s="128" t="s">
        <v>39</v>
      </c>
      <c r="I17" s="129"/>
    </row>
    <row r="18" spans="1:9" x14ac:dyDescent="0.25">
      <c r="A18" s="119"/>
      <c r="B18" s="114"/>
      <c r="D18" s="14" t="s">
        <v>4</v>
      </c>
      <c r="E18" s="9" t="s">
        <v>40</v>
      </c>
      <c r="F18" s="117" t="s">
        <v>41</v>
      </c>
      <c r="G18" s="115" t="s">
        <v>49</v>
      </c>
      <c r="H18" s="117" t="s">
        <v>42</v>
      </c>
      <c r="I18" s="115" t="s">
        <v>43</v>
      </c>
    </row>
    <row r="19" spans="1:9" x14ac:dyDescent="0.25">
      <c r="A19" s="119"/>
      <c r="B19" s="114"/>
      <c r="D19" s="14" t="s">
        <v>7</v>
      </c>
      <c r="E19" s="9" t="s">
        <v>44</v>
      </c>
      <c r="F19" s="118"/>
      <c r="G19" s="116"/>
      <c r="H19" s="118"/>
      <c r="I19" s="116"/>
    </row>
    <row r="20" spans="1:9" x14ac:dyDescent="0.25">
      <c r="A20" s="119"/>
      <c r="B20" s="114"/>
      <c r="D20" s="14" t="s">
        <v>10</v>
      </c>
      <c r="E20" s="9" t="s">
        <v>45</v>
      </c>
      <c r="F20" s="118" t="s">
        <v>46</v>
      </c>
      <c r="G20" s="116" t="s">
        <v>68</v>
      </c>
      <c r="H20" s="118" t="s">
        <v>47</v>
      </c>
      <c r="I20" s="116"/>
    </row>
    <row r="21" spans="1:9" x14ac:dyDescent="0.25">
      <c r="A21" s="119"/>
      <c r="B21" s="114"/>
      <c r="D21" s="14" t="s">
        <v>13</v>
      </c>
      <c r="E21" s="9" t="s">
        <v>48</v>
      </c>
      <c r="F21" s="118"/>
      <c r="G21" s="116"/>
      <c r="H21" s="118"/>
      <c r="I21" s="116"/>
    </row>
    <row r="22" spans="1:9" ht="16.5" thickBot="1" x14ac:dyDescent="0.3">
      <c r="A22" s="119"/>
      <c r="B22" s="114"/>
      <c r="D22" s="17"/>
      <c r="E22" s="18"/>
      <c r="F22" s="19"/>
      <c r="G22" s="16"/>
      <c r="H22" s="15"/>
      <c r="I22" s="16"/>
    </row>
  </sheetData>
  <mergeCells count="30">
    <mergeCell ref="H20:H21"/>
    <mergeCell ref="I20:I21"/>
    <mergeCell ref="A11:A22"/>
    <mergeCell ref="D11:E11"/>
    <mergeCell ref="F11:G11"/>
    <mergeCell ref="H11:I11"/>
    <mergeCell ref="F12:F13"/>
    <mergeCell ref="D17:E17"/>
    <mergeCell ref="F17:G17"/>
    <mergeCell ref="H17:I17"/>
    <mergeCell ref="F18:F19"/>
    <mergeCell ref="G18:G19"/>
    <mergeCell ref="H18:H19"/>
    <mergeCell ref="I18:I19"/>
    <mergeCell ref="A2:E3"/>
    <mergeCell ref="A1:E1"/>
    <mergeCell ref="F1:I1"/>
    <mergeCell ref="F2:I2"/>
    <mergeCell ref="D5:E10"/>
    <mergeCell ref="F5:G5"/>
    <mergeCell ref="B10:B22"/>
    <mergeCell ref="G12:G13"/>
    <mergeCell ref="H12:H13"/>
    <mergeCell ref="I12:I13"/>
    <mergeCell ref="F14:F15"/>
    <mergeCell ref="G14:G15"/>
    <mergeCell ref="H14:H15"/>
    <mergeCell ref="I14:I15"/>
    <mergeCell ref="F20:F21"/>
    <mergeCell ref="G20:G21"/>
  </mergeCells>
  <hyperlinks>
    <hyperlink ref="A2:E3" r:id="rId1" display="Hace Click acá para ver video explicativo en línea" xr:uid="{C4FD7F3F-5EA6-804D-9E01-1A2257ACAA01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="86" workbookViewId="0">
      <selection activeCell="M4" sqref="M4"/>
    </sheetView>
  </sheetViews>
  <sheetFormatPr baseColWidth="10" defaultRowHeight="15.75" x14ac:dyDescent="0.25"/>
  <cols>
    <col min="1" max="1" width="6.875" customWidth="1"/>
    <col min="3" max="3" width="7.125" customWidth="1"/>
    <col min="4" max="4" width="63.375" customWidth="1"/>
    <col min="5" max="5" width="23" customWidth="1"/>
    <col min="6" max="11" width="14.875" customWidth="1"/>
  </cols>
  <sheetData>
    <row r="1" spans="1:11" ht="29.25" thickBot="1" x14ac:dyDescent="0.5">
      <c r="A1" s="130" t="s">
        <v>61</v>
      </c>
      <c r="B1" s="130"/>
      <c r="C1" s="130"/>
      <c r="D1" s="130"/>
    </row>
    <row r="2" spans="1:11" ht="36.950000000000003" customHeight="1" x14ac:dyDescent="0.25">
      <c r="A2" s="101" t="s">
        <v>91</v>
      </c>
      <c r="B2" s="101"/>
      <c r="C2" s="101"/>
      <c r="D2" s="101"/>
      <c r="F2" s="148" t="s">
        <v>70</v>
      </c>
      <c r="G2" s="149"/>
      <c r="H2" s="149"/>
      <c r="I2" s="149"/>
      <c r="J2" s="149"/>
      <c r="K2" s="150"/>
    </row>
    <row r="3" spans="1:11" ht="16.5" thickBot="1" x14ac:dyDescent="0.3">
      <c r="F3" s="151"/>
      <c r="G3" s="152"/>
      <c r="H3" s="152"/>
      <c r="I3" s="152"/>
      <c r="J3" s="152"/>
      <c r="K3" s="153"/>
    </row>
    <row r="4" spans="1:11" ht="84.95" customHeight="1" x14ac:dyDescent="0.25">
      <c r="C4" s="140" t="s">
        <v>67</v>
      </c>
      <c r="D4" s="141"/>
      <c r="E4" s="138" t="s">
        <v>52</v>
      </c>
      <c r="F4" s="156" t="s">
        <v>71</v>
      </c>
      <c r="G4" s="157"/>
      <c r="H4" s="144" t="s">
        <v>69</v>
      </c>
      <c r="I4" s="145"/>
      <c r="J4" s="144" t="s">
        <v>72</v>
      </c>
      <c r="K4" s="145"/>
    </row>
    <row r="5" spans="1:11" ht="17.100000000000001" customHeight="1" thickBot="1" x14ac:dyDescent="0.3">
      <c r="C5" s="142"/>
      <c r="D5" s="143"/>
      <c r="E5" s="139"/>
      <c r="F5" s="158"/>
      <c r="G5" s="159"/>
      <c r="H5" s="146"/>
      <c r="I5" s="147"/>
      <c r="J5" s="146"/>
      <c r="K5" s="147"/>
    </row>
    <row r="6" spans="1:11" ht="18.95" customHeight="1" thickBot="1" x14ac:dyDescent="0.3">
      <c r="B6" s="38"/>
      <c r="C6" s="40"/>
      <c r="D6" s="47"/>
      <c r="E6" s="139"/>
      <c r="F6" s="136" t="s">
        <v>62</v>
      </c>
      <c r="G6" s="154" t="s">
        <v>63</v>
      </c>
      <c r="H6" s="136" t="s">
        <v>62</v>
      </c>
      <c r="I6" s="154" t="s">
        <v>63</v>
      </c>
      <c r="J6" s="136" t="s">
        <v>62</v>
      </c>
      <c r="K6" s="154" t="s">
        <v>63</v>
      </c>
    </row>
    <row r="7" spans="1:11" ht="21" customHeight="1" thickBot="1" x14ac:dyDescent="0.35">
      <c r="B7" s="131" t="s">
        <v>65</v>
      </c>
      <c r="C7" s="98" t="s">
        <v>55</v>
      </c>
      <c r="D7" s="99"/>
      <c r="E7" s="53"/>
      <c r="F7" s="137"/>
      <c r="G7" s="155"/>
      <c r="H7" s="137"/>
      <c r="I7" s="155"/>
      <c r="J7" s="137"/>
      <c r="K7" s="155"/>
    </row>
    <row r="8" spans="1:11" ht="15.95" customHeight="1" x14ac:dyDescent="0.25">
      <c r="B8" s="132"/>
      <c r="C8" s="42" t="s">
        <v>4</v>
      </c>
      <c r="D8" s="61" t="s">
        <v>24</v>
      </c>
      <c r="E8" s="54">
        <v>0.1</v>
      </c>
      <c r="F8" s="30">
        <v>4</v>
      </c>
      <c r="G8" s="31">
        <f t="shared" ref="G8:G31" si="0">+E8*F8</f>
        <v>0.4</v>
      </c>
      <c r="H8" s="30">
        <v>4</v>
      </c>
      <c r="I8" s="31">
        <f>H8*E8</f>
        <v>0.4</v>
      </c>
      <c r="J8" s="30">
        <v>1</v>
      </c>
      <c r="K8" s="31">
        <f>J8*E8</f>
        <v>0.1</v>
      </c>
    </row>
    <row r="9" spans="1:11" ht="15.95" customHeight="1" x14ac:dyDescent="0.25">
      <c r="B9" s="132"/>
      <c r="C9" s="34" t="s">
        <v>7</v>
      </c>
      <c r="D9" s="50" t="s">
        <v>29</v>
      </c>
      <c r="E9" s="54">
        <v>0.1</v>
      </c>
      <c r="F9" s="30">
        <v>4</v>
      </c>
      <c r="G9" s="31">
        <f t="shared" si="0"/>
        <v>0.4</v>
      </c>
      <c r="H9" s="30">
        <v>4</v>
      </c>
      <c r="I9" s="31">
        <f t="shared" ref="I9:I31" si="1">H9*E9</f>
        <v>0.4</v>
      </c>
      <c r="J9" s="30">
        <v>2</v>
      </c>
      <c r="K9" s="31">
        <f t="shared" ref="K9:K31" si="2">J9*E9</f>
        <v>0.2</v>
      </c>
    </row>
    <row r="10" spans="1:11" ht="15.95" customHeight="1" x14ac:dyDescent="0.25">
      <c r="B10" s="132"/>
      <c r="C10" s="34" t="s">
        <v>10</v>
      </c>
      <c r="D10" s="50" t="s">
        <v>30</v>
      </c>
      <c r="E10" s="54">
        <v>0.1</v>
      </c>
      <c r="F10" s="30">
        <v>3</v>
      </c>
      <c r="G10" s="31">
        <f t="shared" si="0"/>
        <v>0.30000000000000004</v>
      </c>
      <c r="H10" s="30">
        <v>3</v>
      </c>
      <c r="I10" s="31">
        <f t="shared" si="1"/>
        <v>0.30000000000000004</v>
      </c>
      <c r="J10" s="30">
        <v>3</v>
      </c>
      <c r="K10" s="31">
        <f t="shared" si="2"/>
        <v>0.30000000000000004</v>
      </c>
    </row>
    <row r="11" spans="1:11" ht="15.95" customHeight="1" x14ac:dyDescent="0.25">
      <c r="B11" s="132"/>
      <c r="C11" s="34" t="s">
        <v>13</v>
      </c>
      <c r="D11" s="50" t="s">
        <v>33</v>
      </c>
      <c r="E11" s="54">
        <v>0.05</v>
      </c>
      <c r="F11" s="30">
        <v>0</v>
      </c>
      <c r="G11" s="31">
        <f t="shared" si="0"/>
        <v>0</v>
      </c>
      <c r="H11" s="30">
        <v>0</v>
      </c>
      <c r="I11" s="31">
        <f t="shared" si="1"/>
        <v>0</v>
      </c>
      <c r="J11" s="30">
        <v>0</v>
      </c>
      <c r="K11" s="31">
        <f t="shared" si="2"/>
        <v>0</v>
      </c>
    </row>
    <row r="12" spans="1:11" ht="15.95" customHeight="1" thickBot="1" x14ac:dyDescent="0.35">
      <c r="B12" s="132"/>
      <c r="C12" s="39" t="s">
        <v>17</v>
      </c>
      <c r="D12" s="58" t="s">
        <v>34</v>
      </c>
      <c r="E12" s="59">
        <v>0.15</v>
      </c>
      <c r="F12" s="62">
        <v>3</v>
      </c>
      <c r="G12" s="31">
        <f t="shared" si="0"/>
        <v>0.44999999999999996</v>
      </c>
      <c r="H12" s="62">
        <v>3</v>
      </c>
      <c r="I12" s="31">
        <f t="shared" si="1"/>
        <v>0.44999999999999996</v>
      </c>
      <c r="J12" s="62">
        <v>3</v>
      </c>
      <c r="K12" s="31">
        <f t="shared" si="2"/>
        <v>0.44999999999999996</v>
      </c>
    </row>
    <row r="13" spans="1:11" ht="15.95" customHeight="1" thickBot="1" x14ac:dyDescent="0.35">
      <c r="B13" s="132"/>
      <c r="C13" s="98" t="s">
        <v>56</v>
      </c>
      <c r="D13" s="99"/>
      <c r="E13" s="53"/>
      <c r="F13" s="32"/>
      <c r="G13" s="31">
        <f t="shared" si="0"/>
        <v>0</v>
      </c>
      <c r="H13" s="32"/>
      <c r="I13" s="31">
        <f t="shared" si="1"/>
        <v>0</v>
      </c>
      <c r="J13" s="32"/>
      <c r="K13" s="31">
        <f t="shared" si="2"/>
        <v>0</v>
      </c>
    </row>
    <row r="14" spans="1:11" ht="15.95" customHeight="1" x14ac:dyDescent="0.3">
      <c r="B14" s="132"/>
      <c r="C14" s="41" t="s">
        <v>4</v>
      </c>
      <c r="D14" s="61" t="s">
        <v>40</v>
      </c>
      <c r="E14" s="54">
        <v>0.2</v>
      </c>
      <c r="F14" s="32">
        <v>2</v>
      </c>
      <c r="G14" s="31">
        <f t="shared" si="0"/>
        <v>0.4</v>
      </c>
      <c r="H14" s="32">
        <v>2</v>
      </c>
      <c r="I14" s="31">
        <f t="shared" si="1"/>
        <v>0.4</v>
      </c>
      <c r="J14" s="32">
        <v>2</v>
      </c>
      <c r="K14" s="31">
        <f t="shared" si="2"/>
        <v>0.4</v>
      </c>
    </row>
    <row r="15" spans="1:11" ht="15.95" customHeight="1" x14ac:dyDescent="0.3">
      <c r="B15" s="132"/>
      <c r="C15" s="35" t="s">
        <v>7</v>
      </c>
      <c r="D15" s="51" t="s">
        <v>44</v>
      </c>
      <c r="E15" s="54">
        <v>0.1</v>
      </c>
      <c r="F15" s="32">
        <v>1</v>
      </c>
      <c r="G15" s="31">
        <f t="shared" si="0"/>
        <v>0.1</v>
      </c>
      <c r="H15" s="32">
        <v>1</v>
      </c>
      <c r="I15" s="31">
        <f t="shared" si="1"/>
        <v>0.1</v>
      </c>
      <c r="J15" s="32">
        <v>1</v>
      </c>
      <c r="K15" s="31">
        <f t="shared" si="2"/>
        <v>0.1</v>
      </c>
    </row>
    <row r="16" spans="1:11" ht="15.95" customHeight="1" x14ac:dyDescent="0.3">
      <c r="B16" s="132"/>
      <c r="C16" s="35" t="s">
        <v>10</v>
      </c>
      <c r="D16" s="51" t="s">
        <v>45</v>
      </c>
      <c r="E16" s="54">
        <v>0.05</v>
      </c>
      <c r="F16" s="32">
        <v>2</v>
      </c>
      <c r="G16" s="31">
        <f t="shared" si="0"/>
        <v>0.1</v>
      </c>
      <c r="H16" s="32">
        <v>2</v>
      </c>
      <c r="I16" s="31">
        <f t="shared" si="1"/>
        <v>0.1</v>
      </c>
      <c r="J16" s="32">
        <v>2</v>
      </c>
      <c r="K16" s="31">
        <f t="shared" si="2"/>
        <v>0.1</v>
      </c>
    </row>
    <row r="17" spans="2:11" ht="15.95" customHeight="1" x14ac:dyDescent="0.3">
      <c r="B17" s="132"/>
      <c r="C17" s="35" t="s">
        <v>13</v>
      </c>
      <c r="D17" s="51" t="s">
        <v>48</v>
      </c>
      <c r="E17" s="54">
        <v>0.05</v>
      </c>
      <c r="F17" s="33">
        <v>1</v>
      </c>
      <c r="G17" s="31">
        <f t="shared" si="0"/>
        <v>0.05</v>
      </c>
      <c r="H17" s="33">
        <v>1</v>
      </c>
      <c r="I17" s="31">
        <f t="shared" si="1"/>
        <v>0.05</v>
      </c>
      <c r="J17" s="33">
        <v>1</v>
      </c>
      <c r="K17" s="31">
        <f t="shared" si="2"/>
        <v>0.05</v>
      </c>
    </row>
    <row r="18" spans="2:11" ht="15.95" customHeight="1" x14ac:dyDescent="0.3">
      <c r="B18" s="132"/>
      <c r="C18" s="35" t="s">
        <v>17</v>
      </c>
      <c r="D18" s="51" t="s">
        <v>57</v>
      </c>
      <c r="E18" s="54">
        <v>0.1</v>
      </c>
      <c r="F18" s="62">
        <v>2</v>
      </c>
      <c r="G18" s="31">
        <f t="shared" si="0"/>
        <v>0.2</v>
      </c>
      <c r="H18" s="62">
        <v>2</v>
      </c>
      <c r="I18" s="31">
        <f t="shared" si="1"/>
        <v>0.2</v>
      </c>
      <c r="J18" s="62">
        <v>2</v>
      </c>
      <c r="K18" s="31">
        <f t="shared" si="2"/>
        <v>0.2</v>
      </c>
    </row>
    <row r="19" spans="2:11" ht="18.95" customHeight="1" thickBot="1" x14ac:dyDescent="0.35">
      <c r="B19" s="132"/>
      <c r="C19" s="96" t="s">
        <v>58</v>
      </c>
      <c r="D19" s="97"/>
      <c r="E19" s="55">
        <f>SUM(E14:E18)+SUM(E8:E12)</f>
        <v>1</v>
      </c>
      <c r="F19" s="30"/>
      <c r="G19" s="31"/>
      <c r="H19" s="30"/>
      <c r="I19" s="31"/>
      <c r="J19" s="30"/>
      <c r="K19" s="31"/>
    </row>
    <row r="20" spans="2:11" ht="20.100000000000001" customHeight="1" thickBot="1" x14ac:dyDescent="0.35">
      <c r="B20" s="133" t="s">
        <v>66</v>
      </c>
      <c r="C20" s="98" t="s">
        <v>60</v>
      </c>
      <c r="D20" s="99"/>
      <c r="E20" s="53"/>
      <c r="F20" s="30"/>
      <c r="G20" s="31">
        <f t="shared" si="0"/>
        <v>0</v>
      </c>
      <c r="H20" s="30"/>
      <c r="I20" s="31">
        <f t="shared" si="1"/>
        <v>0</v>
      </c>
      <c r="J20" s="30"/>
      <c r="K20" s="31">
        <f t="shared" si="2"/>
        <v>0</v>
      </c>
    </row>
    <row r="21" spans="2:11" ht="15.95" customHeight="1" x14ac:dyDescent="0.25">
      <c r="B21" s="134"/>
      <c r="C21" s="42" t="s">
        <v>4</v>
      </c>
      <c r="D21" s="61" t="s">
        <v>5</v>
      </c>
      <c r="E21" s="54">
        <v>0.1</v>
      </c>
      <c r="F21" s="30">
        <v>3</v>
      </c>
      <c r="G21" s="31">
        <f t="shared" si="0"/>
        <v>0.30000000000000004</v>
      </c>
      <c r="H21" s="30">
        <v>3</v>
      </c>
      <c r="I21" s="31">
        <f t="shared" si="1"/>
        <v>0.30000000000000004</v>
      </c>
      <c r="J21" s="30">
        <v>3</v>
      </c>
      <c r="K21" s="31">
        <f t="shared" si="2"/>
        <v>0.30000000000000004</v>
      </c>
    </row>
    <row r="22" spans="2:11" ht="18.75" x14ac:dyDescent="0.25">
      <c r="B22" s="134"/>
      <c r="C22" s="34" t="s">
        <v>7</v>
      </c>
      <c r="D22" s="50" t="s">
        <v>8</v>
      </c>
      <c r="E22" s="54">
        <v>0.2</v>
      </c>
      <c r="F22" s="30">
        <v>4</v>
      </c>
      <c r="G22" s="31">
        <f t="shared" si="0"/>
        <v>0.8</v>
      </c>
      <c r="H22" s="30">
        <v>4</v>
      </c>
      <c r="I22" s="31">
        <f t="shared" si="1"/>
        <v>0.8</v>
      </c>
      <c r="J22" s="30">
        <v>4</v>
      </c>
      <c r="K22" s="31">
        <f t="shared" si="2"/>
        <v>0.8</v>
      </c>
    </row>
    <row r="23" spans="2:11" ht="15.95" customHeight="1" x14ac:dyDescent="0.25">
      <c r="B23" s="134"/>
      <c r="C23" s="34" t="s">
        <v>10</v>
      </c>
      <c r="D23" s="50" t="s">
        <v>11</v>
      </c>
      <c r="E23" s="54">
        <v>0.1</v>
      </c>
      <c r="F23" s="30">
        <v>3</v>
      </c>
      <c r="G23" s="31">
        <f t="shared" si="0"/>
        <v>0.30000000000000004</v>
      </c>
      <c r="H23" s="30">
        <v>3</v>
      </c>
      <c r="I23" s="31">
        <f t="shared" si="1"/>
        <v>0.30000000000000004</v>
      </c>
      <c r="J23" s="30">
        <v>3</v>
      </c>
      <c r="K23" s="31">
        <f t="shared" si="2"/>
        <v>0.30000000000000004</v>
      </c>
    </row>
    <row r="24" spans="2:11" ht="18.75" x14ac:dyDescent="0.3">
      <c r="B24" s="134"/>
      <c r="C24" s="34" t="s">
        <v>13</v>
      </c>
      <c r="D24" s="50" t="s">
        <v>14</v>
      </c>
      <c r="E24" s="54">
        <v>0.05</v>
      </c>
      <c r="F24" s="62">
        <v>3</v>
      </c>
      <c r="G24" s="31">
        <f t="shared" si="0"/>
        <v>0.15000000000000002</v>
      </c>
      <c r="H24" s="62">
        <v>3</v>
      </c>
      <c r="I24" s="31">
        <f t="shared" si="1"/>
        <v>0.15000000000000002</v>
      </c>
      <c r="J24" s="62">
        <v>3</v>
      </c>
      <c r="K24" s="31">
        <f t="shared" si="2"/>
        <v>0.15000000000000002</v>
      </c>
    </row>
    <row r="25" spans="2:11" ht="19.5" thickBot="1" x14ac:dyDescent="0.35">
      <c r="B25" s="134"/>
      <c r="C25" s="39" t="s">
        <v>17</v>
      </c>
      <c r="D25" s="58" t="s">
        <v>18</v>
      </c>
      <c r="E25" s="59">
        <v>0.05</v>
      </c>
      <c r="F25" s="32">
        <v>3</v>
      </c>
      <c r="G25" s="31">
        <f t="shared" si="0"/>
        <v>0.15000000000000002</v>
      </c>
      <c r="H25" s="32">
        <v>3</v>
      </c>
      <c r="I25" s="31">
        <f t="shared" si="1"/>
        <v>0.15000000000000002</v>
      </c>
      <c r="J25" s="32">
        <v>3</v>
      </c>
      <c r="K25" s="31">
        <f t="shared" si="2"/>
        <v>0.15000000000000002</v>
      </c>
    </row>
    <row r="26" spans="2:11" ht="19.5" thickBot="1" x14ac:dyDescent="0.35">
      <c r="B26" s="134"/>
      <c r="C26" s="98" t="s">
        <v>73</v>
      </c>
      <c r="D26" s="99"/>
      <c r="E26" s="53"/>
      <c r="F26" s="32"/>
      <c r="G26" s="31">
        <f t="shared" si="0"/>
        <v>0</v>
      </c>
      <c r="H26" s="32"/>
      <c r="I26" s="31">
        <f t="shared" si="1"/>
        <v>0</v>
      </c>
      <c r="J26" s="32"/>
      <c r="K26" s="31">
        <f t="shared" si="2"/>
        <v>0</v>
      </c>
    </row>
    <row r="27" spans="2:11" ht="18.75" x14ac:dyDescent="0.3">
      <c r="B27" s="134"/>
      <c r="C27" s="41" t="s">
        <v>4</v>
      </c>
      <c r="D27" s="61" t="s">
        <v>6</v>
      </c>
      <c r="E27" s="60">
        <v>0.05</v>
      </c>
      <c r="F27" s="32">
        <v>1</v>
      </c>
      <c r="G27" s="31">
        <f t="shared" si="0"/>
        <v>0.05</v>
      </c>
      <c r="H27" s="32">
        <v>4</v>
      </c>
      <c r="I27" s="31">
        <f t="shared" si="1"/>
        <v>0.2</v>
      </c>
      <c r="J27" s="32">
        <v>1</v>
      </c>
      <c r="K27" s="31">
        <f t="shared" si="2"/>
        <v>0.05</v>
      </c>
    </row>
    <row r="28" spans="2:11" ht="18.75" x14ac:dyDescent="0.3">
      <c r="B28" s="134"/>
      <c r="C28" s="35" t="s">
        <v>7</v>
      </c>
      <c r="D28" s="51" t="s">
        <v>9</v>
      </c>
      <c r="E28" s="60">
        <v>0.05</v>
      </c>
      <c r="F28" s="32">
        <v>1</v>
      </c>
      <c r="G28" s="31">
        <f t="shared" si="0"/>
        <v>0.05</v>
      </c>
      <c r="H28" s="32">
        <v>4</v>
      </c>
      <c r="I28" s="31">
        <f t="shared" si="1"/>
        <v>0.2</v>
      </c>
      <c r="J28" s="32">
        <v>1</v>
      </c>
      <c r="K28" s="31">
        <f t="shared" si="2"/>
        <v>0.05</v>
      </c>
    </row>
    <row r="29" spans="2:11" ht="18.75" x14ac:dyDescent="0.3">
      <c r="B29" s="134"/>
      <c r="C29" s="35" t="s">
        <v>10</v>
      </c>
      <c r="D29" s="51" t="s">
        <v>12</v>
      </c>
      <c r="E29" s="60">
        <v>0.1</v>
      </c>
      <c r="F29" s="32">
        <v>3</v>
      </c>
      <c r="G29" s="31">
        <f t="shared" si="0"/>
        <v>0.30000000000000004</v>
      </c>
      <c r="H29" s="32">
        <v>3</v>
      </c>
      <c r="I29" s="31">
        <f t="shared" si="1"/>
        <v>0.30000000000000004</v>
      </c>
      <c r="J29" s="32">
        <v>3</v>
      </c>
      <c r="K29" s="31">
        <f t="shared" si="2"/>
        <v>0.30000000000000004</v>
      </c>
    </row>
    <row r="30" spans="2:11" ht="18.75" x14ac:dyDescent="0.3">
      <c r="B30" s="134"/>
      <c r="C30" s="35" t="s">
        <v>13</v>
      </c>
      <c r="D30" s="51" t="s">
        <v>15</v>
      </c>
      <c r="E30" s="60">
        <v>0.1</v>
      </c>
      <c r="F30" s="62">
        <v>2</v>
      </c>
      <c r="G30" s="31">
        <f t="shared" si="0"/>
        <v>0.2</v>
      </c>
      <c r="H30" s="62">
        <v>2</v>
      </c>
      <c r="I30" s="31">
        <f t="shared" si="1"/>
        <v>0.2</v>
      </c>
      <c r="J30" s="62">
        <v>2</v>
      </c>
      <c r="K30" s="31">
        <f t="shared" si="2"/>
        <v>0.2</v>
      </c>
    </row>
    <row r="31" spans="2:11" ht="18.75" x14ac:dyDescent="0.3">
      <c r="B31" s="134"/>
      <c r="C31" s="35" t="s">
        <v>17</v>
      </c>
      <c r="D31" s="51" t="s">
        <v>19</v>
      </c>
      <c r="E31" s="60">
        <v>0.2</v>
      </c>
      <c r="F31" s="63">
        <v>1</v>
      </c>
      <c r="G31" s="31">
        <f t="shared" si="0"/>
        <v>0.2</v>
      </c>
      <c r="H31" s="63">
        <v>1</v>
      </c>
      <c r="I31" s="31">
        <f t="shared" si="1"/>
        <v>0.2</v>
      </c>
      <c r="J31" s="63">
        <v>1</v>
      </c>
      <c r="K31" s="31">
        <f t="shared" si="2"/>
        <v>0.2</v>
      </c>
    </row>
    <row r="32" spans="2:11" ht="24" customHeight="1" thickBot="1" x14ac:dyDescent="0.4">
      <c r="B32" s="135"/>
      <c r="C32" s="96" t="s">
        <v>58</v>
      </c>
      <c r="D32" s="97"/>
      <c r="E32" s="55">
        <f>SUM(E27:E31)+SUM(E21:E25)</f>
        <v>1</v>
      </c>
      <c r="F32" s="44"/>
      <c r="G32" s="31"/>
      <c r="H32" s="46"/>
      <c r="I32" s="45"/>
      <c r="J32" s="46"/>
      <c r="K32" s="45"/>
    </row>
    <row r="33" spans="2:11" ht="24" thickBot="1" x14ac:dyDescent="0.4">
      <c r="B33" s="87" t="s">
        <v>64</v>
      </c>
      <c r="C33" s="88"/>
      <c r="D33" s="88"/>
      <c r="E33" s="88"/>
      <c r="F33" s="89"/>
      <c r="G33" s="48">
        <f>SUM(G7:G32)</f>
        <v>4.8999999999999995</v>
      </c>
      <c r="H33" s="49"/>
      <c r="I33" s="48">
        <f>SUM(I7:I32)</f>
        <v>5.2</v>
      </c>
      <c r="J33" s="49"/>
      <c r="K33" s="48">
        <f>SUM(K7:K32)</f>
        <v>4.3999999999999995</v>
      </c>
    </row>
  </sheetData>
  <mergeCells count="22">
    <mergeCell ref="J4:K5"/>
    <mergeCell ref="F2:K3"/>
    <mergeCell ref="G6:G7"/>
    <mergeCell ref="H6:H7"/>
    <mergeCell ref="I6:I7"/>
    <mergeCell ref="J6:J7"/>
    <mergeCell ref="K6:K7"/>
    <mergeCell ref="H4:I5"/>
    <mergeCell ref="F4:G5"/>
    <mergeCell ref="F6:F7"/>
    <mergeCell ref="C19:D19"/>
    <mergeCell ref="C26:D26"/>
    <mergeCell ref="C20:D20"/>
    <mergeCell ref="E4:E6"/>
    <mergeCell ref="C4:D5"/>
    <mergeCell ref="A1:D1"/>
    <mergeCell ref="A2:D2"/>
    <mergeCell ref="B7:B19"/>
    <mergeCell ref="B20:B32"/>
    <mergeCell ref="C7:D7"/>
    <mergeCell ref="C13:D13"/>
    <mergeCell ref="C32:D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5E02-FC9B-F941-83C1-AE26E13F78B6}">
  <dimension ref="B2:F26"/>
  <sheetViews>
    <sheetView tabSelected="1" zoomScale="138" workbookViewId="0">
      <selection activeCell="B3" sqref="B3:E3"/>
    </sheetView>
  </sheetViews>
  <sheetFormatPr baseColWidth="10" defaultRowHeight="15.75" x14ac:dyDescent="0.25"/>
  <cols>
    <col min="1" max="1" width="3.375" customWidth="1"/>
    <col min="2" max="2" width="24" bestFit="1" customWidth="1"/>
    <col min="3" max="3" width="11" style="64" customWidth="1"/>
    <col min="4" max="4" width="27.5" bestFit="1" customWidth="1"/>
    <col min="5" max="5" width="14.375" style="64" bestFit="1" customWidth="1"/>
    <col min="6" max="6" width="10.875" style="64"/>
  </cols>
  <sheetData>
    <row r="2" spans="2:5" ht="21" x14ac:dyDescent="0.35">
      <c r="B2" s="161" t="s">
        <v>85</v>
      </c>
      <c r="C2" s="161"/>
      <c r="D2" s="161"/>
      <c r="E2" s="161"/>
    </row>
    <row r="3" spans="2:5" x14ac:dyDescent="0.25">
      <c r="B3" s="163"/>
      <c r="C3" s="163"/>
      <c r="D3" s="163"/>
      <c r="E3" s="163"/>
    </row>
    <row r="5" spans="2:5" ht="16.5" thickBot="1" x14ac:dyDescent="0.3">
      <c r="B5" s="160" t="s">
        <v>74</v>
      </c>
      <c r="C5" s="160"/>
      <c r="D5" s="160" t="s">
        <v>75</v>
      </c>
      <c r="E5" s="160"/>
    </row>
    <row r="6" spans="2:5" ht="16.5" thickBot="1" x14ac:dyDescent="0.3">
      <c r="B6" s="65" t="s">
        <v>80</v>
      </c>
      <c r="C6" s="72" t="s">
        <v>88</v>
      </c>
      <c r="D6" s="65" t="s">
        <v>79</v>
      </c>
      <c r="E6" s="76" t="s">
        <v>78</v>
      </c>
    </row>
    <row r="7" spans="2:5" x14ac:dyDescent="0.25">
      <c r="B7" s="66"/>
      <c r="C7" s="70">
        <v>1</v>
      </c>
      <c r="D7" s="66"/>
      <c r="E7" s="73">
        <v>-6</v>
      </c>
    </row>
    <row r="8" spans="2:5" x14ac:dyDescent="0.25">
      <c r="B8" s="45"/>
      <c r="C8" s="63">
        <v>1</v>
      </c>
      <c r="D8" s="45"/>
      <c r="E8" s="74">
        <v>-6</v>
      </c>
    </row>
    <row r="9" spans="2:5" x14ac:dyDescent="0.25">
      <c r="B9" s="45"/>
      <c r="C9" s="63">
        <v>1</v>
      </c>
      <c r="D9" s="45"/>
      <c r="E9" s="74">
        <v>-6</v>
      </c>
    </row>
    <row r="10" spans="2:5" x14ac:dyDescent="0.25">
      <c r="B10" s="45"/>
      <c r="C10" s="63">
        <v>1</v>
      </c>
      <c r="D10" s="45"/>
      <c r="E10" s="74"/>
    </row>
    <row r="11" spans="2:5" ht="16.5" thickBot="1" x14ac:dyDescent="0.3">
      <c r="B11" s="67"/>
      <c r="C11" s="71"/>
      <c r="D11" s="67"/>
      <c r="E11" s="75"/>
    </row>
    <row r="12" spans="2:5" ht="16.5" thickBot="1" x14ac:dyDescent="0.3">
      <c r="B12" s="68" t="s">
        <v>81</v>
      </c>
      <c r="C12" s="82">
        <f>SUM(C7:C11)/COUNT(C7:C11)</f>
        <v>1</v>
      </c>
      <c r="D12" s="68" t="s">
        <v>82</v>
      </c>
      <c r="E12" s="81">
        <f>SUM(E7:E11)/COUNT(E7:E11)</f>
        <v>-6</v>
      </c>
    </row>
    <row r="13" spans="2:5" ht="16.5" thickBot="1" x14ac:dyDescent="0.3">
      <c r="B13" s="65" t="s">
        <v>76</v>
      </c>
      <c r="C13" s="72" t="s">
        <v>78</v>
      </c>
      <c r="D13" s="65" t="s">
        <v>77</v>
      </c>
      <c r="E13" s="72" t="s">
        <v>88</v>
      </c>
    </row>
    <row r="14" spans="2:5" x14ac:dyDescent="0.25">
      <c r="B14" s="69"/>
      <c r="C14" s="73">
        <v>-6</v>
      </c>
      <c r="D14" s="69"/>
      <c r="E14" s="77">
        <v>1</v>
      </c>
    </row>
    <row r="15" spans="2:5" x14ac:dyDescent="0.25">
      <c r="B15" s="45"/>
      <c r="C15" s="74">
        <v>-6</v>
      </c>
      <c r="D15" s="45"/>
      <c r="E15" s="78">
        <v>1</v>
      </c>
    </row>
    <row r="16" spans="2:5" x14ac:dyDescent="0.25">
      <c r="B16" s="45"/>
      <c r="C16" s="74">
        <v>-6</v>
      </c>
      <c r="D16" s="45"/>
      <c r="E16" s="78">
        <v>1</v>
      </c>
    </row>
    <row r="17" spans="2:5" x14ac:dyDescent="0.25">
      <c r="B17" s="45"/>
      <c r="C17" s="74">
        <v>-6</v>
      </c>
      <c r="D17" s="45"/>
      <c r="E17" s="78">
        <v>1</v>
      </c>
    </row>
    <row r="18" spans="2:5" ht="16.5" thickBot="1" x14ac:dyDescent="0.3">
      <c r="B18" s="67"/>
      <c r="C18" s="75"/>
      <c r="D18" s="67"/>
      <c r="E18" s="79">
        <v>1</v>
      </c>
    </row>
    <row r="19" spans="2:5" ht="16.5" thickBot="1" x14ac:dyDescent="0.3">
      <c r="B19" s="68" t="s">
        <v>83</v>
      </c>
      <c r="C19" s="81">
        <f>SUM(C14:C18)/COUNT(C14:C18)</f>
        <v>-6</v>
      </c>
      <c r="D19" s="68" t="s">
        <v>84</v>
      </c>
      <c r="E19" s="83">
        <f>SUM(E14:E18)/COUNT(E14:E18)</f>
        <v>1</v>
      </c>
    </row>
    <row r="20" spans="2:5" ht="16.5" thickBot="1" x14ac:dyDescent="0.3"/>
    <row r="21" spans="2:5" ht="16.5" thickBot="1" x14ac:dyDescent="0.3">
      <c r="C21" s="80" t="s">
        <v>86</v>
      </c>
      <c r="E21" s="80" t="s">
        <v>87</v>
      </c>
    </row>
    <row r="22" spans="2:5" ht="17.100000000000001" customHeight="1" x14ac:dyDescent="0.25">
      <c r="C22" s="84">
        <v>0</v>
      </c>
      <c r="D22" s="86"/>
      <c r="E22" s="84">
        <v>0</v>
      </c>
    </row>
    <row r="23" spans="2:5" ht="16.5" thickBot="1" x14ac:dyDescent="0.3">
      <c r="C23" s="85">
        <f>C12+E12</f>
        <v>-5</v>
      </c>
      <c r="D23" s="86"/>
      <c r="E23" s="85">
        <f>C19+E19</f>
        <v>-5</v>
      </c>
    </row>
    <row r="24" spans="2:5" x14ac:dyDescent="0.25">
      <c r="B24" s="162" t="s">
        <v>89</v>
      </c>
      <c r="C24" s="162"/>
      <c r="D24" s="162" t="s">
        <v>90</v>
      </c>
      <c r="E24" s="162"/>
    </row>
    <row r="25" spans="2:5" x14ac:dyDescent="0.25">
      <c r="B25" s="162"/>
      <c r="C25" s="162"/>
      <c r="D25" s="162"/>
      <c r="E25" s="162"/>
    </row>
    <row r="26" spans="2:5" x14ac:dyDescent="0.25">
      <c r="B26" s="162"/>
      <c r="C26" s="162"/>
      <c r="D26" s="162"/>
      <c r="E26" s="162"/>
    </row>
  </sheetData>
  <mergeCells count="6">
    <mergeCell ref="B5:C5"/>
    <mergeCell ref="D5:E5"/>
    <mergeCell ref="B2:E2"/>
    <mergeCell ref="D24:E26"/>
    <mergeCell ref="B24:C26"/>
    <mergeCell ref="B3:E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1-Matriz EFE</vt:lpstr>
      <vt:lpstr>2-Matriz EFI</vt:lpstr>
      <vt:lpstr>3-Matriz FODA</vt:lpstr>
      <vt:lpstr>4-Matriz_MPEC</vt:lpstr>
      <vt:lpstr>5-Matriz PEYEA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ACER</cp:lastModifiedBy>
  <dcterms:created xsi:type="dcterms:W3CDTF">2017-11-21T00:00:02Z</dcterms:created>
  <dcterms:modified xsi:type="dcterms:W3CDTF">2021-10-28T21:39:59Z</dcterms:modified>
</cp:coreProperties>
</file>