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Programa de Física/2do Semestre/Estructuras de Datos y Algoritmos/"/>
    </mc:Choice>
  </mc:AlternateContent>
  <xr:revisionPtr revIDLastSave="295" documentId="8_{D9F3EF8E-9153-42A5-8ACF-6285D7DFF156}" xr6:coauthVersionLast="47" xr6:coauthVersionMax="47" xr10:uidLastSave="{187C7041-D568-4D04-9F01-C4F03F035559}"/>
  <bookViews>
    <workbookView xWindow="1905" yWindow="1065" windowWidth="14775" windowHeight="14535" firstSheet="3" activeTab="3" xr2:uid="{D82936D8-D2C9-4EB2-9CBC-3665F65B95FD}"/>
  </bookViews>
  <sheets>
    <sheet name="Datos Lab4-5" sheetId="1" r:id="rId1"/>
    <sheet name="Graf ARRAY_LIST" sheetId="6" r:id="rId2"/>
    <sheet name="Graf LINKED_LIST" sheetId="13" r:id="rId3"/>
    <sheet name="Graf Insertion Sort" sheetId="8" r:id="rId4"/>
    <sheet name="Graf Selection Sort" sheetId="14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3" i="1"/>
  <c r="G14" i="1"/>
  <c r="G15" i="1"/>
  <c r="G16" i="1"/>
  <c r="G17" i="1"/>
  <c r="G18" i="1"/>
  <c r="G19" i="1"/>
  <c r="G20" i="1"/>
  <c r="G2" i="1"/>
  <c r="G4" i="1"/>
  <c r="G5" i="1"/>
  <c r="G6" i="1"/>
  <c r="G7" i="1"/>
  <c r="G8" i="1"/>
  <c r="G9" i="1"/>
  <c r="F13" i="1"/>
  <c r="F14" i="1"/>
  <c r="F15" i="1"/>
  <c r="F16" i="1"/>
  <c r="F17" i="1"/>
  <c r="F18" i="1"/>
  <c r="F19" i="1"/>
  <c r="F20" i="1"/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<sst xmlns="http://schemas.openxmlformats.org/spreadsheetml/2006/main" count="14" uniqueCount="8">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</sst>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845.96</c:v>
                </c:pt>
                <c:pt idx="1">
                  <c:v>65180.91</c:v>
                </c:pt>
                <c:pt idx="2">
                  <c:v>231126.72</c:v>
                </c:pt>
                <c:pt idx="3">
                  <c:v>807943.07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847.82</c:v>
                </c:pt>
                <c:pt idx="1">
                  <c:v>65741.789999999994</c:v>
                </c:pt>
                <c:pt idx="2">
                  <c:v>233613.8</c:v>
                </c:pt>
                <c:pt idx="3">
                  <c:v>856497.83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68.400000000000006</c:v>
                </c:pt>
                <c:pt idx="1">
                  <c:v>1021.54</c:v>
                </c:pt>
                <c:pt idx="2">
                  <c:v>2148.11</c:v>
                </c:pt>
                <c:pt idx="3">
                  <c:v>4489.16</c:v>
                </c:pt>
                <c:pt idx="4">
                  <c:v>6852.61</c:v>
                </c:pt>
                <c:pt idx="5">
                  <c:v>11737.12</c:v>
                </c:pt>
                <c:pt idx="6">
                  <c:v>16859.2</c:v>
                </c:pt>
                <c:pt idx="7">
                  <c:v>20993.96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3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446.70170000000002</c:v>
                </c:pt>
                <c:pt idx="1">
                  <c:v>32797.4977</c:v>
                </c:pt>
                <c:pt idx="2">
                  <c:v>114132.92329999999</c:v>
                </c:pt>
                <c:pt idx="3">
                  <c:v>389487.44319999998</c:v>
                </c:pt>
                <c:pt idx="4">
                  <c:v>772669.59369999997</c:v>
                </c:pt>
                <c:pt idx="5">
                  <c:v>1787036.3428</c:v>
                </c:pt>
                <c:pt idx="6">
                  <c:v>3781733.2825000002</c:v>
                </c:pt>
                <c:pt idx="7">
                  <c:v>5355809.8897000002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4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481.89366618092328</c:v>
                </c:pt>
                <c:pt idx="1">
                  <c:v>502.3922944732555</c:v>
                </c:pt>
                <c:pt idx="2">
                  <c:v>524.88797338082827</c:v>
                </c:pt>
                <c:pt idx="3">
                  <c:v>568.57610761728063</c:v>
                </c:pt>
                <c:pt idx="4">
                  <c:v>609.1989720560864</c:v>
                </c:pt>
                <c:pt idx="5">
                  <c:v>684.75062725962766</c:v>
                </c:pt>
                <c:pt idx="6">
                  <c:v>788.6037915741349</c:v>
                </c:pt>
                <c:pt idx="7">
                  <c:v>853.19398792778861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10803.28</c:v>
                </c:pt>
                <c:pt idx="1">
                  <c:v>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9719.19</c:v>
                </c:pt>
                <c:pt idx="1">
                  <c:v>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324.83999999999997</c:v>
                </c:pt>
                <c:pt idx="1">
                  <c:v>113302.38</c:v>
                </c:pt>
                <c:pt idx="2">
                  <c:v>454785.68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501.80180000000001</c:v>
                </c:pt>
                <c:pt idx="1">
                  <c:v>34755.585800000008</c:v>
                </c:pt>
                <c:pt idx="2">
                  <c:v>120875.4482</c:v>
                </c:pt>
                <c:pt idx="3">
                  <c:v>412427.2928</c:v>
                </c:pt>
                <c:pt idx="4">
                  <c:v>818149.56980000006</c:v>
                </c:pt>
                <c:pt idx="5">
                  <c:v>1892184.9512</c:v>
                </c:pt>
                <c:pt idx="6">
                  <c:v>4004217.0049999999</c:v>
                </c:pt>
                <c:pt idx="7">
                  <c:v>5670886.3538000006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A-4F6D-A3D9-CBDDAE5EDD6E}"/>
            </c:ext>
          </c:extLst>
        </c:ser>
        <c:ser>
          <c:idx val="5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602.02892805098918</c:v>
                </c:pt>
                <c:pt idx="1">
                  <c:v>623.99174407848807</c:v>
                </c:pt>
                <c:pt idx="2">
                  <c:v>648.09425719374451</c:v>
                </c:pt>
                <c:pt idx="3">
                  <c:v>694.90297244708643</c:v>
                </c:pt>
                <c:pt idx="4">
                  <c:v>738.42747006009256</c:v>
                </c:pt>
                <c:pt idx="5">
                  <c:v>819.37567206388678</c:v>
                </c:pt>
                <c:pt idx="6">
                  <c:v>930.64691954371597</c:v>
                </c:pt>
                <c:pt idx="7">
                  <c:v>999.85070135120213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845.96</c:v>
                </c:pt>
                <c:pt idx="1">
                  <c:v>65180.91</c:v>
                </c:pt>
                <c:pt idx="2">
                  <c:v>231126.72</c:v>
                </c:pt>
                <c:pt idx="3">
                  <c:v>807943.07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10803.28</c:v>
                </c:pt>
                <c:pt idx="1">
                  <c:v>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Selection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847.82</c:v>
                </c:pt>
                <c:pt idx="1">
                  <c:v>65741.789999999994</c:v>
                </c:pt>
                <c:pt idx="2">
                  <c:v>233613.8</c:v>
                </c:pt>
                <c:pt idx="3">
                  <c:v>856497.83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9719.19</c:v>
                </c:pt>
                <c:pt idx="1">
                  <c:v>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68.400000000000006</c:v>
                </c:pt>
                <c:pt idx="1">
                  <c:v>1021.54</c:v>
                </c:pt>
                <c:pt idx="2">
                  <c:v>2148.11</c:v>
                </c:pt>
                <c:pt idx="3">
                  <c:v>4489.16</c:v>
                </c:pt>
                <c:pt idx="4">
                  <c:v>6852.61</c:v>
                </c:pt>
                <c:pt idx="5">
                  <c:v>11737.12</c:v>
                </c:pt>
                <c:pt idx="6">
                  <c:v>16859.2</c:v>
                </c:pt>
                <c:pt idx="7">
                  <c:v>20993.96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324.83999999999997</c:v>
                </c:pt>
                <c:pt idx="1">
                  <c:v>113302.38</c:v>
                </c:pt>
                <c:pt idx="2">
                  <c:v>454785.68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446.70170000000002</c:v>
                </c:pt>
                <c:pt idx="1">
                  <c:v>32797.4977</c:v>
                </c:pt>
                <c:pt idx="2">
                  <c:v>114132.92329999999</c:v>
                </c:pt>
                <c:pt idx="3">
                  <c:v>389487.44319999998</c:v>
                </c:pt>
                <c:pt idx="4">
                  <c:v>772669.59369999997</c:v>
                </c:pt>
                <c:pt idx="5">
                  <c:v>1787036.3428</c:v>
                </c:pt>
                <c:pt idx="6">
                  <c:v>3781733.2825000002</c:v>
                </c:pt>
                <c:pt idx="7">
                  <c:v>5355809.8897000002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501.80180000000001</c:v>
                </c:pt>
                <c:pt idx="1">
                  <c:v>34755.585800000008</c:v>
                </c:pt>
                <c:pt idx="2">
                  <c:v>120875.4482</c:v>
                </c:pt>
                <c:pt idx="3">
                  <c:v>412427.2928</c:v>
                </c:pt>
                <c:pt idx="4">
                  <c:v>818149.56980000006</c:v>
                </c:pt>
                <c:pt idx="5">
                  <c:v>1892184.9512</c:v>
                </c:pt>
                <c:pt idx="6">
                  <c:v>4004217.0049999999</c:v>
                </c:pt>
                <c:pt idx="7">
                  <c:v>5670886.3538000006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481.89366618092328</c:v>
                </c:pt>
                <c:pt idx="1">
                  <c:v>502.3922944732555</c:v>
                </c:pt>
                <c:pt idx="2">
                  <c:v>524.88797338082827</c:v>
                </c:pt>
                <c:pt idx="3">
                  <c:v>568.57610761728063</c:v>
                </c:pt>
                <c:pt idx="4">
                  <c:v>609.1989720560864</c:v>
                </c:pt>
                <c:pt idx="5">
                  <c:v>684.75062725962766</c:v>
                </c:pt>
                <c:pt idx="6">
                  <c:v>788.6037915741349</c:v>
                </c:pt>
                <c:pt idx="7">
                  <c:v>853.19398792778861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602.02892805098918</c:v>
                </c:pt>
                <c:pt idx="1">
                  <c:v>623.99174407848807</c:v>
                </c:pt>
                <c:pt idx="2">
                  <c:v>648.09425719374451</c:v>
                </c:pt>
                <c:pt idx="3">
                  <c:v>694.90297244708643</c:v>
                </c:pt>
                <c:pt idx="4">
                  <c:v>738.42747006009256</c:v>
                </c:pt>
                <c:pt idx="5">
                  <c:v>819.37567206388678</c:v>
                </c:pt>
                <c:pt idx="6">
                  <c:v>930.64691954371597</c:v>
                </c:pt>
                <c:pt idx="7">
                  <c:v>999.85070135120213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tabSelected="1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6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17" dataDxfId="16">
  <autoFilter ref="A1:G9" xr:uid="{B245DDE7-54F2-4A7A-AC17-5CA17DD7B03F}"/>
  <tableColumns count="7">
    <tableColumn id="1" xr3:uid="{A7AF2A2F-BC4B-404E-9B8B-256DA178E68B}" name="Porcentaje de la muestra [pct]" dataDxfId="15"/>
    <tableColumn id="2" xr3:uid="{23CECC62-35E0-466E-9502-4F5CC2E6F7A7}" name="Tamaño de la muestra (ARRAY_LIST)" dataDxfId="14">
      <calculatedColumnFormula>Table1[[#This Row],[Porcentaje de la muestra '[pct']]]*10000</calculatedColumnFormula>
    </tableColumn>
    <tableColumn id="3" xr3:uid="{19B1D273-887B-4392-991E-015D36D99E5B}" name="Insertion Sort [ms]" dataDxfId="13">
      <calculatedColumnFormula>(1.2*Table1[[#This Row],[Tamaño de la muestra (ARRAY_LIST)]]^2)/1000+20</calculatedColumnFormula>
    </tableColumn>
    <tableColumn id="4" xr3:uid="{56471E76-DCC6-4EED-8237-BCC256B57E91}" name="Selection Sort [ms]" dataDxfId="12">
      <calculatedColumnFormula>(1.5*Table1[[#This Row],[Tamaño de la muestra (ARRAY_LIST)]]^2)/1000+20</calculatedColumnFormula>
    </tableColumn>
    <tableColumn id="5" xr3:uid="{61DF25D7-A2A3-4D39-B0C6-29804C1B33DB}" name="Shell Sort [ms]" dataDxfId="11">
      <calculatedColumnFormula>(1.1*(Table1[[#This Row],[Tamaño de la muestra (ARRAY_LIST)]]*LOG10(Table1[[#This Row],[Tamaño de la muestra (ARRAY_LIST)]]))^2)/1000+20</calculatedColumnFormula>
    </tableColumn>
    <tableColumn id="6" xr3:uid="{6FC8F4B7-6274-4B14-98D8-0E00E479351A}" name="Quick Sort [ms]" dataDxfId="10">
      <calculatedColumnFormula>(1.7*Table1[[#This Row],[Tamaño de la muestra (ARRAY_LIST)]]^2)/1000+20</calculatedColumnFormula>
    </tableColumn>
    <tableColumn id="7" xr3:uid="{524CD22F-67E8-4B70-A570-216FFE243DC7}" name="Merge Sort [ms]" dataDxfId="9">
      <calculatedColumnFormula>(1.4*(Table1[[#This Row],[Tamaño de la muestra (ARRAY_LIST)]]*LOG10(Table1[[#This Row],[Tamaño de la muestra (ARRAY_LIST)]])))/1000+120*4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G20" totalsRowShown="0" headerRowDxfId="8" dataDxfId="7">
  <autoFilter ref="A12:G20" xr:uid="{5C24B5A8-1B8E-4092-B34A-66FF5413D106}"/>
  <tableColumns count="7">
    <tableColumn id="1" xr3:uid="{16584851-71BC-4FF5-B248-C3F46BA653AF}" name="Porcentaje de la muestra [pct]" dataDxfId="6"/>
    <tableColumn id="2" xr3:uid="{4F9B7329-040C-4D35-96E7-B9181424DC65}" name="Tamaño de la muestra (LINKED_LIST)" dataDxfId="5">
      <calculatedColumnFormula>Table13[[#This Row],[Porcentaje de la muestra '[pct']]]*10000</calculatedColumnFormula>
    </tableColumn>
    <tableColumn id="3" xr3:uid="{BDA028DF-4CED-4928-B040-96AD8F8A43EB}" name="Insertion Sort [ms]" dataDxfId="4">
      <calculatedColumnFormula>(1.3*Table13[[#This Row],[Tamaño de la muestra (LINKED_LIST)]]^2)/1000+50</calculatedColumnFormula>
    </tableColumn>
    <tableColumn id="4" xr3:uid="{A5E99D51-DD73-48A7-AE0D-601A8EE89AFA}" name="Selection Sort [ms]" dataDxfId="3">
      <calculatedColumnFormula>(1.6*Table13[[#This Row],[Tamaño de la muestra (LINKED_LIST)]]^2)/1000+50</calculatedColumnFormula>
    </tableColumn>
    <tableColumn id="5" xr3:uid="{EE99E4CD-A6F0-492B-B754-38221659D42F}" name="Shell Sort [ms]" dataDxfId="2">
      <calculatedColumnFormula>(1.2*(Table13[[#This Row],[Tamaño de la muestra (LINKED_LIST)]]*LOG10(Table13[[#This Row],[Tamaño de la muestra (LINKED_LIST)]]))^2)/1000+50</calculatedColumnFormula>
    </tableColumn>
    <tableColumn id="6" xr3:uid="{21628D13-D0BA-41D1-8E51-AB02437FBDE5}" name="Quick Sort [ms]" dataDxfId="1">
      <calculatedColumnFormula>(1.8*Table13[[#This Row],[Tamaño de la muestra (LINKED_LIST)]]^2)/1000+50</calculatedColumnFormula>
    </tableColumn>
    <tableColumn id="7" xr3:uid="{9D39A429-DE1C-4A1F-A145-F13D2916E496}" name="Merge Sort [ms]" dataDxfId="0">
      <calculatedColumnFormula>(1.5*(Table13[[#This Row],[Tamaño de la muestra (LINKED_LIST)]]*LOG10(Table13[[#This Row],[Tamaño de la muestra (LINKED_LIST)]])))/1000+150*4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0"/>
  <sheetViews>
    <sheetView zoomScale="90" zoomScaleNormal="90" workbookViewId="0">
      <selection activeCell="F25" sqref="F25"/>
    </sheetView>
  </sheetViews>
  <sheetFormatPr baseColWidth="10" defaultColWidth="8.85546875" defaultRowHeight="15"/>
  <cols>
    <col min="1" max="1" width="19.28515625" style="1" bestFit="1" customWidth="1"/>
    <col min="2" max="2" width="25.5703125" style="1" bestFit="1" customWidth="1"/>
    <col min="3" max="3" width="22.28515625" style="1" bestFit="1" customWidth="1"/>
    <col min="4" max="4" width="22.5703125" style="1" bestFit="1" customWidth="1"/>
    <col min="5" max="5" width="19.140625" bestFit="1" customWidth="1"/>
    <col min="6" max="7" width="20" customWidth="1"/>
  </cols>
  <sheetData>
    <row r="1" spans="1:7" s="8" customFormat="1" ht="30">
      <c r="A1" s="6" t="s">
        <v>4</v>
      </c>
      <c r="B1" s="7" t="s">
        <v>7</v>
      </c>
      <c r="C1" s="7" t="s">
        <v>0</v>
      </c>
      <c r="D1" s="6" t="s">
        <v>6</v>
      </c>
      <c r="E1" s="7" t="s">
        <v>1</v>
      </c>
      <c r="F1" s="7" t="s">
        <v>2</v>
      </c>
      <c r="G1" s="7" t="s">
        <v>3</v>
      </c>
    </row>
    <row r="2" spans="1:7">
      <c r="A2" s="4">
        <v>5.0000000000000001E-3</v>
      </c>
      <c r="B2" s="5">
        <v>501</v>
      </c>
      <c r="C2" s="2">
        <v>845.96</v>
      </c>
      <c r="D2" s="2">
        <v>847.82</v>
      </c>
      <c r="E2" s="2">
        <v>68.400000000000006</v>
      </c>
      <c r="F2" s="2">
        <f>(1.7*Table1[[#This Row],[Tamaño de la muestra (ARRAY_LIST)]]^2)/1000+20</f>
        <v>446.70170000000002</v>
      </c>
      <c r="G2" s="2">
        <f>(1.4*(Table1[[#This Row],[Tamaño de la muestra (ARRAY_LIST)]]*LOG10(Table1[[#This Row],[Tamaño de la muestra (ARRAY_LIST)]])))/1000+120*4</f>
        <v>481.89366618092328</v>
      </c>
    </row>
    <row r="3" spans="1:7">
      <c r="A3" s="4">
        <v>0.05</v>
      </c>
      <c r="B3" s="5">
        <v>4391</v>
      </c>
      <c r="C3" s="2">
        <v>65180.91</v>
      </c>
      <c r="D3" s="2">
        <v>65741.789999999994</v>
      </c>
      <c r="E3" s="2">
        <v>1021.54</v>
      </c>
      <c r="F3" s="3">
        <f>(1.7*Table1[[#This Row],[Tamaño de la muestra (ARRAY_LIST)]]^2)/1000+20</f>
        <v>32797.4977</v>
      </c>
      <c r="G3" s="3">
        <f>(1.4*(Table1[[#This Row],[Tamaño de la muestra (ARRAY_LIST)]]*LOG10(Table1[[#This Row],[Tamaño de la muestra (ARRAY_LIST)]])))/1000+120*4</f>
        <v>502.3922944732555</v>
      </c>
    </row>
    <row r="4" spans="1:7">
      <c r="A4" s="4">
        <v>0.1</v>
      </c>
      <c r="B4" s="5">
        <v>8193</v>
      </c>
      <c r="C4" s="2">
        <v>231126.72</v>
      </c>
      <c r="D4" s="2">
        <v>233613.8</v>
      </c>
      <c r="E4" s="2">
        <v>2148.11</v>
      </c>
      <c r="F4" s="3">
        <f>(1.7*Table1[[#This Row],[Tamaño de la muestra (ARRAY_LIST)]]^2)/1000+20</f>
        <v>114132.92329999999</v>
      </c>
      <c r="G4" s="3">
        <f>(1.4*(Table1[[#This Row],[Tamaño de la muestra (ARRAY_LIST)]]*LOG10(Table1[[#This Row],[Tamaño de la muestra (ARRAY_LIST)]])))/1000+120*4</f>
        <v>524.88797338082827</v>
      </c>
    </row>
    <row r="5" spans="1:7">
      <c r="A5" s="4">
        <v>0.2</v>
      </c>
      <c r="B5" s="5">
        <v>15136</v>
      </c>
      <c r="C5" s="2">
        <v>807943.07</v>
      </c>
      <c r="D5" s="2">
        <v>856497.83</v>
      </c>
      <c r="E5" s="2">
        <v>4489.16</v>
      </c>
      <c r="F5" s="3">
        <f>(1.7*Table1[[#This Row],[Tamaño de la muestra (ARRAY_LIST)]]^2)/1000+20</f>
        <v>389487.44319999998</v>
      </c>
      <c r="G5" s="3">
        <f>(1.4*(Table1[[#This Row],[Tamaño de la muestra (ARRAY_LIST)]]*LOG10(Table1[[#This Row],[Tamaño de la muestra (ARRAY_LIST)]])))/1000+120*4</f>
        <v>568.57610761728063</v>
      </c>
    </row>
    <row r="6" spans="1:7">
      <c r="A6" s="4">
        <v>0.3</v>
      </c>
      <c r="B6" s="5">
        <v>21319</v>
      </c>
      <c r="C6" s="2"/>
      <c r="D6" s="2"/>
      <c r="E6" s="2">
        <v>6852.61</v>
      </c>
      <c r="F6" s="3">
        <f>(1.7*Table1[[#This Row],[Tamaño de la muestra (ARRAY_LIST)]]^2)/1000+20</f>
        <v>772669.59369999997</v>
      </c>
      <c r="G6" s="3">
        <f>(1.4*(Table1[[#This Row],[Tamaño de la muestra (ARRAY_LIST)]]*LOG10(Table1[[#This Row],[Tamaño de la muestra (ARRAY_LIST)]])))/1000+120*4</f>
        <v>609.1989720560864</v>
      </c>
    </row>
    <row r="7" spans="1:7">
      <c r="A7" s="4">
        <v>0.5</v>
      </c>
      <c r="B7" s="5">
        <v>32422</v>
      </c>
      <c r="C7" s="2"/>
      <c r="D7" s="2"/>
      <c r="E7" s="2">
        <v>11737.12</v>
      </c>
      <c r="F7" s="3">
        <f>(1.7*Table1[[#This Row],[Tamaño de la muestra (ARRAY_LIST)]]^2)/1000+20</f>
        <v>1787036.3428</v>
      </c>
      <c r="G7" s="3">
        <f>(1.4*(Table1[[#This Row],[Tamaño de la muestra (ARRAY_LIST)]]*LOG10(Table1[[#This Row],[Tamaño de la muestra (ARRAY_LIST)]])))/1000+120*4</f>
        <v>684.75062725962766</v>
      </c>
    </row>
    <row r="8" spans="1:7">
      <c r="A8" s="4">
        <v>0.8</v>
      </c>
      <c r="B8" s="5">
        <v>47165</v>
      </c>
      <c r="C8" s="2"/>
      <c r="D8" s="2"/>
      <c r="E8" s="2">
        <v>16859.2</v>
      </c>
      <c r="F8" s="3">
        <f>(1.7*Table1[[#This Row],[Tamaño de la muestra (ARRAY_LIST)]]^2)/1000+20</f>
        <v>3781733.2825000002</v>
      </c>
      <c r="G8" s="3">
        <f>(1.4*(Table1[[#This Row],[Tamaño de la muestra (ARRAY_LIST)]]*LOG10(Table1[[#This Row],[Tamaño de la muestra (ARRAY_LIST)]])))/1000+120*4</f>
        <v>788.6037915741349</v>
      </c>
    </row>
    <row r="9" spans="1:7">
      <c r="A9" s="4">
        <v>1</v>
      </c>
      <c r="B9" s="5">
        <v>56129</v>
      </c>
      <c r="C9" s="2"/>
      <c r="D9" s="2"/>
      <c r="E9" s="2">
        <v>20993.96</v>
      </c>
      <c r="F9" s="3">
        <f>(1.7*Table1[[#This Row],[Tamaño de la muestra (ARRAY_LIST)]]^2)/1000+20</f>
        <v>5355809.8897000002</v>
      </c>
      <c r="G9" s="3">
        <f>(1.4*(Table1[[#This Row],[Tamaño de la muestra (ARRAY_LIST)]]*LOG10(Table1[[#This Row],[Tamaño de la muestra (ARRAY_LIST)]])))/1000+120*4</f>
        <v>853.19398792778861</v>
      </c>
    </row>
    <row r="12" spans="1:7" s="8" customFormat="1" ht="30">
      <c r="A12" s="6" t="s">
        <v>4</v>
      </c>
      <c r="B12" s="7" t="s">
        <v>5</v>
      </c>
      <c r="C12" s="7" t="s">
        <v>0</v>
      </c>
      <c r="D12" s="6" t="s">
        <v>6</v>
      </c>
      <c r="E12" s="7" t="s">
        <v>1</v>
      </c>
      <c r="F12" s="7" t="s">
        <v>2</v>
      </c>
      <c r="G12" s="7" t="s">
        <v>3</v>
      </c>
    </row>
    <row r="13" spans="1:7">
      <c r="A13" s="4">
        <v>5.0000000000000001E-3</v>
      </c>
      <c r="B13" s="5">
        <v>501</v>
      </c>
      <c r="C13" s="2">
        <v>10803.28</v>
      </c>
      <c r="D13" s="2">
        <v>9719.19</v>
      </c>
      <c r="E13" s="2">
        <v>324.83999999999997</v>
      </c>
      <c r="F13" s="2">
        <f>(1.8*Table13[[#This Row],[Tamaño de la muestra (LINKED_LIST)]]^2)/1000+50</f>
        <v>501.80180000000001</v>
      </c>
      <c r="G13" s="2">
        <f>(1.5*(Table13[[#This Row],[Tamaño de la muestra (LINKED_LIST)]]*LOG10(Table13[[#This Row],[Tamaño de la muestra (LINKED_LIST)]])))/1000+150*4</f>
        <v>602.02892805098918</v>
      </c>
    </row>
    <row r="14" spans="1:7">
      <c r="A14" s="4">
        <v>0.05</v>
      </c>
      <c r="B14" s="5">
        <v>4391</v>
      </c>
      <c r="C14" s="2">
        <v>600000</v>
      </c>
      <c r="D14" s="2">
        <v>600000</v>
      </c>
      <c r="E14" s="2">
        <v>113302.38</v>
      </c>
      <c r="F14" s="2">
        <f>(1.8*Table13[[#This Row],[Tamaño de la muestra (LINKED_LIST)]]^2)/1000+50</f>
        <v>34755.585800000008</v>
      </c>
      <c r="G14" s="2">
        <f>(1.5*(Table13[[#This Row],[Tamaño de la muestra (LINKED_LIST)]]*LOG10(Table13[[#This Row],[Tamaño de la muestra (LINKED_LIST)]])))/1000+150*4</f>
        <v>623.99174407848807</v>
      </c>
    </row>
    <row r="15" spans="1:7">
      <c r="A15" s="4">
        <v>0.1</v>
      </c>
      <c r="B15" s="5">
        <v>8193</v>
      </c>
      <c r="C15" s="5"/>
      <c r="D15" s="5"/>
      <c r="E15" s="5">
        <v>454785.68</v>
      </c>
      <c r="F15" s="5">
        <f>(1.8*Table13[[#This Row],[Tamaño de la muestra (LINKED_LIST)]]^2)/1000+50</f>
        <v>120875.4482</v>
      </c>
      <c r="G15" s="5">
        <f>(1.5*(Table13[[#This Row],[Tamaño de la muestra (LINKED_LIST)]]*LOG10(Table13[[#This Row],[Tamaño de la muestra (LINKED_LIST)]])))/1000+150*4</f>
        <v>648.09425719374451</v>
      </c>
    </row>
    <row r="16" spans="1:7">
      <c r="A16" s="4">
        <v>0.2</v>
      </c>
      <c r="B16" s="5">
        <v>15136</v>
      </c>
      <c r="C16" s="5"/>
      <c r="D16" s="5"/>
      <c r="E16" s="5"/>
      <c r="F16" s="5">
        <f>(1.8*Table13[[#This Row],[Tamaño de la muestra (LINKED_LIST)]]^2)/1000+50</f>
        <v>412427.2928</v>
      </c>
      <c r="G16" s="5">
        <f>(1.5*(Table13[[#This Row],[Tamaño de la muestra (LINKED_LIST)]]*LOG10(Table13[[#This Row],[Tamaño de la muestra (LINKED_LIST)]])))/1000+150*4</f>
        <v>694.90297244708643</v>
      </c>
    </row>
    <row r="17" spans="1:7">
      <c r="A17" s="4">
        <v>0.3</v>
      </c>
      <c r="B17" s="5">
        <v>21319</v>
      </c>
      <c r="C17" s="5"/>
      <c r="D17" s="5"/>
      <c r="E17" s="5"/>
      <c r="F17" s="5">
        <f>(1.8*Table13[[#This Row],[Tamaño de la muestra (LINKED_LIST)]]^2)/1000+50</f>
        <v>818149.56980000006</v>
      </c>
      <c r="G17" s="5">
        <f>(1.5*(Table13[[#This Row],[Tamaño de la muestra (LINKED_LIST)]]*LOG10(Table13[[#This Row],[Tamaño de la muestra (LINKED_LIST)]])))/1000+150*4</f>
        <v>738.42747006009256</v>
      </c>
    </row>
    <row r="18" spans="1:7">
      <c r="A18" s="4">
        <v>0.5</v>
      </c>
      <c r="B18" s="5">
        <v>32422</v>
      </c>
      <c r="C18" s="5"/>
      <c r="D18" s="5"/>
      <c r="E18" s="5"/>
      <c r="F18" s="5">
        <f>(1.8*Table13[[#This Row],[Tamaño de la muestra (LINKED_LIST)]]^2)/1000+50</f>
        <v>1892184.9512</v>
      </c>
      <c r="G18" s="5">
        <f>(1.5*(Table13[[#This Row],[Tamaño de la muestra (LINKED_LIST)]]*LOG10(Table13[[#This Row],[Tamaño de la muestra (LINKED_LIST)]])))/1000+150*4</f>
        <v>819.37567206388678</v>
      </c>
    </row>
    <row r="19" spans="1:7">
      <c r="A19" s="4">
        <v>0.8</v>
      </c>
      <c r="B19" s="5">
        <v>47165</v>
      </c>
      <c r="C19" s="5"/>
      <c r="D19" s="5"/>
      <c r="E19" s="5"/>
      <c r="F19" s="5">
        <f>(1.8*Table13[[#This Row],[Tamaño de la muestra (LINKED_LIST)]]^2)/1000+50</f>
        <v>4004217.0049999999</v>
      </c>
      <c r="G19" s="5">
        <f>(1.5*(Table13[[#This Row],[Tamaño de la muestra (LINKED_LIST)]]*LOG10(Table13[[#This Row],[Tamaño de la muestra (LINKED_LIST)]])))/1000+150*4</f>
        <v>930.64691954371597</v>
      </c>
    </row>
    <row r="20" spans="1:7">
      <c r="A20" s="4">
        <v>1</v>
      </c>
      <c r="B20" s="5">
        <v>56129</v>
      </c>
      <c r="C20" s="5"/>
      <c r="D20" s="5"/>
      <c r="E20" s="5"/>
      <c r="F20" s="5">
        <f>(1.8*Table13[[#This Row],[Tamaño de la muestra (LINKED_LIST)]]^2)/1000+50</f>
        <v>5670886.3538000006</v>
      </c>
      <c r="G20" s="5">
        <f>(1.5*(Table13[[#This Row],[Tamaño de la muestra (LINKED_LIST)]]*LOG10(Table13[[#This Row],[Tamaño de la muestra (LINKED_LIST)]])))/1000+150*4</f>
        <v>999.85070135120213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59C0-65BF-48C8-8113-32DD82DA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85e30bcc-d76c-4413-8e4d-2dce22fb0743"/>
    <ds:schemaRef ds:uri="164883f8-7691-4ecf-b54a-664c0d0edef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Datos Lab4-5</vt:lpstr>
      <vt:lpstr>Graf ARRAY_LIST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Martínez Castillo - Estudiante</cp:lastModifiedBy>
  <dcterms:created xsi:type="dcterms:W3CDTF">2021-02-18T03:17:26Z</dcterms:created>
  <dcterms:modified xsi:type="dcterms:W3CDTF">2022-02-25T03:49:22Z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