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a\Documents\Uniandes\Segundo Semestre\EDA\Laboratorio 7\LabCollision-S07-G09\Docs\"/>
    </mc:Choice>
  </mc:AlternateContent>
  <xr:revisionPtr revIDLastSave="0" documentId="13_ncr:1_{EBEF53C4-CB77-4EDA-BB75-D283DA52D577}" xr6:coauthVersionLast="47" xr6:coauthVersionMax="47" xr10:uidLastSave="{00000000-0000-0000-0000-000000000000}"/>
  <bookViews>
    <workbookView xWindow="-110" yWindow="-110" windowWidth="19420" windowHeight="10300" tabRatio="767" xr2:uid="{D82936D8-D2C9-4EB2-9CBC-3665F65B95FD}"/>
  </bookViews>
  <sheets>
    <sheet name="Datos Lab7" sheetId="1" r:id="rId1"/>
    <sheet name="Graf Mem Vs Tiempo" sheetId="17" r:id="rId2"/>
    <sheet name="Graf LF Vs Mem" sheetId="1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" i="1" l="1"/>
  <c r="D14" i="1"/>
  <c r="D6" i="1"/>
  <c r="C4" i="1"/>
  <c r="B14" i="1"/>
  <c r="B13" i="1"/>
  <c r="B12" i="1"/>
  <c r="B11" i="1"/>
  <c r="C14" i="1"/>
  <c r="C13" i="1"/>
  <c r="C12" i="1"/>
  <c r="C11" i="1"/>
  <c r="B6" i="1"/>
  <c r="B5" i="1"/>
  <c r="B4" i="1"/>
  <c r="C6" i="1"/>
  <c r="C5" i="1"/>
  <c r="B3" i="1"/>
  <c r="C3" i="1"/>
</calcChain>
</file>

<file path=xl/sharedStrings.xml><?xml version="1.0" encoding="utf-8"?>
<sst xmlns="http://schemas.openxmlformats.org/spreadsheetml/2006/main" count="10" uniqueCount="8">
  <si>
    <r>
      <t>Factor de Carga</t>
    </r>
    <r>
      <rPr>
        <sz val="11"/>
        <color theme="1"/>
        <rFont val="Calibri"/>
        <family val="2"/>
        <scheme val="minor"/>
      </rPr>
      <t xml:space="preserve"> (PROBING)</t>
    </r>
  </si>
  <si>
    <t>Factor de Carga (CHAINING)</t>
  </si>
  <si>
    <t>Consumo de Datos [kB]</t>
  </si>
  <si>
    <t>Carga de Catálogo PROBING (-large)</t>
  </si>
  <si>
    <t>Carga de Catálogo CHAINING (-large)</t>
  </si>
  <si>
    <t>Tiempo de Ejecución Real @LP [ms]</t>
  </si>
  <si>
    <t>Tiempo de Ejecución Real @SC [ms]</t>
  </si>
  <si>
    <t>Columna1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</si>
</sst>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i/>
      <u/>
      <sz val="14"/>
      <color theme="1"/>
      <name val="Calibri"/>
      <family val="2"/>
      <scheme val="minor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D9D9D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Font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2" fontId="0" fillId="2" borderId="1" xfId="0" applyNumberFormat="1" applyFont="1" applyFill="1" applyBorder="1" applyAlignment="1">
      <alignment horizontal="center" vertical="center" wrapText="1"/>
    </xf>
    <xf numFmtId="2" fontId="0" fillId="0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2" fontId="0" fillId="0" borderId="1" xfId="0" applyNumberFormat="1" applyFont="1" applyBorder="1" applyAlignment="1">
      <alignment horizontal="center" vertical="center" wrapText="1"/>
    </xf>
    <xf numFmtId="2" fontId="0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0" fillId="0" borderId="0" xfId="0" applyFont="1" applyFill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chartsheet" Target="chartsheets/sheet2.xml"/><Relationship Id="rId7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 sz="1800" b="1" i="0" baseline="0">
                <a:effectLst/>
              </a:rPr>
              <a:t>Memoria utilizada Vs Tiempos de </a:t>
            </a:r>
            <a:r>
              <a:rPr lang="en-US" sz="1800" b="1" i="0" baseline="0">
                <a:effectLst/>
              </a:rPr>
              <a:t>Ejecución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'Datos Lab7'!$C$2</c:f>
              <c:strCache>
                <c:ptCount val="1"/>
                <c:pt idx="0">
                  <c:v>Tiempo de Ejecución Real @LP [ms]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'Datos Lab7'!$B$3:$B$6</c:f>
              <c:numCache>
                <c:formatCode>0.00</c:formatCode>
                <c:ptCount val="4"/>
                <c:pt idx="0">
                  <c:v>36090.023000000001</c:v>
                </c:pt>
                <c:pt idx="1">
                  <c:v>35684.266799999998</c:v>
                </c:pt>
                <c:pt idx="2">
                  <c:v>35653.134399999995</c:v>
                </c:pt>
                <c:pt idx="3">
                  <c:v>35636.795399999995</c:v>
                </c:pt>
              </c:numCache>
            </c:numRef>
          </c:xVal>
          <c:yVal>
            <c:numRef>
              <c:f>'Datos Lab7'!$C$3:$C$6</c:f>
              <c:numCache>
                <c:formatCode>0.00</c:formatCode>
                <c:ptCount val="4"/>
                <c:pt idx="0">
                  <c:v>1631.7757999999999</c:v>
                </c:pt>
                <c:pt idx="1">
                  <c:v>1552.0115999999998</c:v>
                </c:pt>
                <c:pt idx="2">
                  <c:v>1395.5350000000001</c:v>
                </c:pt>
                <c:pt idx="3">
                  <c:v>1500.5300000000002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503-4D66-A171-A692504BE170}"/>
            </c:ext>
          </c:extLst>
        </c:ser>
        <c:ser>
          <c:idx val="2"/>
          <c:order val="1"/>
          <c:tx>
            <c:strRef>
              <c:f>'Datos Lab7'!$C$10</c:f>
              <c:strCache>
                <c:ptCount val="1"/>
                <c:pt idx="0">
                  <c:v>Tiempo de Ejecución Real @SC [ms]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'Datos Lab7'!$B$11:$B$14</c:f>
              <c:numCache>
                <c:formatCode>0.00</c:formatCode>
                <c:ptCount val="4"/>
                <c:pt idx="0">
                  <c:v>35696.243200000004</c:v>
                </c:pt>
                <c:pt idx="1">
                  <c:v>35644.337</c:v>
                </c:pt>
                <c:pt idx="2">
                  <c:v>35639.712000000007</c:v>
                </c:pt>
                <c:pt idx="3">
                  <c:v>35637.130799999999</c:v>
                </c:pt>
              </c:numCache>
            </c:numRef>
          </c:xVal>
          <c:yVal>
            <c:numRef>
              <c:f>'Datos Lab7'!$C$11:$C$14</c:f>
              <c:numCache>
                <c:formatCode>0.00</c:formatCode>
                <c:ptCount val="4"/>
                <c:pt idx="0">
                  <c:v>1579.0524</c:v>
                </c:pt>
                <c:pt idx="1">
                  <c:v>1587.9334000000001</c:v>
                </c:pt>
                <c:pt idx="2">
                  <c:v>1560.2134000000001</c:v>
                </c:pt>
                <c:pt idx="3">
                  <c:v>1600.577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503-4D66-A171-A692504BE1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7686127"/>
        <c:axId val="1087681551"/>
      </c:scatterChart>
      <c:valAx>
        <c:axId val="1087686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Consumo de Datos [kB]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87681551"/>
        <c:crosses val="autoZero"/>
        <c:crossBetween val="midCat"/>
      </c:valAx>
      <c:valAx>
        <c:axId val="1087681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 de Ejecución sin medir Datos</a:t>
                </a:r>
                <a:r>
                  <a:rPr lang="en-US" baseline="0"/>
                  <a:t> </a:t>
                </a:r>
                <a:r>
                  <a:rPr lang="en-US"/>
                  <a:t>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876861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Factor de Carga Vs.</a:t>
            </a:r>
            <a:r>
              <a:rPr lang="en-US" baseline="0"/>
              <a:t> Memoria Utilizada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8.6366085999994457E-2"/>
          <c:y val="7.9893674769114381E-2"/>
          <c:w val="0.88434635977320109"/>
          <c:h val="0.78659632425853465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'Datos Lab7'!$A$2</c:f>
              <c:strCache>
                <c:ptCount val="1"/>
                <c:pt idx="0">
                  <c:v>Factor de Carga (PROBING)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6"/>
                </a:solidFill>
                <a:prstDash val="sysDash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1507708357000557"/>
                  <c:y val="-8.887383769440456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'Datos Lab7'!$A$3:$A$6</c:f>
              <c:numCache>
                <c:formatCode>General</c:formatCode>
                <c:ptCount val="4"/>
                <c:pt idx="0">
                  <c:v>0.1</c:v>
                </c:pt>
                <c:pt idx="1">
                  <c:v>0.5</c:v>
                </c:pt>
                <c:pt idx="2">
                  <c:v>0.7</c:v>
                </c:pt>
                <c:pt idx="3">
                  <c:v>0.9</c:v>
                </c:pt>
              </c:numCache>
            </c:numRef>
          </c:xVal>
          <c:yVal>
            <c:numRef>
              <c:f>'Datos Lab7'!$B$3:$B$6</c:f>
              <c:numCache>
                <c:formatCode>0.00</c:formatCode>
                <c:ptCount val="4"/>
                <c:pt idx="0">
                  <c:v>36090.023000000001</c:v>
                </c:pt>
                <c:pt idx="1">
                  <c:v>35684.266799999998</c:v>
                </c:pt>
                <c:pt idx="2">
                  <c:v>35653.134399999995</c:v>
                </c:pt>
                <c:pt idx="3">
                  <c:v>35636.795399999995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F3A-447E-BC9B-881B276C6AE9}"/>
            </c:ext>
          </c:extLst>
        </c:ser>
        <c:ser>
          <c:idx val="1"/>
          <c:order val="1"/>
          <c:tx>
            <c:strRef>
              <c:f>'Datos Lab7'!$A$10</c:f>
              <c:strCache>
                <c:ptCount val="1"/>
                <c:pt idx="0">
                  <c:v>Factor de Carga (CHAINING)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5"/>
                </a:solidFill>
                <a:prstDash val="sysDash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0576196453195229E-3"/>
                  <c:y val="-4.36321432191884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'Datos Lab7'!$A$11:$A$14</c:f>
              <c:numCache>
                <c:formatCode>0.00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xVal>
          <c:yVal>
            <c:numRef>
              <c:f>'Datos Lab7'!$B$11:$B$14</c:f>
              <c:numCache>
                <c:formatCode>0.00</c:formatCode>
                <c:ptCount val="4"/>
                <c:pt idx="0">
                  <c:v>35696.243200000004</c:v>
                </c:pt>
                <c:pt idx="1">
                  <c:v>35644.337</c:v>
                </c:pt>
                <c:pt idx="2">
                  <c:v>35639.712000000007</c:v>
                </c:pt>
                <c:pt idx="3">
                  <c:v>35637.130799999999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F3A-447E-BC9B-881B276C6A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6958255"/>
        <c:axId val="1086959919"/>
      </c:scatterChart>
      <c:valAx>
        <c:axId val="1086958255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Factor de carga (Alpha) [N.A.]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86959919"/>
        <c:crosses val="autoZero"/>
        <c:crossBetween val="midCat"/>
      </c:valAx>
      <c:valAx>
        <c:axId val="1086959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Consumo de Datos [kB]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869582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AFD5B44-21B9-42C7-B503-C146EF1BA3EE}">
  <sheetPr/>
  <sheetViews>
    <sheetView zoomScale="63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80E7371-595A-4F03-ABE3-E0257A96E5F2}">
  <sheetPr/>
  <sheetViews>
    <sheetView zoomScale="6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175" cy="606777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C983B3-B9E2-99DC-EE8B-D0436D55512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3175" cy="606777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8504E8-A7EA-BD64-3B60-74FDBEF88E1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72D0253-75B0-4C0B-8972-D03303899249}" name="Table1" displayName="Table1" ref="A2:D6" totalsRowShown="0" headerRowDxfId="11" dataDxfId="10">
  <autoFilter ref="A2:D6" xr:uid="{B245DDE7-54F2-4A7A-AC17-5CA17DD7B03F}"/>
  <tableColumns count="4">
    <tableColumn id="1" xr3:uid="{A7AF2A2F-BC4B-404E-9B8B-256DA178E68B}" name="Factor de Carga (PROBING)" dataDxfId="9"/>
    <tableColumn id="5" xr3:uid="{F280BCD9-1105-4F25-860B-4E27D28E75B2}" name="Consumo de Datos [kB]" dataDxfId="8"/>
    <tableColumn id="2" xr3:uid="{23CECC62-35E0-466E-9502-4F5CC2E6F7A7}" name="Tiempo de Ejecución Real @LP [ms]" dataDxfId="7"/>
    <tableColumn id="3" xr3:uid="{C071496D-ECC6-4563-BDF8-FF1D6E09F743}" name="Columna1" dataDxfId="1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35EFFA4-2B65-46C5-8257-6884800B9577}" name="Table13" displayName="Table13" ref="A10:D14" totalsRowShown="0" headerRowDxfId="6" dataDxfId="5">
  <autoFilter ref="A10:D14" xr:uid="{5C24B5A8-1B8E-4092-B34A-66FF5413D106}"/>
  <tableColumns count="4">
    <tableColumn id="1" xr3:uid="{16584851-71BC-4FF5-B248-C3F46BA653AF}" name="Factor de Carga (CHAINING)" dataDxfId="4"/>
    <tableColumn id="5" xr3:uid="{89028F05-533D-401C-8D1A-1C8737D88894}" name="Consumo de Datos [kB]" dataDxfId="3"/>
    <tableColumn id="2" xr3:uid="{4F9B7329-040C-4D35-96E7-B9181424DC65}" name="Tiempo de Ejecución Real @SC [ms]" dataDxfId="2"/>
    <tableColumn id="3" xr3:uid="{440BAEAA-2EF8-4B89-B638-2691D279DCC9}" name="Columna1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14742-4EBB-4241-AC8A-0E5F24F7BB7B}">
  <dimension ref="A1:F23"/>
  <sheetViews>
    <sheetView tabSelected="1" workbookViewId="0">
      <selection activeCell="F8" sqref="F8"/>
    </sheetView>
  </sheetViews>
  <sheetFormatPr baseColWidth="10" defaultColWidth="8.7265625" defaultRowHeight="14.5" x14ac:dyDescent="0.35"/>
  <cols>
    <col min="1" max="1" width="27.6328125" style="1" bestFit="1" customWidth="1"/>
    <col min="2" max="2" width="26.08984375" style="1" bestFit="1" customWidth="1"/>
    <col min="3" max="3" width="24.08984375" style="1" bestFit="1" customWidth="1"/>
    <col min="4" max="4" width="11.26953125" bestFit="1" customWidth="1"/>
  </cols>
  <sheetData>
    <row r="1" spans="1:6" ht="18.5" x14ac:dyDescent="0.35">
      <c r="A1" s="10" t="s">
        <v>3</v>
      </c>
      <c r="B1" s="10"/>
      <c r="C1" s="10"/>
    </row>
    <row r="2" spans="1:6" ht="29" x14ac:dyDescent="0.35">
      <c r="A2" s="2" t="s">
        <v>0</v>
      </c>
      <c r="B2" s="3" t="s">
        <v>2</v>
      </c>
      <c r="C2" s="3" t="s">
        <v>5</v>
      </c>
      <c r="D2" s="12" t="s">
        <v>7</v>
      </c>
    </row>
    <row r="3" spans="1:6" x14ac:dyDescent="0.35">
      <c r="A3" s="4">
        <v>0.1</v>
      </c>
      <c r="B3" s="5">
        <f>36090.023</f>
        <v>36090.023000000001</v>
      </c>
      <c r="C3" s="6">
        <f>AVERAGE(1625.791,1650.989,1642.987,1596.712,1642.4)</f>
        <v>1631.7757999999999</v>
      </c>
      <c r="D3" s="11"/>
    </row>
    <row r="4" spans="1:6" x14ac:dyDescent="0.35">
      <c r="A4" s="7">
        <v>0.5</v>
      </c>
      <c r="B4" s="8">
        <f>AVERAGE(35684.234,35684.234,35684.562,35684.234,35684.07)</f>
        <v>35684.266799999998</v>
      </c>
      <c r="C4" s="6">
        <f>AVERAGE(1546.889,1666.32,1428.832,1582.85,1535.167 )</f>
        <v>1552.0115999999998</v>
      </c>
      <c r="D4" s="11"/>
    </row>
    <row r="5" spans="1:6" x14ac:dyDescent="0.35">
      <c r="A5" s="4">
        <v>0.7</v>
      </c>
      <c r="B5" s="8">
        <f>AVERAGE(35657.531,35656.875,35637.024,35657.039,35657.203)</f>
        <v>35653.134399999995</v>
      </c>
      <c r="C5" s="6">
        <f>AVERAGE(1526.96,1321.721,1386.113,1389.112,1353.769)</f>
        <v>1395.5350000000001</v>
      </c>
      <c r="D5" s="11"/>
    </row>
    <row r="6" spans="1:6" x14ac:dyDescent="0.35">
      <c r="A6" s="7">
        <v>0.9</v>
      </c>
      <c r="B6" s="8">
        <f>AVERAGE(35636.852,35637.719,35636.688,35636.359,35636.359)</f>
        <v>35636.795399999995</v>
      </c>
      <c r="C6" s="6">
        <f>AVERAGE(1629.9,1513.463,1684.096,1323.911,1351.28)</f>
        <v>1500.5300000000002</v>
      </c>
      <c r="D6" s="11">
        <f>AVERAGE(Table1[Consumo de Datos '[kB']])</f>
        <v>35766.054899999996</v>
      </c>
    </row>
    <row r="7" spans="1:6" x14ac:dyDescent="0.35">
      <c r="F7">
        <f>AVERAGE(Table1[Consumo de Datos '[kB']],Table13[Consumo de Datos '[kB']])</f>
        <v>35710.205324999995</v>
      </c>
    </row>
    <row r="9" spans="1:6" ht="18.5" x14ac:dyDescent="0.35">
      <c r="A9" s="10" t="s">
        <v>4</v>
      </c>
      <c r="B9" s="10"/>
      <c r="C9" s="10"/>
    </row>
    <row r="10" spans="1:6" ht="29" x14ac:dyDescent="0.35">
      <c r="A10" s="2" t="s">
        <v>1</v>
      </c>
      <c r="B10" s="2" t="s">
        <v>2</v>
      </c>
      <c r="C10" s="3" t="s">
        <v>6</v>
      </c>
      <c r="D10" s="12" t="s">
        <v>7</v>
      </c>
    </row>
    <row r="11" spans="1:6" x14ac:dyDescent="0.35">
      <c r="A11" s="9">
        <v>2</v>
      </c>
      <c r="B11" s="9">
        <f>AVERAGE(35696.071,35696.626,35696.376,35696.665,35695.478)</f>
        <v>35696.243200000004</v>
      </c>
      <c r="C11" s="5">
        <f>AVERAGE(1599.491,1563.487,1597.047,1549.092,1586.145)</f>
        <v>1579.0524</v>
      </c>
      <c r="D11" s="11"/>
    </row>
    <row r="12" spans="1:6" x14ac:dyDescent="0.35">
      <c r="A12" s="9">
        <v>4</v>
      </c>
      <c r="B12" s="9">
        <f>AVERAGE(35644.251,35644.376,35644.97,35644.415,35643.673)</f>
        <v>35644.337</v>
      </c>
      <c r="C12" s="8">
        <f>AVERAGE(1686.253,1409.068,1637.324,1600.361,1606.661)</f>
        <v>1587.9334000000001</v>
      </c>
      <c r="D12" s="11"/>
    </row>
    <row r="13" spans="1:6" x14ac:dyDescent="0.35">
      <c r="A13" s="9">
        <v>6</v>
      </c>
      <c r="B13" s="9">
        <f>AVERAGE(35640.173,35639.103,35640.235,35639.72,35639.329)</f>
        <v>35639.712000000007</v>
      </c>
      <c r="C13" s="9">
        <f>AVERAGE(1412.209,1556.134,1468.772,1685.261,1678.691)</f>
        <v>1560.2134000000001</v>
      </c>
      <c r="D13" s="11"/>
    </row>
    <row r="14" spans="1:6" x14ac:dyDescent="0.35">
      <c r="A14" s="9">
        <v>8</v>
      </c>
      <c r="B14" s="9">
        <f>AVERAGE(35637.509,35637.282,35637.017,35637.118,35636.728)</f>
        <v>35637.130799999999</v>
      </c>
      <c r="C14" s="8">
        <f>AVERAGE(1438.801,1689.833,1547.204,1655.264,1671.783)</f>
        <v>1600.577</v>
      </c>
      <c r="D14" s="11">
        <f>AVERAGE(Table13[Consumo de Datos '[kB']])</f>
        <v>35654.355750000002</v>
      </c>
    </row>
    <row r="23" ht="14.75" customHeight="1" x14ac:dyDescent="0.35"/>
  </sheetData>
  <mergeCells count="2">
    <mergeCell ref="A1:C1"/>
    <mergeCell ref="A9:C9"/>
  </mergeCells>
  <pageMargins left="0.7" right="0.7" top="0.75" bottom="0.75" header="0.3" footer="0.3"/>
  <tableParts count="2">
    <tablePart r:id="rId1"/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3858CF01A2EF24688B692775F4C60A4" ma:contentTypeVersion="15" ma:contentTypeDescription="Crear nuevo documento." ma:contentTypeScope="" ma:versionID="a4df9e4b793c0fa050084ef4feafa589">
  <xsd:schema xmlns:xsd="http://www.w3.org/2001/XMLSchema" xmlns:xs="http://www.w3.org/2001/XMLSchema" xmlns:p="http://schemas.microsoft.com/office/2006/metadata/properties" xmlns:ns2="164883f8-7691-4ecf-b54a-664c0d0edefe" xmlns:ns3="85e30bcc-d76c-4413-8e4d-2dce22fb0743" targetNamespace="http://schemas.microsoft.com/office/2006/metadata/properties" ma:root="true" ma:fieldsID="067b7080d2289f9ba15465beea7d18a8" ns2:_="" ns3:_="">
    <xsd:import namespace="164883f8-7691-4ecf-b54a-664c0d0edefe"/>
    <xsd:import namespace="85e30bcc-d76c-4413-8e4d-2dce22fb074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4883f8-7691-4ecf-b54a-664c0d0edef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Etiquetas de imagen" ma:readOnly="false" ma:fieldId="{5cf76f15-5ced-4ddc-b409-7134ff3c332f}" ma:taxonomyMulti="true" ma:sspId="a38e7027-190f-4f90-8839-9f8250567d8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e30bcc-d76c-4413-8e4d-2dce22fb074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26816d37-b675-4589-8225-e6a38877c704}" ma:internalName="TaxCatchAll" ma:showField="CatchAllData" ma:web="85e30bcc-d76c-4413-8e4d-2dce22fb074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85e30bcc-d76c-4413-8e4d-2dce22fb0743" xsi:nil="true"/>
    <lcf76f155ced4ddcb4097134ff3c332f xmlns="164883f8-7691-4ecf-b54a-664c0d0edefe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ECF363B8-2236-4100-84F9-92CAF618B77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64883f8-7691-4ecf-b54a-664c0d0edefe"/>
    <ds:schemaRef ds:uri="85e30bcc-d76c-4413-8e4d-2dce22fb074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8DF3742-38F2-4B99-B335-CC4F04ED9F4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7C5E1E0-C817-4769-9D2D-1DC296B681FA}">
  <ds:schemaRefs>
    <ds:schemaRef ds:uri="164883f8-7691-4ecf-b54a-664c0d0edefe"/>
    <ds:schemaRef ds:uri="http://purl.org/dc/dcmitype/"/>
    <ds:schemaRef ds:uri="http://schemas.openxmlformats.org/package/2006/metadata/core-properties"/>
    <ds:schemaRef ds:uri="http://purl.org/dc/terms/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schemas.microsoft.com/office/infopath/2007/PartnerControls"/>
    <ds:schemaRef ds:uri="85e30bcc-d76c-4413-8e4d-2dce22fb0743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Gráficos</vt:lpstr>
      </vt:variant>
      <vt:variant>
        <vt:i4>2</vt:i4>
      </vt:variant>
    </vt:vector>
  </HeadingPairs>
  <TitlesOfParts>
    <vt:vector size="3" baseType="lpstr">
      <vt:lpstr>Datos Lab7</vt:lpstr>
      <vt:lpstr>Graf Mem Vs Tiempo</vt:lpstr>
      <vt:lpstr>Graf LF Vs Mem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 Felipe Arteaga Martin</dc:creator>
  <cp:lastModifiedBy>Maria Paula Ospina Plazas</cp:lastModifiedBy>
  <dcterms:created xsi:type="dcterms:W3CDTF">2021-02-18T03:17:26Z</dcterms:created>
  <dcterms:modified xsi:type="dcterms:W3CDTF">2022-10-11T04:56:11Z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0x01010023858CF01A2EF24688B692775F4C60A4</vt:lpwstr>
  </property>
  <property fmtid="{D5CDD505-2E9C-101B-9397-08002B2CF9AE}" pid="3" name="MediaServiceImageTags">
    <vt:lpwstr/>
  </property>
</Properties>
</file>