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0" yWindow="40" windowWidth="16580" windowHeight="77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8" i="1" l="1"/>
  <c r="F20" i="1"/>
  <c r="F9" i="1"/>
  <c r="F27" i="1" l="1"/>
  <c r="F19" i="1"/>
  <c r="F17" i="1"/>
  <c r="F26" i="1"/>
  <c r="F25" i="1"/>
  <c r="F24" i="1"/>
  <c r="F18" i="1"/>
  <c r="F16" i="1"/>
  <c r="J16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<sst xmlns="http://schemas.openxmlformats.org/spreadsheetml/2006/main" count="29" uniqueCount="17">
  <si>
    <t>1.물당량</t>
    <phoneticPr fontId="1" type="noConversion"/>
  </si>
  <si>
    <t>m1</t>
    <phoneticPr fontId="1" type="noConversion"/>
  </si>
  <si>
    <t>T1</t>
    <phoneticPr fontId="1" type="noConversion"/>
  </si>
  <si>
    <t>m2</t>
    <phoneticPr fontId="1" type="noConversion"/>
  </si>
  <si>
    <t>T2</t>
    <phoneticPr fontId="1" type="noConversion"/>
  </si>
  <si>
    <t>T3</t>
    <phoneticPr fontId="1" type="noConversion"/>
  </si>
  <si>
    <t>M</t>
    <phoneticPr fontId="1" type="noConversion"/>
  </si>
  <si>
    <t>평균&gt;&gt;</t>
    <phoneticPr fontId="1" type="noConversion"/>
  </si>
  <si>
    <t>표준오차&gt;&gt;</t>
    <phoneticPr fontId="1" type="noConversion"/>
  </si>
  <si>
    <t>2.시료의 비열</t>
    <phoneticPr fontId="1" type="noConversion"/>
  </si>
  <si>
    <t>철</t>
    <phoneticPr fontId="1" type="noConversion"/>
  </si>
  <si>
    <t>m</t>
    <phoneticPr fontId="1" type="noConversion"/>
  </si>
  <si>
    <t>c</t>
    <phoneticPr fontId="1" type="noConversion"/>
  </si>
  <si>
    <t>T1</t>
    <phoneticPr fontId="1" type="noConversion"/>
  </si>
  <si>
    <t>T3</t>
    <phoneticPr fontId="1" type="noConversion"/>
  </si>
  <si>
    <t>알루미늄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</si>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</sst>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16" workbookViewId="0">
      <selection activeCell="F29" sqref="F29"/>
    </sheetView>
  </sheetViews>
  <sheetFormatPr defaultRowHeight="17" x14ac:dyDescent="0.45"/>
  <sheetData>
    <row r="1" spans="1:10" x14ac:dyDescent="0.45">
      <c r="A1" t="s">
        <v>0</v>
      </c>
    </row>
    <row r="2" spans="1:10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0" x14ac:dyDescent="0.45">
      <c r="A3">
        <v>0.17199999999999999</v>
      </c>
      <c r="B3">
        <v>23.5</v>
      </c>
      <c r="C3">
        <v>0.17199999999999999</v>
      </c>
      <c r="D3">
        <v>88</v>
      </c>
      <c r="E3">
        <v>52.1</v>
      </c>
      <c r="F3">
        <f>(C3*(D3-E3))/(E3-B3)-A3</f>
        <v>4.3902097902097897E-2</v>
      </c>
    </row>
    <row r="4" spans="1:10" x14ac:dyDescent="0.45">
      <c r="A4">
        <v>0.17199999999999999</v>
      </c>
      <c r="B4">
        <v>23.5</v>
      </c>
      <c r="C4">
        <v>0.14399999999999999</v>
      </c>
      <c r="D4">
        <v>89.1</v>
      </c>
      <c r="E4">
        <v>52</v>
      </c>
      <c r="F4">
        <f>(C4*(D4-E4))/(E4-B4)-A4</f>
        <v>1.5452631578947329E-2</v>
      </c>
    </row>
    <row r="5" spans="1:10" x14ac:dyDescent="0.45">
      <c r="A5">
        <v>0.17499999999999999</v>
      </c>
      <c r="B5">
        <v>24.1</v>
      </c>
      <c r="C5">
        <v>0.17899999999999999</v>
      </c>
      <c r="D5">
        <v>92.6</v>
      </c>
      <c r="E5">
        <v>55.5</v>
      </c>
      <c r="F5">
        <f>(C5*(D5-E5))/(E5-B5)-A5</f>
        <v>3.6493630573248392E-2</v>
      </c>
    </row>
    <row r="6" spans="1:10" x14ac:dyDescent="0.45">
      <c r="A6">
        <v>0.182</v>
      </c>
      <c r="B6">
        <v>24</v>
      </c>
      <c r="C6">
        <v>0.16500000000000001</v>
      </c>
      <c r="D6">
        <v>90.5</v>
      </c>
      <c r="E6">
        <v>52.9</v>
      </c>
      <c r="F6">
        <f>(C6*(D6-E6))/(E6-B6)-A6</f>
        <v>3.267128027681665E-2</v>
      </c>
    </row>
    <row r="7" spans="1:10" x14ac:dyDescent="0.45">
      <c r="A7">
        <v>0.17899999999999999</v>
      </c>
      <c r="B7">
        <v>23.9</v>
      </c>
      <c r="C7">
        <v>0.193</v>
      </c>
      <c r="D7">
        <v>92</v>
      </c>
      <c r="E7">
        <v>56.1</v>
      </c>
      <c r="F7">
        <f>(C7*(D7-E7))/(E7-B7)-A7</f>
        <v>3.6177018633540364E-2</v>
      </c>
    </row>
    <row r="8" spans="1:10" x14ac:dyDescent="0.45">
      <c r="E8" t="s">
        <v>7</v>
      </c>
      <c r="F8">
        <f>AVERAGE(F3:F7)</f>
        <v>3.2939331792930127E-2</v>
      </c>
    </row>
    <row r="9" spans="1:10" x14ac:dyDescent="0.45">
      <c r="E9" t="s">
        <v>8</v>
      </c>
      <c r="F9">
        <f>STDEV(F3:F7)/SQRT(5)</f>
        <v>4.7389578635547462E-3</v>
      </c>
    </row>
    <row r="11" spans="1:10" x14ac:dyDescent="0.45">
      <c r="J11">
        <v>5</v>
      </c>
    </row>
    <row r="13" spans="1:10" x14ac:dyDescent="0.45">
      <c r="A13" t="s">
        <v>9</v>
      </c>
    </row>
    <row r="14" spans="1:10" x14ac:dyDescent="0.45">
      <c r="A14" t="s">
        <v>10</v>
      </c>
      <c r="I14" t="s">
        <v>16</v>
      </c>
    </row>
    <row r="15" spans="1:10" x14ac:dyDescent="0.45">
      <c r="A15" t="s">
        <v>1</v>
      </c>
      <c r="B15" t="s">
        <v>13</v>
      </c>
      <c r="C15" t="s">
        <v>11</v>
      </c>
      <c r="D15" t="s">
        <v>4</v>
      </c>
      <c r="E15" t="s">
        <v>14</v>
      </c>
      <c r="F15" t="s">
        <v>12</v>
      </c>
      <c r="I15">
        <v>3.2939000000000003E-2</v>
      </c>
    </row>
    <row r="16" spans="1:10" x14ac:dyDescent="0.45">
      <c r="A16">
        <v>0.17699999999999999</v>
      </c>
      <c r="B16">
        <v>23</v>
      </c>
      <c r="C16">
        <v>5.0999999999999997E-2</v>
      </c>
      <c r="D16">
        <v>81.900000000000006</v>
      </c>
      <c r="E16">
        <v>27.1</v>
      </c>
      <c r="F16">
        <f>(A16+I15)/C16*(E16-B16)/(D16-E16)</f>
        <v>0.30798264634320893</v>
      </c>
      <c r="J16">
        <f>(A16+I15)*(E16-B16)/(C16)/(D16-E16)</f>
        <v>0.30798264634320888</v>
      </c>
    </row>
    <row r="17" spans="1:6" x14ac:dyDescent="0.45">
      <c r="A17">
        <v>0.17799999999999999</v>
      </c>
      <c r="B17">
        <v>22.1</v>
      </c>
      <c r="C17">
        <v>5.0999999999999997E-2</v>
      </c>
      <c r="D17">
        <v>83.9</v>
      </c>
      <c r="E17">
        <v>26.2</v>
      </c>
      <c r="F17">
        <f>(A17+I15)/C17*(E17-B17)/(D17-E17)</f>
        <v>0.29389672749515738</v>
      </c>
    </row>
    <row r="18" spans="1:6" x14ac:dyDescent="0.45">
      <c r="A18">
        <v>0.17</v>
      </c>
      <c r="B18">
        <v>22.1</v>
      </c>
      <c r="C18">
        <v>5.0999999999999997E-2</v>
      </c>
      <c r="D18">
        <v>84.2</v>
      </c>
      <c r="E18">
        <v>25.4</v>
      </c>
      <c r="F18">
        <f>(A18+I15)/C18*(E18-B18)/(D18-E18)</f>
        <v>0.22332222889155645</v>
      </c>
    </row>
    <row r="19" spans="1:6" x14ac:dyDescent="0.45">
      <c r="E19" t="s">
        <v>7</v>
      </c>
      <c r="F19">
        <f>AVERAGE(F16:F18)</f>
        <v>0.27506720090997422</v>
      </c>
    </row>
    <row r="20" spans="1:6" x14ac:dyDescent="0.45">
      <c r="E20" t="s">
        <v>8</v>
      </c>
      <c r="F20">
        <f>STDEV(F16:F18)/SQRT(3)</f>
        <v>2.6190073656117679E-2</v>
      </c>
    </row>
    <row r="22" spans="1:6" x14ac:dyDescent="0.45">
      <c r="A22" t="s">
        <v>15</v>
      </c>
    </row>
    <row r="23" spans="1:6" x14ac:dyDescent="0.45">
      <c r="A23" t="s">
        <v>1</v>
      </c>
      <c r="B23" t="s">
        <v>13</v>
      </c>
      <c r="C23" t="s">
        <v>11</v>
      </c>
      <c r="D23" t="s">
        <v>4</v>
      </c>
      <c r="E23" t="s">
        <v>14</v>
      </c>
      <c r="F23" t="s">
        <v>12</v>
      </c>
    </row>
    <row r="24" spans="1:6" x14ac:dyDescent="0.45">
      <c r="A24">
        <v>0.17499999999999999</v>
      </c>
      <c r="B24">
        <v>21.8</v>
      </c>
      <c r="C24">
        <v>2.7E-2</v>
      </c>
      <c r="D24">
        <v>83.5</v>
      </c>
      <c r="E24">
        <v>24.9</v>
      </c>
      <c r="F24">
        <f>(A24+I15)/C24*(E24-B24)/(D24-E24)</f>
        <v>0.40741429654910849</v>
      </c>
    </row>
    <row r="25" spans="1:6" x14ac:dyDescent="0.45">
      <c r="A25">
        <v>0.19800000000000001</v>
      </c>
      <c r="B25">
        <v>21.5</v>
      </c>
      <c r="C25">
        <v>2.7E-2</v>
      </c>
      <c r="D25">
        <v>87.8</v>
      </c>
      <c r="E25">
        <v>23.2</v>
      </c>
      <c r="F25">
        <f>(A25+I15)/C25*(E25-B25)/(D25-E25)</f>
        <v>0.22508674463937617</v>
      </c>
    </row>
    <row r="26" spans="1:6" x14ac:dyDescent="0.45">
      <c r="A26">
        <v>0.20499999999999999</v>
      </c>
      <c r="B26">
        <v>22.1</v>
      </c>
      <c r="C26">
        <v>2.7E-2</v>
      </c>
      <c r="D26">
        <v>87</v>
      </c>
      <c r="E26">
        <v>22.9</v>
      </c>
      <c r="F26">
        <f>(A26+I15)/C26*(E26-B26)/(D26-E26)</f>
        <v>0.10998509273704242</v>
      </c>
    </row>
    <row r="27" spans="1:6" x14ac:dyDescent="0.45">
      <c r="E27" t="s">
        <v>7</v>
      </c>
      <c r="F27">
        <f>AVERAGE(F24:F26)</f>
        <v>0.24749537797517565</v>
      </c>
    </row>
    <row r="28" spans="1:6" x14ac:dyDescent="0.45">
      <c r="E28" t="s">
        <v>8</v>
      </c>
      <c r="F28">
        <f>STDEV(F24:F26)/SQRT(3)</f>
        <v>8.658838058318151E-2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2015-05-31T14:16:51Z</dcterms:created>
  <dcterms:modified xsi:type="dcterms:W3CDTF">2015-05-31T15:25:47Z</dcterms:modified>
</cp:coreProperties>
</file>