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10" windowWidth="18260" windowHeight="822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L20" i="1" l="1"/>
  <c r="K15" i="1"/>
  <c r="K21" i="1"/>
  <c r="K20" i="1"/>
  <c r="K19" i="1"/>
  <c r="K18" i="1"/>
  <c r="K17" i="1"/>
  <c r="K16" i="1"/>
  <c r="L15" i="1"/>
  <c r="K26" i="1"/>
  <c r="K27" i="1"/>
  <c r="K25" i="1"/>
  <c r="L16" i="1"/>
  <c r="L17" i="1"/>
  <c r="L18" i="1"/>
  <c r="L19" i="1"/>
  <c r="L21" i="1"/>
  <c r="G16" i="1"/>
  <c r="G17" i="1"/>
  <c r="G18" i="1"/>
  <c r="G19" i="1"/>
  <c r="G20" i="1"/>
  <c r="G21" i="1"/>
  <c r="G15" i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15" i="1"/>
  <c r="G27" i="1"/>
  <c r="F27" i="1"/>
  <c r="H27" i="1" s="1"/>
  <c r="G26" i="1"/>
  <c r="F26" i="1"/>
  <c r="H26" i="1" s="1"/>
  <c r="G25" i="1"/>
  <c r="F25" i="1"/>
  <c r="H25" i="1" s="1"/>
  <c r="G6" i="1"/>
  <c r="G7" i="1"/>
  <c r="G8" i="1"/>
  <c r="G9" i="1"/>
  <c r="G10" i="1"/>
  <c r="G5" i="1"/>
  <c r="F6" i="1"/>
  <c r="H6" i="1" s="1"/>
  <c r="F7" i="1"/>
  <c r="H7" i="1" s="1"/>
  <c r="I7" i="1" s="1"/>
  <c r="F8" i="1"/>
  <c r="H8" i="1" s="1"/>
  <c r="F9" i="1"/>
  <c r="H9" i="1" s="1"/>
  <c r="F10" i="1"/>
  <c r="H10" i="1" s="1"/>
  <c r="F5" i="1"/>
  <c r="H5" i="1" s="1"/>
  <c r="H15" i="1" l="1"/>
  <c r="I6" i="1"/>
  <c r="I5" i="1"/>
  <c r="J27" i="1"/>
  <c r="J25" i="1"/>
  <c r="J26" i="1"/>
  <c r="I20" i="1"/>
  <c r="I16" i="1"/>
  <c r="I19" i="1"/>
  <c r="I9" i="1"/>
  <c r="I21" i="1"/>
  <c r="I17" i="1"/>
  <c r="I15" i="1"/>
  <c r="I18" i="1"/>
  <c r="I8" i="1"/>
  <c r="I26" i="1"/>
  <c r="I27" i="1"/>
  <c r="I25" i="1"/>
  <c r="I10" i="1"/>
</calcChain>
</file>

<file path=xl/comments1.xml><?xml version="1.0" encoding="utf-8"?>
<comments xmlns="http://schemas.openxmlformats.org/spreadsheetml/2006/main">
  <authors>
    <author>Joo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Joo: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ㅇㅇ
</t>
        </r>
      </text>
    </comment>
  </commentList>
</comments>
</file>

<file path=xl/sharedStrings.xml><?xml version="1.0" encoding="utf-8"?>
<sst xmlns="http://schemas.openxmlformats.org/spreadsheetml/2006/main" count="28" uniqueCount="22">
  <si>
    <t>_t0</t>
    <phoneticPr fontId="1" type="noConversion"/>
  </si>
  <si>
    <t>_t</t>
    <phoneticPr fontId="1" type="noConversion"/>
  </si>
  <si>
    <t>v0</t>
    <phoneticPr fontId="1" type="noConversion"/>
  </si>
  <si>
    <t>v</t>
    <phoneticPr fontId="1" type="noConversion"/>
  </si>
  <si>
    <t>1/2(v^2-v0^2)</t>
    <phoneticPr fontId="1" type="noConversion"/>
  </si>
  <si>
    <t>t합</t>
    <phoneticPr fontId="1" type="noConversion"/>
  </si>
  <si>
    <t>a</t>
    <phoneticPr fontId="1" type="noConversion"/>
  </si>
  <si>
    <t>W</t>
    <phoneticPr fontId="1" type="noConversion"/>
  </si>
  <si>
    <t>v0</t>
    <phoneticPr fontId="1" type="noConversion"/>
  </si>
  <si>
    <t>v</t>
    <phoneticPr fontId="1" type="noConversion"/>
  </si>
  <si>
    <t>M</t>
    <phoneticPr fontId="1" type="noConversion"/>
  </si>
  <si>
    <t>_t</t>
    <phoneticPr fontId="1" type="noConversion"/>
  </si>
  <si>
    <t>_t합</t>
    <phoneticPr fontId="1" type="noConversion"/>
  </si>
  <si>
    <t>_t0</t>
    <phoneticPr fontId="1" type="noConversion"/>
  </si>
  <si>
    <t>1/2()</t>
    <phoneticPr fontId="1" type="noConversion"/>
  </si>
  <si>
    <t>1/M</t>
    <phoneticPr fontId="1" type="noConversion"/>
  </si>
  <si>
    <t>x-x0(m)</t>
    <phoneticPr fontId="1" type="noConversion"/>
  </si>
  <si>
    <t>t_0</t>
    <phoneticPr fontId="1" type="noConversion"/>
  </si>
  <si>
    <t>힘과 가속도 실험1</t>
    <phoneticPr fontId="1" type="noConversion"/>
  </si>
  <si>
    <t>m(kg)</t>
    <phoneticPr fontId="1" type="noConversion"/>
  </si>
  <si>
    <t>힘과 가속도 실험2</t>
    <phoneticPr fontId="1" type="noConversion"/>
  </si>
  <si>
    <t>힘과 가속도 실험3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</si>
</sst>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4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한양신명조"/>
      <family val="3"/>
      <charset val="129"/>
    </font>
    <font>
      <sz val="11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2" borderId="9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2" fillId="4" borderId="2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4" borderId="0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0" fillId="0" borderId="13" xfId="0" applyBorder="1">
      <alignment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6" fillId="4" borderId="1" xfId="0" applyFont="1" applyFill="1" applyBorder="1">
      <alignment vertical="center"/>
    </xf>
    <xf numFmtId="0" fontId="0" fillId="5" borderId="0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7" xfId="0" applyFill="1" applyBorder="1">
      <alignment vertical="center"/>
    </xf>
    <xf numFmtId="0" fontId="6" fillId="5" borderId="1" xfId="0" applyFont="1" applyFill="1" applyBorder="1">
      <alignment vertical="center"/>
    </xf>
    <xf numFmtId="0" fontId="0" fillId="5" borderId="2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1" xfId="0" applyFill="1" applyBorder="1">
      <alignment vertical="center"/>
    </xf>
    <xf numFmtId="0" fontId="6" fillId="5" borderId="2" xfId="0" applyFont="1" applyFill="1" applyBorder="1">
      <alignment vertical="center"/>
    </xf>
    <xf numFmtId="0" fontId="0" fillId="5" borderId="6" xfId="0" applyFill="1" applyBorder="1">
      <alignment vertical="center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justify" vertical="center" wrapText="1"/>
    </xf>
    <xf numFmtId="0" fontId="9" fillId="0" borderId="16" xfId="0" applyFont="1" applyBorder="1" applyAlignment="1">
      <alignment horizontal="justify"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58573928258969"/>
          <c:y val="6.0659813356663747E-2"/>
          <c:w val="0.85767632256977056"/>
          <c:h val="0.79357933916796985"/>
        </c:manualLayout>
      </c:layout>
      <c:scatterChart>
        <c:scatterStyle val="line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Sheet1!$C$5:$C$11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xVal>
          <c:yVal>
            <c:numRef>
              <c:f>Sheet1!$I$5:$I$11</c:f>
              <c:numCache>
                <c:formatCode>General</c:formatCode>
                <c:ptCount val="7"/>
                <c:pt idx="0">
                  <c:v>2.1105423403803749E-2</c:v>
                </c:pt>
                <c:pt idx="1">
                  <c:v>4.3790679696597987E-2</c:v>
                </c:pt>
                <c:pt idx="2">
                  <c:v>6.7558089104971325E-2</c:v>
                </c:pt>
                <c:pt idx="3">
                  <c:v>8.9416287411216183E-2</c:v>
                </c:pt>
                <c:pt idx="4">
                  <c:v>0.11375031016638161</c:v>
                </c:pt>
                <c:pt idx="5">
                  <c:v>0.13499670419554782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52800"/>
        <c:axId val="125054336"/>
      </c:scatterChart>
      <c:valAx>
        <c:axId val="12505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054336"/>
        <c:crosses val="autoZero"/>
        <c:crossBetween val="midCat"/>
      </c:valAx>
      <c:valAx>
        <c:axId val="12505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052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546753394956063E-2"/>
          <c:y val="2.8650327159809249E-2"/>
          <c:w val="0.87846773935866718"/>
          <c:h val="0.84233152194003924"/>
        </c:manualLayout>
      </c:layout>
      <c:scatterChart>
        <c:scatterStyle val="line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Sheet1!$K$15:$K$21</c:f>
              <c:numCache>
                <c:formatCode>General</c:formatCode>
                <c:ptCount val="7"/>
                <c:pt idx="0">
                  <c:v>0.15203050737298612</c:v>
                </c:pt>
                <c:pt idx="1">
                  <c:v>0.2322415196537459</c:v>
                </c:pt>
                <c:pt idx="2">
                  <c:v>0.31905337940051837</c:v>
                </c:pt>
                <c:pt idx="3">
                  <c:v>0.40563223449320257</c:v>
                </c:pt>
                <c:pt idx="4">
                  <c:v>0.48658918203277907</c:v>
                </c:pt>
                <c:pt idx="5">
                  <c:v>0.56358222520514922</c:v>
                </c:pt>
                <c:pt idx="6">
                  <c:v>0.64562595846134752</c:v>
                </c:pt>
              </c:numCache>
            </c:numRef>
          </c:xVal>
          <c:yVal>
            <c:numRef>
              <c:f>Sheet1!$L$15:$L$21</c:f>
              <c:numCache>
                <c:formatCode>General</c:formatCode>
                <c:ptCount val="7"/>
                <c:pt idx="0">
                  <c:v>4.9000000000000002E-2</c:v>
                </c:pt>
                <c:pt idx="1">
                  <c:v>9.8000000000000004E-2</c:v>
                </c:pt>
                <c:pt idx="2">
                  <c:v>0.14699999999999999</c:v>
                </c:pt>
                <c:pt idx="3">
                  <c:v>0.19600000000000001</c:v>
                </c:pt>
                <c:pt idx="4">
                  <c:v>0.24500000000000002</c:v>
                </c:pt>
                <c:pt idx="5">
                  <c:v>0.29399999999999998</c:v>
                </c:pt>
                <c:pt idx="6">
                  <c:v>0.34300000000000008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91200"/>
        <c:axId val="125101184"/>
      </c:scatterChart>
      <c:valAx>
        <c:axId val="12509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101184"/>
        <c:crosses val="autoZero"/>
        <c:crossBetween val="midCat"/>
      </c:valAx>
      <c:valAx>
        <c:axId val="12510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091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281426693413756E-2"/>
          <c:y val="5.0870651477843622E-2"/>
          <c:w val="0.86626054758753079"/>
          <c:h val="0.80030521957951128"/>
        </c:manualLayout>
      </c:layout>
      <c:scatterChart>
        <c:scatterStyle val="line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Sheet1!$J$25:$J$27</c:f>
              <c:numCache>
                <c:formatCode>General</c:formatCode>
                <c:ptCount val="3"/>
                <c:pt idx="0">
                  <c:v>0.27918557256764354</c:v>
                </c:pt>
                <c:pt idx="1">
                  <c:v>0.27036110772957617</c:v>
                </c:pt>
                <c:pt idx="2">
                  <c:v>0.26773114811804516</c:v>
                </c:pt>
              </c:numCache>
            </c:numRef>
          </c:xVal>
          <c:yVal>
            <c:numRef>
              <c:f>Sheet1!$K$25:$K$27</c:f>
              <c:numCache>
                <c:formatCode>General</c:formatCode>
                <c:ptCount val="3"/>
                <c:pt idx="0">
                  <c:v>1.8832391713747645</c:v>
                </c:pt>
                <c:pt idx="1">
                  <c:v>1.8484288354898335</c:v>
                </c:pt>
                <c:pt idx="2">
                  <c:v>1.8148820326678765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41152"/>
        <c:axId val="125442688"/>
      </c:scatterChart>
      <c:valAx>
        <c:axId val="12544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42688"/>
        <c:crosses val="autoZero"/>
        <c:crossBetween val="midCat"/>
      </c:valAx>
      <c:valAx>
        <c:axId val="12544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41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Sheet2!$B$4:$B$10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Sheet2!$C$4:$C$10</c:f>
              <c:numCache>
                <c:formatCode>General</c:formatCode>
                <c:ptCount val="7"/>
                <c:pt idx="0">
                  <c:v>2.1100000000000001E-2</c:v>
                </c:pt>
                <c:pt idx="1">
                  <c:v>4.3799999999999999E-2</c:v>
                </c:pt>
                <c:pt idx="2">
                  <c:v>6.7500000000000004E-2</c:v>
                </c:pt>
                <c:pt idx="3">
                  <c:v>8.9399999999999993E-2</c:v>
                </c:pt>
                <c:pt idx="4">
                  <c:v>0.1138</c:v>
                </c:pt>
                <c:pt idx="5">
                  <c:v>0.13500000000000001</c:v>
                </c:pt>
                <c:pt idx="6">
                  <c:v>0.1187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17440"/>
        <c:axId val="83233024"/>
      </c:scatterChart>
      <c:valAx>
        <c:axId val="8351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233024"/>
        <c:crosses val="autoZero"/>
        <c:crossBetween val="midCat"/>
      </c:valAx>
      <c:valAx>
        <c:axId val="8323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517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196850393700793E-2"/>
          <c:y val="2.8252405949256341E-2"/>
          <c:w val="0.88079615048118975"/>
          <c:h val="0.832619568387284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Sheet2!$B$14:$B$20</c:f>
              <c:numCache>
                <c:formatCode>General</c:formatCode>
                <c:ptCount val="7"/>
                <c:pt idx="0">
                  <c:v>0.152</c:v>
                </c:pt>
                <c:pt idx="1">
                  <c:v>0.23219999999999999</c:v>
                </c:pt>
                <c:pt idx="2">
                  <c:v>0.31909999999999999</c:v>
                </c:pt>
                <c:pt idx="3">
                  <c:v>0.40560000000000002</c:v>
                </c:pt>
                <c:pt idx="4">
                  <c:v>0.48659999999999998</c:v>
                </c:pt>
                <c:pt idx="5">
                  <c:v>0.56389999999999996</c:v>
                </c:pt>
                <c:pt idx="6">
                  <c:v>0.64559999999999995</c:v>
                </c:pt>
              </c:numCache>
            </c:numRef>
          </c:xVal>
          <c:yVal>
            <c:numRef>
              <c:f>Sheet2!$C$14:$C$20</c:f>
              <c:numCache>
                <c:formatCode>General</c:formatCode>
                <c:ptCount val="7"/>
                <c:pt idx="0">
                  <c:v>4.9000000000000002E-2</c:v>
                </c:pt>
                <c:pt idx="1">
                  <c:v>9.8000000000000004E-2</c:v>
                </c:pt>
                <c:pt idx="2">
                  <c:v>0.14699999999999999</c:v>
                </c:pt>
                <c:pt idx="3">
                  <c:v>0.19600000000000001</c:v>
                </c:pt>
                <c:pt idx="4">
                  <c:v>0.245</c:v>
                </c:pt>
                <c:pt idx="5">
                  <c:v>0.29399999999999998</c:v>
                </c:pt>
                <c:pt idx="6">
                  <c:v>0.34300000000000003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47328"/>
        <c:axId val="110545536"/>
      </c:scatterChart>
      <c:valAx>
        <c:axId val="11054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545536"/>
        <c:crosses val="autoZero"/>
        <c:crossBetween val="midCat"/>
      </c:valAx>
      <c:valAx>
        <c:axId val="11054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547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</xdr:row>
      <xdr:rowOff>9524</xdr:rowOff>
    </xdr:from>
    <xdr:to>
      <xdr:col>21</xdr:col>
      <xdr:colOff>0</xdr:colOff>
      <xdr:row>14</xdr:row>
      <xdr:rowOff>9525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9524</xdr:colOff>
      <xdr:row>14</xdr:row>
      <xdr:rowOff>9525</xdr:rowOff>
    </xdr:from>
    <xdr:to>
      <xdr:col>20</xdr:col>
      <xdr:colOff>685799</xdr:colOff>
      <xdr:row>26</xdr:row>
      <xdr:rowOff>180975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19049</xdr:colOff>
      <xdr:row>27</xdr:row>
      <xdr:rowOff>38099</xdr:rowOff>
    </xdr:from>
    <xdr:to>
      <xdr:col>21</xdr:col>
      <xdr:colOff>28574</xdr:colOff>
      <xdr:row>40</xdr:row>
      <xdr:rowOff>85724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212725</xdr:colOff>
      <xdr:row>10</xdr:row>
      <xdr:rowOff>146050</xdr:rowOff>
    </xdr:from>
    <xdr:to>
      <xdr:col>21</xdr:col>
      <xdr:colOff>161925</xdr:colOff>
      <xdr:row>23</xdr:row>
      <xdr:rowOff>82550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7</xdr:row>
      <xdr:rowOff>127000</xdr:rowOff>
    </xdr:from>
    <xdr:to>
      <xdr:col>10</xdr:col>
      <xdr:colOff>377825</xdr:colOff>
      <xdr:row>20</xdr:row>
      <xdr:rowOff>57150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27"/>
  <sheetViews>
    <sheetView tabSelected="1" workbookViewId="0">
      <selection activeCell="I11" sqref="B11:I11"/>
    </sheetView>
  </sheetViews>
  <sheetFormatPr defaultRowHeight="17"/>
  <sheetData>
    <row r="1" spans="2:12" ht="17.5" thickBot="1"/>
    <row r="2" spans="2:12" ht="17.5">
      <c r="B2" s="17" t="s">
        <v>18</v>
      </c>
      <c r="C2" s="9"/>
      <c r="D2" s="9"/>
      <c r="E2" s="9"/>
      <c r="F2" s="9"/>
      <c r="G2" s="9"/>
      <c r="H2" s="9"/>
      <c r="I2" s="9"/>
      <c r="J2" s="10"/>
      <c r="K2" s="22"/>
      <c r="L2" s="23"/>
    </row>
    <row r="3" spans="2:12">
      <c r="B3" s="11"/>
      <c r="C3" s="12"/>
      <c r="D3" s="12"/>
      <c r="E3" s="12"/>
      <c r="F3" s="12"/>
      <c r="G3" s="12"/>
      <c r="H3" s="12"/>
      <c r="I3" s="12"/>
      <c r="J3" s="13"/>
      <c r="K3" s="18"/>
      <c r="L3" s="19"/>
    </row>
    <row r="4" spans="2:12">
      <c r="B4" s="3"/>
      <c r="C4" s="2" t="s">
        <v>16</v>
      </c>
      <c r="D4" s="2" t="s">
        <v>17</v>
      </c>
      <c r="E4" s="2" t="s">
        <v>5</v>
      </c>
      <c r="F4" s="2" t="s">
        <v>1</v>
      </c>
      <c r="G4" s="2" t="s">
        <v>2</v>
      </c>
      <c r="H4" s="2" t="s">
        <v>3</v>
      </c>
      <c r="I4" s="2" t="s">
        <v>4</v>
      </c>
      <c r="J4" s="4"/>
      <c r="K4" s="18"/>
      <c r="L4" s="19"/>
    </row>
    <row r="5" spans="2:12">
      <c r="B5" s="3">
        <v>1</v>
      </c>
      <c r="C5" s="1">
        <v>0.1</v>
      </c>
      <c r="D5" s="1">
        <v>0.1227</v>
      </c>
      <c r="E5" s="1">
        <v>0.20910000000000001</v>
      </c>
      <c r="F5" s="1">
        <f>E5-D5</f>
        <v>8.6400000000000005E-2</v>
      </c>
      <c r="G5" s="1">
        <f>0.025/D5</f>
        <v>0.20374898125509372</v>
      </c>
      <c r="H5" s="1">
        <f>0.025/F5</f>
        <v>0.28935185185185186</v>
      </c>
      <c r="I5" s="1">
        <f t="shared" ref="I5:I11" si="0">(POWER(H5,2)-POWER(G5,2))/2</f>
        <v>2.1105423403803749E-2</v>
      </c>
      <c r="J5" s="5"/>
      <c r="K5" s="18"/>
      <c r="L5" s="19"/>
    </row>
    <row r="6" spans="2:12">
      <c r="B6" s="3">
        <v>2</v>
      </c>
      <c r="C6" s="1">
        <v>0.2</v>
      </c>
      <c r="D6" s="1">
        <v>0.1196</v>
      </c>
      <c r="E6" s="1">
        <v>0.18859999999999999</v>
      </c>
      <c r="F6" s="1">
        <f t="shared" ref="F6:F11" si="1">E6-D6</f>
        <v>6.8999999999999992E-2</v>
      </c>
      <c r="G6" s="1">
        <f t="shared" ref="G6:G11" si="2">0.025/D6</f>
        <v>0.20903010033444819</v>
      </c>
      <c r="H6" s="1">
        <f t="shared" ref="H6:H11" si="3">0.025/F6</f>
        <v>0.3623188405797102</v>
      </c>
      <c r="I6" s="1">
        <f t="shared" si="0"/>
        <v>4.3790679696597987E-2</v>
      </c>
      <c r="J6" s="5"/>
      <c r="K6" s="18"/>
      <c r="L6" s="19"/>
    </row>
    <row r="7" spans="2:12">
      <c r="B7" s="3">
        <v>3</v>
      </c>
      <c r="C7" s="1">
        <v>0.3</v>
      </c>
      <c r="D7" s="1">
        <v>0.1211</v>
      </c>
      <c r="E7" s="1">
        <v>0.1804</v>
      </c>
      <c r="F7" s="1">
        <f t="shared" si="1"/>
        <v>5.9300000000000005E-2</v>
      </c>
      <c r="G7" s="1">
        <f t="shared" si="2"/>
        <v>0.20644095788604461</v>
      </c>
      <c r="H7" s="1">
        <f t="shared" si="3"/>
        <v>0.42158516020236086</v>
      </c>
      <c r="I7" s="1">
        <f t="shared" si="0"/>
        <v>6.7558089104971325E-2</v>
      </c>
      <c r="J7" s="5"/>
      <c r="K7" s="18"/>
      <c r="L7" s="19"/>
    </row>
    <row r="8" spans="2:12">
      <c r="B8" s="3">
        <v>4</v>
      </c>
      <c r="C8" s="1">
        <v>0.4</v>
      </c>
      <c r="D8" s="1">
        <v>0.11849999999999999</v>
      </c>
      <c r="E8" s="1">
        <v>0.1714</v>
      </c>
      <c r="F8" s="1">
        <f t="shared" si="1"/>
        <v>5.2900000000000003E-2</v>
      </c>
      <c r="G8" s="1">
        <f t="shared" si="2"/>
        <v>0.21097046413502113</v>
      </c>
      <c r="H8" s="1">
        <f t="shared" si="3"/>
        <v>0.47258979206049151</v>
      </c>
      <c r="I8" s="1">
        <f t="shared" si="0"/>
        <v>8.9416287411216183E-2</v>
      </c>
      <c r="J8" s="5"/>
      <c r="K8" s="18"/>
      <c r="L8" s="19"/>
    </row>
    <row r="9" spans="2:12">
      <c r="B9" s="3">
        <v>5</v>
      </c>
      <c r="C9" s="1">
        <v>0.5</v>
      </c>
      <c r="D9" s="1">
        <v>0.1195</v>
      </c>
      <c r="E9" s="1">
        <v>0.16750000000000001</v>
      </c>
      <c r="F9" s="1">
        <f t="shared" si="1"/>
        <v>4.8000000000000015E-2</v>
      </c>
      <c r="G9" s="1">
        <f t="shared" si="2"/>
        <v>0.20920502092050211</v>
      </c>
      <c r="H9" s="1">
        <f t="shared" si="3"/>
        <v>0.52083333333333315</v>
      </c>
      <c r="I9" s="1">
        <f t="shared" si="0"/>
        <v>0.11375031016638161</v>
      </c>
      <c r="J9" s="5"/>
      <c r="K9" s="18"/>
      <c r="L9" s="19"/>
    </row>
    <row r="10" spans="2:12">
      <c r="B10" s="3">
        <v>6</v>
      </c>
      <c r="C10" s="1">
        <v>0.6</v>
      </c>
      <c r="D10" s="1">
        <v>0.11890000000000001</v>
      </c>
      <c r="E10" s="1">
        <v>0.16350000000000001</v>
      </c>
      <c r="F10" s="1">
        <f t="shared" si="1"/>
        <v>4.4600000000000001E-2</v>
      </c>
      <c r="G10" s="1">
        <f t="shared" si="2"/>
        <v>0.21026072329688814</v>
      </c>
      <c r="H10" s="1">
        <f t="shared" si="3"/>
        <v>0.56053811659192831</v>
      </c>
      <c r="I10" s="1">
        <f t="shared" si="0"/>
        <v>0.13499670419554782</v>
      </c>
      <c r="J10" s="5"/>
      <c r="K10" s="18"/>
      <c r="L10" s="19"/>
    </row>
    <row r="11" spans="2:12" ht="17.5" thickBot="1">
      <c r="B11" s="6"/>
      <c r="C11" s="7"/>
      <c r="D11" s="7"/>
      <c r="E11" s="7"/>
      <c r="F11" s="7"/>
      <c r="G11" s="7"/>
      <c r="H11" s="7"/>
      <c r="I11" s="7"/>
      <c r="J11" s="8"/>
      <c r="K11" s="18"/>
      <c r="L11" s="19"/>
    </row>
    <row r="12" spans="2:12" ht="17.5">
      <c r="B12" s="21" t="s">
        <v>20</v>
      </c>
      <c r="C12" s="22"/>
      <c r="D12" s="22"/>
      <c r="E12" s="22"/>
      <c r="F12" s="22"/>
      <c r="G12" s="22"/>
      <c r="H12" s="22"/>
      <c r="I12" s="22"/>
      <c r="J12" s="22"/>
      <c r="K12" s="22"/>
      <c r="L12" s="23"/>
    </row>
    <row r="13" spans="2:12" ht="17.5" thickBot="1">
      <c r="B13" s="24"/>
      <c r="C13" s="18"/>
      <c r="D13" s="18"/>
      <c r="E13" s="18"/>
      <c r="F13" s="18"/>
      <c r="G13" s="18"/>
      <c r="H13" s="18"/>
      <c r="I13" s="18"/>
      <c r="J13" s="18"/>
      <c r="K13" s="18"/>
      <c r="L13" s="19"/>
    </row>
    <row r="14" spans="2:12">
      <c r="B14" s="14"/>
      <c r="C14" s="15" t="s">
        <v>19</v>
      </c>
      <c r="D14" s="15" t="s">
        <v>0</v>
      </c>
      <c r="E14" s="15" t="s">
        <v>5</v>
      </c>
      <c r="F14" s="15" t="s">
        <v>1</v>
      </c>
      <c r="G14" s="15" t="s">
        <v>2</v>
      </c>
      <c r="H14" s="15" t="s">
        <v>3</v>
      </c>
      <c r="I14" s="15" t="s">
        <v>4</v>
      </c>
      <c r="J14" s="15"/>
      <c r="K14" s="15" t="s">
        <v>6</v>
      </c>
      <c r="L14" s="16" t="s">
        <v>7</v>
      </c>
    </row>
    <row r="15" spans="2:12">
      <c r="B15" s="3">
        <v>1</v>
      </c>
      <c r="C15" s="1">
        <v>5.0000000000000001E-3</v>
      </c>
      <c r="D15" s="1">
        <v>0.19350000000000001</v>
      </c>
      <c r="E15" s="1">
        <v>0.2833</v>
      </c>
      <c r="F15" s="1">
        <f>E15-D15</f>
        <v>8.9799999999999991E-2</v>
      </c>
      <c r="G15" s="1">
        <f>0.025/D15</f>
        <v>0.12919896640826875</v>
      </c>
      <c r="H15" s="1">
        <f>0.025/F15</f>
        <v>0.27839643652561252</v>
      </c>
      <c r="I15" s="1">
        <f>(POWER(H15,2)-POWER(G15,2))/2</f>
        <v>3.0406101474597227E-2</v>
      </c>
      <c r="J15" s="1"/>
      <c r="K15" s="1">
        <f>(POWER(H15,2)-POWER(G15,2))/0.4</f>
        <v>0.15203050737298612</v>
      </c>
      <c r="L15" s="5">
        <f>PRODUCT(C15,9.8)</f>
        <v>4.9000000000000002E-2</v>
      </c>
    </row>
    <row r="16" spans="2:12">
      <c r="B16" s="3">
        <v>2</v>
      </c>
      <c r="C16" s="1">
        <v>0.01</v>
      </c>
      <c r="D16" s="1">
        <v>0.156</v>
      </c>
      <c r="E16" s="1">
        <v>0.2286</v>
      </c>
      <c r="F16" s="1">
        <f t="shared" ref="F16:F21" si="4">E16-D16</f>
        <v>7.2599999999999998E-2</v>
      </c>
      <c r="G16" s="1">
        <f t="shared" ref="G16:G21" si="5">0.025/D16</f>
        <v>0.16025641025641027</v>
      </c>
      <c r="H16" s="1">
        <f t="shared" ref="H16:H21" si="6">0.025/F16</f>
        <v>0.34435261707988984</v>
      </c>
      <c r="I16" s="1">
        <f t="shared" ref="I16:I21" si="7">(POWER(H16,2)-POWER(G16,2))/2</f>
        <v>4.6448303930749182E-2</v>
      </c>
      <c r="J16" s="1"/>
      <c r="K16" s="1">
        <f>(POWER(H16,2)-POWER(G16,2))/0.4</f>
        <v>0.2322415196537459</v>
      </c>
      <c r="L16" s="5">
        <f t="shared" ref="L16:L21" si="8">PRODUCT(C16,9.8)</f>
        <v>9.8000000000000004E-2</v>
      </c>
    </row>
    <row r="17" spans="2:12">
      <c r="B17" s="3">
        <v>3</v>
      </c>
      <c r="C17" s="1">
        <v>1.4999999999999999E-2</v>
      </c>
      <c r="D17" s="1">
        <v>0.13469999999999999</v>
      </c>
      <c r="E17" s="1">
        <v>0.1968</v>
      </c>
      <c r="F17" s="1">
        <f t="shared" si="4"/>
        <v>6.2100000000000016E-2</v>
      </c>
      <c r="G17" s="1">
        <f t="shared" si="5"/>
        <v>0.18559762435040833</v>
      </c>
      <c r="H17" s="1">
        <f t="shared" si="6"/>
        <v>0.40257648953301117</v>
      </c>
      <c r="I17" s="1">
        <f t="shared" si="7"/>
        <v>6.3810675880103682E-2</v>
      </c>
      <c r="J17" s="1"/>
      <c r="K17" s="1">
        <f>(POWER(H17,2)-POWER(G17,2))/0.4</f>
        <v>0.31905337940051837</v>
      </c>
      <c r="L17" s="5">
        <f t="shared" si="8"/>
        <v>0.14699999999999999</v>
      </c>
    </row>
    <row r="18" spans="2:12">
      <c r="B18" s="3">
        <v>4</v>
      </c>
      <c r="C18" s="1">
        <v>0.02</v>
      </c>
      <c r="D18" s="1">
        <v>0.1187</v>
      </c>
      <c r="E18" s="1">
        <v>0.17369999999999999</v>
      </c>
      <c r="F18" s="1">
        <f t="shared" si="4"/>
        <v>5.4999999999999993E-2</v>
      </c>
      <c r="G18" s="1">
        <f t="shared" si="5"/>
        <v>0.2106149957877001</v>
      </c>
      <c r="H18" s="1">
        <f t="shared" si="6"/>
        <v>0.45454545454545464</v>
      </c>
      <c r="I18" s="1">
        <f t="shared" si="7"/>
        <v>8.1126446898640514E-2</v>
      </c>
      <c r="J18" s="1"/>
      <c r="K18" s="1">
        <f>(POWER(H18,2)-POWER(G18,2))/0.4</f>
        <v>0.40563223449320257</v>
      </c>
      <c r="L18" s="5">
        <f t="shared" si="8"/>
        <v>0.19600000000000001</v>
      </c>
    </row>
    <row r="19" spans="2:12">
      <c r="B19" s="3">
        <v>5</v>
      </c>
      <c r="C19" s="1">
        <v>2.5000000000000001E-2</v>
      </c>
      <c r="D19" s="1">
        <v>0.1124</v>
      </c>
      <c r="E19" s="1">
        <v>0.16300000000000001</v>
      </c>
      <c r="F19" s="1">
        <f t="shared" si="4"/>
        <v>5.0600000000000006E-2</v>
      </c>
      <c r="G19" s="1">
        <f t="shared" si="5"/>
        <v>0.22241992882562278</v>
      </c>
      <c r="H19" s="1">
        <f t="shared" si="6"/>
        <v>0.49407114624505927</v>
      </c>
      <c r="I19" s="1">
        <f t="shared" si="7"/>
        <v>9.7317836406555822E-2</v>
      </c>
      <c r="J19" s="1"/>
      <c r="K19" s="1">
        <f>(POWER(H19,2)-POWER(G19,2))/0.4</f>
        <v>0.48658918203277907</v>
      </c>
      <c r="L19" s="5">
        <f t="shared" si="8"/>
        <v>0.24500000000000002</v>
      </c>
    </row>
    <row r="20" spans="2:12">
      <c r="B20" s="3">
        <v>6</v>
      </c>
      <c r="C20" s="1">
        <v>0.03</v>
      </c>
      <c r="D20" s="1">
        <v>0.1011</v>
      </c>
      <c r="E20" s="1">
        <v>0.14779999999999999</v>
      </c>
      <c r="F20" s="1">
        <f t="shared" si="4"/>
        <v>4.6699999999999992E-2</v>
      </c>
      <c r="G20" s="1">
        <f t="shared" si="5"/>
        <v>0.24727992087042536</v>
      </c>
      <c r="H20" s="1">
        <f t="shared" si="6"/>
        <v>0.53533190578158474</v>
      </c>
      <c r="I20" s="1">
        <f t="shared" si="7"/>
        <v>0.11271644504102984</v>
      </c>
      <c r="J20" s="1"/>
      <c r="K20" s="1">
        <f>(POWER(H20,2)-POWER(G20,2))/0.4</f>
        <v>0.56358222520514922</v>
      </c>
      <c r="L20" s="5">
        <f>PRODUCT(C20,9.8)</f>
        <v>0.29399999999999998</v>
      </c>
    </row>
    <row r="21" spans="2:12" ht="17.5" thickBot="1">
      <c r="B21" s="6">
        <v>7</v>
      </c>
      <c r="C21" s="7">
        <v>3.5000000000000003E-2</v>
      </c>
      <c r="D21" s="7">
        <v>9.6199999999999994E-2</v>
      </c>
      <c r="E21" s="7">
        <v>0.14000000000000001</v>
      </c>
      <c r="F21" s="7">
        <f t="shared" si="4"/>
        <v>4.3800000000000019E-2</v>
      </c>
      <c r="G21" s="7">
        <f t="shared" si="5"/>
        <v>0.25987525987525989</v>
      </c>
      <c r="H21" s="7">
        <f t="shared" si="6"/>
        <v>0.57077625570776236</v>
      </c>
      <c r="I21" s="7">
        <f t="shared" si="7"/>
        <v>0.12912519169226952</v>
      </c>
      <c r="J21" s="7"/>
      <c r="K21" s="7">
        <f>(POWER(H21,2)-POWER(G21,2))/0.4</f>
        <v>0.64562595846134752</v>
      </c>
      <c r="L21" s="8">
        <f t="shared" si="8"/>
        <v>0.34300000000000008</v>
      </c>
    </row>
    <row r="22" spans="2:12" ht="17.5">
      <c r="B22" s="25"/>
      <c r="C22" s="26" t="s">
        <v>21</v>
      </c>
      <c r="D22" s="22"/>
      <c r="E22" s="22"/>
      <c r="F22" s="22"/>
      <c r="G22" s="22"/>
      <c r="H22" s="22"/>
      <c r="I22" s="22"/>
      <c r="J22" s="22"/>
      <c r="K22" s="23"/>
      <c r="L22" s="19"/>
    </row>
    <row r="23" spans="2:12">
      <c r="B23" s="24"/>
      <c r="C23" s="18"/>
      <c r="D23" s="18"/>
      <c r="E23" s="18"/>
      <c r="F23" s="18"/>
      <c r="G23" s="18"/>
      <c r="H23" s="18"/>
      <c r="I23" s="18"/>
      <c r="J23" s="18"/>
      <c r="K23" s="19"/>
      <c r="L23" s="19"/>
    </row>
    <row r="24" spans="2:12">
      <c r="B24" s="3"/>
      <c r="C24" s="20" t="s">
        <v>10</v>
      </c>
      <c r="D24" s="20" t="s">
        <v>13</v>
      </c>
      <c r="E24" s="20" t="s">
        <v>12</v>
      </c>
      <c r="F24" s="20" t="s">
        <v>11</v>
      </c>
      <c r="G24" s="20" t="s">
        <v>8</v>
      </c>
      <c r="H24" s="20" t="s">
        <v>9</v>
      </c>
      <c r="I24" s="20" t="s">
        <v>14</v>
      </c>
      <c r="J24" s="20" t="s">
        <v>6</v>
      </c>
      <c r="K24" s="20" t="s">
        <v>15</v>
      </c>
      <c r="L24" s="19"/>
    </row>
    <row r="25" spans="2:12">
      <c r="B25" s="3">
        <v>1</v>
      </c>
      <c r="C25" s="1">
        <v>0.53100000000000003</v>
      </c>
      <c r="D25" s="1">
        <v>7.9000000000000001E-2</v>
      </c>
      <c r="E25" s="1">
        <v>0.14230000000000001</v>
      </c>
      <c r="F25" s="1">
        <f>E25-D25</f>
        <v>6.3300000000000009E-2</v>
      </c>
      <c r="G25" s="1">
        <f>0.025/D25</f>
        <v>0.31645569620253167</v>
      </c>
      <c r="H25" s="1">
        <f>0.025/F25</f>
        <v>0.39494470774091622</v>
      </c>
      <c r="I25" s="1">
        <f>(POWER(H25,2)-POWER(G25,2))/2</f>
        <v>2.7918557256764356E-2</v>
      </c>
      <c r="J25" s="1">
        <f>(POWER(H25,2)-POWER(G25,2))/0.2</f>
        <v>0.27918557256764354</v>
      </c>
      <c r="K25" s="1">
        <f>1/C25</f>
        <v>1.8832391713747645</v>
      </c>
      <c r="L25" s="19"/>
    </row>
    <row r="26" spans="2:12">
      <c r="B26" s="3">
        <v>2</v>
      </c>
      <c r="C26" s="1">
        <v>0.54100000000000004</v>
      </c>
      <c r="D26" s="1">
        <v>8.2000000000000003E-2</v>
      </c>
      <c r="E26" s="1">
        <v>0.1472</v>
      </c>
      <c r="F26" s="1">
        <f t="shared" ref="F26:F27" si="9">E26-D26</f>
        <v>6.5199999999999994E-2</v>
      </c>
      <c r="G26" s="1">
        <f t="shared" ref="G26:G27" si="10">0.025/D26</f>
        <v>0.3048780487804878</v>
      </c>
      <c r="H26" s="1">
        <f t="shared" ref="H26:H27" si="11">0.025/F26</f>
        <v>0.38343558282208595</v>
      </c>
      <c r="I26" s="1">
        <f>(POWER(H26,2)-POWER(G26,2))/2</f>
        <v>2.7036110772957617E-2</v>
      </c>
      <c r="J26" s="1">
        <f>(POWER(H26,2)-POWER(G26,2))/0.2</f>
        <v>0.27036110772957617</v>
      </c>
      <c r="K26" s="1">
        <f t="shared" ref="K26:K27" si="12">1/C26</f>
        <v>1.8484288354898335</v>
      </c>
      <c r="L26" s="19"/>
    </row>
    <row r="27" spans="2:12" ht="17.5" thickBot="1">
      <c r="B27" s="6">
        <v>3</v>
      </c>
      <c r="C27" s="7">
        <v>0.55100000000000005</v>
      </c>
      <c r="D27" s="7">
        <v>8.5199999999999998E-2</v>
      </c>
      <c r="E27" s="7">
        <v>0.15210000000000001</v>
      </c>
      <c r="F27" s="7">
        <f t="shared" si="9"/>
        <v>6.6900000000000015E-2</v>
      </c>
      <c r="G27" s="7">
        <f t="shared" si="10"/>
        <v>0.29342723004694837</v>
      </c>
      <c r="H27" s="7">
        <f t="shared" si="11"/>
        <v>0.3736920777279521</v>
      </c>
      <c r="I27" s="7">
        <f>(POWER(H27,2)-POWER(G27,2))/2</f>
        <v>2.677311481180452E-2</v>
      </c>
      <c r="J27" s="7">
        <f>(POWER(H27,2)-POWER(G27,2))/0.2</f>
        <v>0.26773114811804516</v>
      </c>
      <c r="K27" s="7">
        <f t="shared" si="12"/>
        <v>1.8148820326678765</v>
      </c>
      <c r="L27" s="27"/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0"/>
  <sheetViews>
    <sheetView workbookViewId="0">
      <selection activeCell="K12" sqref="K12"/>
    </sheetView>
  </sheetViews>
  <sheetFormatPr defaultRowHeight="17"/>
  <sheetData>
    <row r="4" spans="2:3">
      <c r="B4" s="1">
        <v>0.1</v>
      </c>
      <c r="C4" s="28">
        <v>2.1100000000000001E-2</v>
      </c>
    </row>
    <row r="5" spans="2:3">
      <c r="B5" s="1">
        <v>0.2</v>
      </c>
      <c r="C5" s="28">
        <v>4.3799999999999999E-2</v>
      </c>
    </row>
    <row r="6" spans="2:3">
      <c r="B6" s="1">
        <v>0.3</v>
      </c>
      <c r="C6" s="28">
        <v>6.7500000000000004E-2</v>
      </c>
    </row>
    <row r="7" spans="2:3">
      <c r="B7" s="1">
        <v>0.4</v>
      </c>
      <c r="C7" s="28">
        <v>8.9399999999999993E-2</v>
      </c>
    </row>
    <row r="8" spans="2:3">
      <c r="B8" s="1">
        <v>0.5</v>
      </c>
      <c r="C8" s="28">
        <v>0.1138</v>
      </c>
    </row>
    <row r="9" spans="2:3">
      <c r="B9" s="1">
        <v>0.6</v>
      </c>
      <c r="C9" s="28">
        <v>0.13500000000000001</v>
      </c>
    </row>
    <row r="10" spans="2:3" ht="17.5" thickBot="1">
      <c r="B10" s="7">
        <v>0.7</v>
      </c>
      <c r="C10" s="28">
        <v>0.1187</v>
      </c>
    </row>
    <row r="14" spans="2:3">
      <c r="B14" s="28">
        <v>0.152</v>
      </c>
      <c r="C14" s="29">
        <v>4.9000000000000002E-2</v>
      </c>
    </row>
    <row r="15" spans="2:3">
      <c r="B15" s="28">
        <v>0.23219999999999999</v>
      </c>
      <c r="C15" s="29">
        <v>9.8000000000000004E-2</v>
      </c>
    </row>
    <row r="16" spans="2:3">
      <c r="B16" s="28">
        <v>0.31909999999999999</v>
      </c>
      <c r="C16" s="29">
        <v>0.14699999999999999</v>
      </c>
    </row>
    <row r="17" spans="2:3">
      <c r="B17" s="28">
        <v>0.40560000000000002</v>
      </c>
      <c r="C17" s="29">
        <v>0.19600000000000001</v>
      </c>
    </row>
    <row r="18" spans="2:3">
      <c r="B18" s="28">
        <v>0.48659999999999998</v>
      </c>
      <c r="C18" s="29">
        <v>0.245</v>
      </c>
    </row>
    <row r="19" spans="2:3">
      <c r="B19" s="28">
        <v>0.56389999999999996</v>
      </c>
      <c r="C19" s="29">
        <v>0.29399999999999998</v>
      </c>
    </row>
    <row r="20" spans="2:3">
      <c r="B20" s="28">
        <v>0.64559999999999995</v>
      </c>
      <c r="C20" s="30">
        <v>0.34300000000000003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</dc:creator>
  <cp:lastModifiedBy>1</cp:lastModifiedBy>
  <dcterms:created xsi:type="dcterms:W3CDTF">2014-03-26T22:55:09Z</dcterms:created>
  <dcterms:modified xsi:type="dcterms:W3CDTF">2015-04-08T20:16:39Z</dcterms:modified>
</cp:coreProperties>
</file>