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90" windowWidth="28020" windowHeight="14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4" i="1" l="1"/>
  <c r="D24" i="1"/>
  <c r="A24" i="1"/>
  <c r="L23" i="1"/>
  <c r="L22" i="1"/>
  <c r="L21" i="1"/>
  <c r="L20" i="1"/>
  <c r="L19" i="1"/>
  <c r="L18" i="1"/>
  <c r="L17" i="1"/>
  <c r="K23" i="1"/>
  <c r="K22" i="1"/>
  <c r="K21" i="1"/>
  <c r="K20" i="1"/>
  <c r="K19" i="1"/>
  <c r="K18" i="1"/>
  <c r="K17" i="1"/>
  <c r="K4" i="1"/>
  <c r="J23" i="1"/>
  <c r="J22" i="1"/>
  <c r="J21" i="1"/>
  <c r="J20" i="1"/>
  <c r="J19" i="1"/>
  <c r="J18" i="1"/>
  <c r="J17" i="1"/>
  <c r="G11" i="1"/>
  <c r="L10" i="1"/>
  <c r="L9" i="1"/>
  <c r="L8" i="1"/>
  <c r="L7" i="1"/>
  <c r="L6" i="1"/>
  <c r="L5" i="1"/>
  <c r="L4" i="1"/>
  <c r="D11" i="1"/>
  <c r="K10" i="1"/>
  <c r="K9" i="1"/>
  <c r="K8" i="1"/>
  <c r="K7" i="1"/>
  <c r="K6" i="1"/>
  <c r="K5" i="1"/>
  <c r="J4" i="1"/>
  <c r="A11" i="1"/>
  <c r="J10" i="1"/>
  <c r="J9" i="1"/>
  <c r="J8" i="1"/>
  <c r="J7" i="1"/>
  <c r="J6" i="1"/>
  <c r="J5" i="1"/>
  <c r="I23" i="1"/>
  <c r="I22" i="1"/>
  <c r="I21" i="1"/>
  <c r="I20" i="1"/>
  <c r="I19" i="1"/>
  <c r="I18" i="1"/>
  <c r="I17" i="1"/>
  <c r="F23" i="1"/>
  <c r="F22" i="1"/>
  <c r="F21" i="1"/>
  <c r="F20" i="1"/>
  <c r="F19" i="1"/>
  <c r="F18" i="1"/>
  <c r="F17" i="1"/>
  <c r="C23" i="1"/>
  <c r="C22" i="1"/>
  <c r="C21" i="1"/>
  <c r="C20" i="1"/>
  <c r="C19" i="1"/>
  <c r="C18" i="1"/>
  <c r="C17" i="1"/>
  <c r="I10" i="1"/>
  <c r="I9" i="1"/>
  <c r="I8" i="1"/>
  <c r="I7" i="1"/>
  <c r="I6" i="1"/>
  <c r="I5" i="1"/>
  <c r="I4" i="1"/>
  <c r="F10" i="1"/>
  <c r="F9" i="1"/>
  <c r="F8" i="1"/>
  <c r="F7" i="1"/>
  <c r="F6" i="1"/>
  <c r="F5" i="1"/>
  <c r="F4" i="1"/>
  <c r="C10" i="1"/>
  <c r="C9" i="1"/>
  <c r="C8" i="1"/>
  <c r="C7" i="1"/>
  <c r="C6" i="1"/>
  <c r="C5" i="1"/>
  <c r="C4" i="1"/>
  <c r="E29" i="1"/>
</calcChain>
</file>

<file path=xl/sharedStrings.xml><?xml version="1.0" encoding="utf-8"?>
<sst xmlns="http://schemas.openxmlformats.org/spreadsheetml/2006/main" count="32" uniqueCount="7">
  <si>
    <t>전류</t>
  </si>
  <si>
    <t>(A)</t>
  </si>
  <si>
    <t>질량</t>
  </si>
  <si>
    <t>(g)</t>
  </si>
  <si>
    <t>힘(N)</t>
  </si>
  <si>
    <t>힘 = mg (kg*m/s2)</t>
    <phoneticPr fontId="4" type="noConversion"/>
  </si>
  <si>
    <t>0.001*9.8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</si>
</sst>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b/>
      <sz val="10"/>
      <color rgb="FF000000"/>
      <name val="한양신명조"/>
      <family val="3"/>
      <charset val="129"/>
    </font>
    <font>
      <sz val="10"/>
      <color rgb="FF000000"/>
      <name val="한양신명조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E6E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</a:t>
            </a:r>
            <a:r>
              <a:rPr lang="en-US" altLang="en-US"/>
              <a:t>1A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cat>
          <c:val>
            <c:numRef>
              <c:f>(Sheet1!$C$6,Sheet1!$F$6,Sheet1!$I$6,Sheet1!$C$19,Sheet1!$F$19,Sheet1!$I$19)</c:f>
              <c:numCache>
                <c:formatCode>General</c:formatCode>
                <c:ptCount val="6"/>
                <c:pt idx="0">
                  <c:v>8.8199999999999997E-4</c:v>
                </c:pt>
                <c:pt idx="1">
                  <c:v>1.5680000000000002E-3</c:v>
                </c:pt>
                <c:pt idx="2">
                  <c:v>2.4500000000000004E-3</c:v>
                </c:pt>
                <c:pt idx="3">
                  <c:v>3.2340000000000003E-3</c:v>
                </c:pt>
                <c:pt idx="4">
                  <c:v>4.6059999999999999E-3</c:v>
                </c:pt>
                <c:pt idx="5">
                  <c:v>6.2720000000000007E-3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9280"/>
        <c:axId val="45760896"/>
      </c:lineChart>
      <c:catAx>
        <c:axId val="4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60896"/>
        <c:crosses val="autoZero"/>
        <c:auto val="1"/>
        <c:lblAlgn val="ctr"/>
        <c:lblOffset val="100"/>
        <c:noMultiLvlLbl val="0"/>
      </c:catAx>
      <c:valAx>
        <c:axId val="45760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(2</a:t>
            </a:r>
            <a:r>
              <a:rPr lang="en-US" altLang="en-US"/>
              <a:t>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cat>
          <c:val>
            <c:numRef>
              <c:f>(Sheet1!$C$8,Sheet1!$F$8,Sheet1!$I$8,Sheet1!$C$21,Sheet1!$F$21,Sheet1!$I$21)</c:f>
              <c:numCache>
                <c:formatCode>General</c:formatCode>
                <c:ptCount val="6"/>
                <c:pt idx="0">
                  <c:v>1.7639999999999999E-3</c:v>
                </c:pt>
                <c:pt idx="1">
                  <c:v>3.3320000000000003E-3</c:v>
                </c:pt>
                <c:pt idx="2">
                  <c:v>4.9980000000000007E-3</c:v>
                </c:pt>
                <c:pt idx="3">
                  <c:v>6.5660000000000007E-3</c:v>
                </c:pt>
                <c:pt idx="4">
                  <c:v>9.4080000000000014E-3</c:v>
                </c:pt>
                <c:pt idx="5">
                  <c:v>1.2446000000000002E-2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368"/>
        <c:axId val="57644160"/>
      </c:lineChart>
      <c:catAx>
        <c:axId val="499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44160"/>
        <c:crosses val="autoZero"/>
        <c:auto val="1"/>
        <c:lblAlgn val="ctr"/>
        <c:lblOffset val="100"/>
        <c:noMultiLvlLbl val="0"/>
      </c:catAx>
      <c:valAx>
        <c:axId val="57644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도선의 길이와 자기력</a:t>
            </a:r>
            <a:r>
              <a:rPr lang="en-US" altLang="ko-KR"/>
              <a:t>(3</a:t>
            </a:r>
            <a:r>
              <a:rPr lang="en-US" altLang="en-US"/>
              <a:t>A</a:t>
            </a:r>
            <a:r>
              <a:rPr lang="ko-KR" altLang="en-US"/>
              <a:t>전류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3A전류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(Sheet1!$A$1,Sheet1!$D$1,Sheet1!$G$1,Sheet1!$A$14,Sheet1!$D$14,Sheet1!$G$14)</c:f>
              <c:numCache>
                <c:formatCode>General</c:formatCode>
                <c:ptCount val="6"/>
                <c:pt idx="0">
                  <c:v>1.2E-2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cat>
          <c:val>
            <c:numRef>
              <c:f>(Sheet1!$C$10,Sheet1!$F$10,Sheet1!$I$10,Sheet1!$C$23,Sheet1!$F$23,Sheet1!$I$23)</c:f>
              <c:numCache>
                <c:formatCode>General</c:formatCode>
                <c:ptCount val="6"/>
                <c:pt idx="0">
                  <c:v>2.6460000000000003E-3</c:v>
                </c:pt>
                <c:pt idx="1">
                  <c:v>4.9980000000000007E-3</c:v>
                </c:pt>
                <c:pt idx="2">
                  <c:v>7.5460000000000015E-3</c:v>
                </c:pt>
                <c:pt idx="3">
                  <c:v>9.8000000000000014E-3</c:v>
                </c:pt>
                <c:pt idx="4">
                  <c:v>1.4112E-2</c:v>
                </c:pt>
                <c:pt idx="5">
                  <c:v>1.8620000000000001E-2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5744"/>
        <c:axId val="46177664"/>
      </c:lineChart>
      <c:catAx>
        <c:axId val="461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도선의 길이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77664"/>
        <c:crosses val="autoZero"/>
        <c:auto val="1"/>
        <c:lblAlgn val="ctr"/>
        <c:lblOffset val="100"/>
        <c:noMultiLvlLbl val="0"/>
      </c:catAx>
      <c:valAx>
        <c:axId val="461776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힘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(N)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7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631825</xdr:colOff>
      <xdr:row>1</xdr:row>
      <xdr:rowOff>85725</xdr:rowOff>
    </xdr:from>
    <xdr:to>
      <xdr:col>19</xdr:col>
      <xdr:colOff>581025</xdr:colOff>
      <xdr:row>14</xdr:row>
      <xdr:rowOff>22225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654050</xdr:colOff>
      <xdr:row>17</xdr:row>
      <xdr:rowOff>107950</xdr:rowOff>
    </xdr:from>
    <xdr:to>
      <xdr:col>19</xdr:col>
      <xdr:colOff>603250</xdr:colOff>
      <xdr:row>30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33</xdr:row>
      <xdr:rowOff>57150</xdr:rowOff>
    </xdr:from>
    <xdr:to>
      <xdr:col>20</xdr:col>
      <xdr:colOff>88900</xdr:colOff>
      <xdr:row>45</xdr:row>
      <xdr:rowOff>209550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E29" sqref="E29"/>
    </sheetView>
  </sheetViews>
  <sheetFormatPr defaultRowHeight="17"/>
  <sheetData>
    <row r="1" spans="1:12">
      <c r="A1" s="5">
        <v>1.2E-2</v>
      </c>
      <c r="B1" s="6"/>
      <c r="C1" s="7"/>
      <c r="D1" s="5">
        <v>2.1999999999999999E-2</v>
      </c>
      <c r="E1" s="6"/>
      <c r="F1" s="7"/>
      <c r="G1" s="5">
        <v>3.2000000000000001E-2</v>
      </c>
      <c r="H1" s="6"/>
      <c r="I1" s="7"/>
      <c r="J1" t="s">
        <v>5</v>
      </c>
    </row>
    <row r="2" spans="1:12">
      <c r="A2" s="1" t="s">
        <v>0</v>
      </c>
      <c r="B2" s="1" t="s">
        <v>2</v>
      </c>
      <c r="C2" s="8" t="s">
        <v>4</v>
      </c>
      <c r="D2" s="1" t="s">
        <v>0</v>
      </c>
      <c r="E2" s="1" t="s">
        <v>2</v>
      </c>
      <c r="F2" s="8" t="s">
        <v>4</v>
      </c>
      <c r="G2" s="1" t="s">
        <v>0</v>
      </c>
      <c r="H2" s="1" t="s">
        <v>2</v>
      </c>
      <c r="I2" s="8" t="s">
        <v>4</v>
      </c>
      <c r="J2" t="s">
        <v>6</v>
      </c>
    </row>
    <row r="3" spans="1:12">
      <c r="A3" s="2" t="s">
        <v>1</v>
      </c>
      <c r="B3" s="2" t="s">
        <v>3</v>
      </c>
      <c r="C3" s="9"/>
      <c r="D3" s="2" t="s">
        <v>1</v>
      </c>
      <c r="E3" s="2" t="s">
        <v>3</v>
      </c>
      <c r="F3" s="9"/>
      <c r="G3" s="2" t="s">
        <v>1</v>
      </c>
      <c r="H3" s="2" t="s">
        <v>3</v>
      </c>
      <c r="I3" s="9"/>
    </row>
    <row r="4" spans="1:12">
      <c r="A4" s="3">
        <v>0.03</v>
      </c>
      <c r="B4" s="3">
        <v>0</v>
      </c>
      <c r="C4" s="4">
        <f>B4*0.001*9.8</f>
        <v>0</v>
      </c>
      <c r="D4" s="3">
        <v>0.03</v>
      </c>
      <c r="E4" s="3">
        <v>0</v>
      </c>
      <c r="F4" s="4">
        <f>E4*0.001*9.8</f>
        <v>0</v>
      </c>
      <c r="G4" s="3">
        <v>0.03</v>
      </c>
      <c r="H4" s="3">
        <v>0.01</v>
      </c>
      <c r="I4" s="4">
        <f>H4*0.001*9.8</f>
        <v>9.800000000000001E-5</v>
      </c>
      <c r="J4">
        <f>C4/(A4*0.012)</f>
        <v>0</v>
      </c>
      <c r="K4">
        <f>F4/(A4*0.022)</f>
        <v>0</v>
      </c>
      <c r="L4">
        <f>I4/(A4*0.032)</f>
        <v>0.10208333333333335</v>
      </c>
    </row>
    <row r="5" spans="1:12">
      <c r="A5" s="3">
        <v>0.49</v>
      </c>
      <c r="B5" s="3">
        <v>0.04</v>
      </c>
      <c r="C5" s="4">
        <f>B5*0.001*9.8</f>
        <v>3.9200000000000004E-4</v>
      </c>
      <c r="D5" s="3">
        <v>0.49</v>
      </c>
      <c r="E5" s="3">
        <v>0.08</v>
      </c>
      <c r="F5" s="4">
        <f>E5*0.001*9.8</f>
        <v>7.8400000000000008E-4</v>
      </c>
      <c r="G5" s="3">
        <v>0.49</v>
      </c>
      <c r="H5" s="3">
        <v>0.13</v>
      </c>
      <c r="I5" s="4">
        <f>H5*0.001*9.8</f>
        <v>1.2740000000000002E-3</v>
      </c>
      <c r="J5">
        <f>C5/(A5*0.012)</f>
        <v>6.666666666666668E-2</v>
      </c>
      <c r="K5">
        <f>F5/(A5*0.022)</f>
        <v>7.2727272727272738E-2</v>
      </c>
      <c r="L5">
        <f>I5/(A5*0.032)</f>
        <v>8.1250000000000017E-2</v>
      </c>
    </row>
    <row r="6" spans="1:12">
      <c r="A6" s="3">
        <v>0.99</v>
      </c>
      <c r="B6" s="3">
        <v>0.09</v>
      </c>
      <c r="C6" s="4">
        <f>B6*0.001*9.8</f>
        <v>8.8199999999999997E-4</v>
      </c>
      <c r="D6" s="3">
        <v>0.99</v>
      </c>
      <c r="E6" s="3">
        <v>0.16</v>
      </c>
      <c r="F6" s="4">
        <f>E6*0.001*9.8</f>
        <v>1.5680000000000002E-3</v>
      </c>
      <c r="G6" s="3">
        <v>0.99</v>
      </c>
      <c r="H6" s="3">
        <v>0.25</v>
      </c>
      <c r="I6" s="4">
        <f>H6*0.001*9.8</f>
        <v>2.4500000000000004E-3</v>
      </c>
      <c r="J6">
        <f>C6/(A6*0.012)</f>
        <v>7.4242424242424235E-2</v>
      </c>
      <c r="K6">
        <f>F6/(A6*0.022)</f>
        <v>7.1992653810835652E-2</v>
      </c>
      <c r="L6">
        <f>I6/(A6*0.032)</f>
        <v>7.7335858585858591E-2</v>
      </c>
    </row>
    <row r="7" spans="1:12">
      <c r="A7" s="3">
        <v>1.49</v>
      </c>
      <c r="B7" s="3">
        <v>0.14000000000000001</v>
      </c>
      <c r="C7" s="4">
        <f>B7*0.001*9.8</f>
        <v>1.3720000000000002E-3</v>
      </c>
      <c r="D7" s="3">
        <v>1.49</v>
      </c>
      <c r="E7" s="3">
        <v>0.25</v>
      </c>
      <c r="F7" s="4">
        <f>E7*0.001*9.8</f>
        <v>2.4500000000000004E-3</v>
      </c>
      <c r="G7" s="3">
        <v>1.49</v>
      </c>
      <c r="H7" s="3">
        <v>0.38</v>
      </c>
      <c r="I7" s="4">
        <f>H7*0.001*9.8</f>
        <v>3.7240000000000003E-3</v>
      </c>
      <c r="J7">
        <f>C7/(A7*0.012)</f>
        <v>7.6733780760626411E-2</v>
      </c>
      <c r="K7">
        <f>F7/(A7*0.022)</f>
        <v>7.4740695546064689E-2</v>
      </c>
      <c r="L7">
        <f>I7/(A7*0.032)</f>
        <v>7.8104026845637595E-2</v>
      </c>
    </row>
    <row r="8" spans="1:12">
      <c r="A8" s="3">
        <v>2</v>
      </c>
      <c r="B8" s="3">
        <v>0.18</v>
      </c>
      <c r="C8" s="4">
        <f>B8*0.001*9.8</f>
        <v>1.7639999999999999E-3</v>
      </c>
      <c r="D8" s="3">
        <v>2</v>
      </c>
      <c r="E8" s="3">
        <v>0.34</v>
      </c>
      <c r="F8" s="4">
        <f>E8*0.001*9.8</f>
        <v>3.3320000000000003E-3</v>
      </c>
      <c r="G8" s="3">
        <v>2</v>
      </c>
      <c r="H8" s="3">
        <v>0.51</v>
      </c>
      <c r="I8" s="4">
        <f>H8*0.001*9.8</f>
        <v>4.9980000000000007E-3</v>
      </c>
      <c r="J8">
        <f>C8/(A8*0.012)</f>
        <v>7.3499999999999996E-2</v>
      </c>
      <c r="K8">
        <f>F8/(A8*0.022)</f>
        <v>7.572727272727274E-2</v>
      </c>
      <c r="L8">
        <f>I8/(A8*0.032)</f>
        <v>7.8093750000000003E-2</v>
      </c>
    </row>
    <row r="9" spans="1:12">
      <c r="A9" s="3">
        <v>2.4900000000000002</v>
      </c>
      <c r="B9" s="3">
        <v>0.23</v>
      </c>
      <c r="C9" s="4">
        <f>B9*0.001*9.8</f>
        <v>2.2540000000000004E-3</v>
      </c>
      <c r="D9" s="3">
        <v>2.4900000000000002</v>
      </c>
      <c r="E9" s="3">
        <v>0.42</v>
      </c>
      <c r="F9" s="4">
        <f>E9*0.001*9.8</f>
        <v>4.1160000000000007E-3</v>
      </c>
      <c r="G9" s="3">
        <v>2.4900000000000002</v>
      </c>
      <c r="H9" s="3">
        <v>0.64</v>
      </c>
      <c r="I9" s="4">
        <f>H9*0.001*9.8</f>
        <v>6.2720000000000007E-3</v>
      </c>
      <c r="J9">
        <f>C9/(A9*0.012)</f>
        <v>7.5435073627844712E-2</v>
      </c>
      <c r="K9">
        <f>F9/(A9*0.022)</f>
        <v>7.513691128148961E-2</v>
      </c>
      <c r="L9">
        <f>I9/(A9*0.032)</f>
        <v>7.8714859437751E-2</v>
      </c>
    </row>
    <row r="10" spans="1:12">
      <c r="A10" s="3">
        <v>2.99</v>
      </c>
      <c r="B10" s="3">
        <v>0.27</v>
      </c>
      <c r="C10" s="4">
        <f>B10*0.001*9.8</f>
        <v>2.6460000000000003E-3</v>
      </c>
      <c r="D10" s="3">
        <v>2.99</v>
      </c>
      <c r="E10" s="3">
        <v>0.51</v>
      </c>
      <c r="F10" s="4">
        <f>E10*0.001*9.8</f>
        <v>4.9980000000000007E-3</v>
      </c>
      <c r="G10" s="3">
        <v>2.99</v>
      </c>
      <c r="H10" s="3">
        <v>0.77</v>
      </c>
      <c r="I10" s="4">
        <f>H10*0.001*9.8</f>
        <v>7.5460000000000015E-3</v>
      </c>
      <c r="J10">
        <f>C10/(A10*0.012)</f>
        <v>7.3745819397993323E-2</v>
      </c>
      <c r="K10">
        <f>F10/(A10*0.022)</f>
        <v>7.5980541197932502E-2</v>
      </c>
      <c r="L10">
        <f>I10/(A10*0.032)</f>
        <v>7.8867056856187293E-2</v>
      </c>
    </row>
    <row r="11" spans="1:12">
      <c r="A11" s="10">
        <f>AVERAGE(J5:J10)</f>
        <v>7.3387294115925886E-2</v>
      </c>
      <c r="B11" s="11"/>
      <c r="C11" s="12"/>
      <c r="D11" s="10">
        <f>AVERAGE(K4:K10)</f>
        <v>6.375790675583827E-2</v>
      </c>
      <c r="E11" s="11"/>
      <c r="F11" s="12"/>
      <c r="G11" s="10">
        <f>AVERAGE(L4:L10)</f>
        <v>8.2064126436966839E-2</v>
      </c>
      <c r="H11" s="11"/>
      <c r="I11" s="12"/>
    </row>
    <row r="14" spans="1:12">
      <c r="A14" s="5">
        <v>4.2000000000000003E-2</v>
      </c>
      <c r="B14" s="6"/>
      <c r="C14" s="7"/>
      <c r="D14" s="5">
        <v>6.4000000000000001E-2</v>
      </c>
      <c r="E14" s="6"/>
      <c r="F14" s="7"/>
      <c r="G14" s="5">
        <v>8.4000000000000005E-2</v>
      </c>
      <c r="H14" s="6"/>
      <c r="I14" s="7"/>
    </row>
    <row r="15" spans="1:12">
      <c r="A15" s="1" t="s">
        <v>0</v>
      </c>
      <c r="B15" s="1" t="s">
        <v>2</v>
      </c>
      <c r="C15" s="8" t="s">
        <v>4</v>
      </c>
      <c r="D15" s="1" t="s">
        <v>0</v>
      </c>
      <c r="E15" s="1" t="s">
        <v>2</v>
      </c>
      <c r="F15" s="8" t="s">
        <v>4</v>
      </c>
      <c r="G15" s="1" t="s">
        <v>0</v>
      </c>
      <c r="H15" s="1" t="s">
        <v>2</v>
      </c>
      <c r="I15" s="8" t="s">
        <v>4</v>
      </c>
    </row>
    <row r="16" spans="1:12">
      <c r="A16" s="2" t="s">
        <v>1</v>
      </c>
      <c r="B16" s="2" t="s">
        <v>3</v>
      </c>
      <c r="C16" s="9"/>
      <c r="D16" s="2" t="s">
        <v>1</v>
      </c>
      <c r="E16" s="2" t="s">
        <v>3</v>
      </c>
      <c r="F16" s="9"/>
      <c r="G16" s="2" t="s">
        <v>1</v>
      </c>
      <c r="H16" s="2" t="s">
        <v>3</v>
      </c>
      <c r="I16" s="9"/>
    </row>
    <row r="17" spans="1:12">
      <c r="A17" s="3">
        <v>0.03</v>
      </c>
      <c r="B17" s="3">
        <v>0</v>
      </c>
      <c r="C17" s="4">
        <f>B17*0.001*9.8</f>
        <v>0</v>
      </c>
      <c r="D17" s="3">
        <v>0.03</v>
      </c>
      <c r="E17" s="3">
        <v>0</v>
      </c>
      <c r="F17" s="4">
        <f>E17*0.001*9.8</f>
        <v>0</v>
      </c>
      <c r="G17" s="3">
        <v>0.03</v>
      </c>
      <c r="H17" s="3">
        <v>0</v>
      </c>
      <c r="I17" s="4">
        <f>H17*0.001*9.8</f>
        <v>0</v>
      </c>
      <c r="J17">
        <f>C17/(A17*0.042)</f>
        <v>0</v>
      </c>
      <c r="K17">
        <f>F17/(A17*0.064)</f>
        <v>0</v>
      </c>
      <c r="L17">
        <f>I17/(A17*0.084)</f>
        <v>0</v>
      </c>
    </row>
    <row r="18" spans="1:12">
      <c r="A18" s="3">
        <v>0.49</v>
      </c>
      <c r="B18" s="3">
        <v>0.16</v>
      </c>
      <c r="C18" s="4">
        <f>B18*0.001*9.8</f>
        <v>1.5680000000000002E-3</v>
      </c>
      <c r="D18" s="3">
        <v>0.49</v>
      </c>
      <c r="E18" s="3">
        <v>0.22</v>
      </c>
      <c r="F18" s="4">
        <f>E18*0.001*9.8</f>
        <v>2.1560000000000004E-3</v>
      </c>
      <c r="G18" s="3">
        <v>0.49</v>
      </c>
      <c r="H18" s="3">
        <v>0.3</v>
      </c>
      <c r="I18" s="4">
        <f>H18*0.001*9.8</f>
        <v>2.9399999999999999E-3</v>
      </c>
      <c r="J18">
        <f>C18/(A18*0.042)</f>
        <v>7.6190476190476197E-2</v>
      </c>
      <c r="K18">
        <f>F18/(A18*0.064)</f>
        <v>6.8750000000000019E-2</v>
      </c>
      <c r="L18">
        <f>I18/(A18*0.084)</f>
        <v>7.1428571428571425E-2</v>
      </c>
    </row>
    <row r="19" spans="1:12">
      <c r="A19" s="3">
        <v>0.99</v>
      </c>
      <c r="B19" s="3">
        <v>0.33</v>
      </c>
      <c r="C19" s="4">
        <f>B19*0.001*9.8</f>
        <v>3.2340000000000003E-3</v>
      </c>
      <c r="D19" s="3">
        <v>0.99</v>
      </c>
      <c r="E19" s="3">
        <v>0.47</v>
      </c>
      <c r="F19" s="4">
        <f>E19*0.001*9.8</f>
        <v>4.6059999999999999E-3</v>
      </c>
      <c r="G19" s="3">
        <v>0.99</v>
      </c>
      <c r="H19" s="3">
        <v>0.64</v>
      </c>
      <c r="I19" s="4">
        <f>H19*0.001*9.8</f>
        <v>6.2720000000000007E-3</v>
      </c>
      <c r="J19">
        <f>C19/(A19*0.042)</f>
        <v>7.7777777777777793E-2</v>
      </c>
      <c r="K19">
        <f>F19/(A19*0.064)</f>
        <v>7.2695707070707064E-2</v>
      </c>
      <c r="L19">
        <f>I19/(A19*0.084)</f>
        <v>7.542087542087543E-2</v>
      </c>
    </row>
    <row r="20" spans="1:12">
      <c r="A20" s="3">
        <v>1.49</v>
      </c>
      <c r="B20" s="3">
        <v>0.49</v>
      </c>
      <c r="C20" s="4">
        <f>B20*0.001*9.8</f>
        <v>4.8019999999999998E-3</v>
      </c>
      <c r="D20" s="3">
        <v>1.49</v>
      </c>
      <c r="E20" s="3">
        <v>0.71</v>
      </c>
      <c r="F20" s="4">
        <f>E20*0.001*9.8</f>
        <v>6.9580000000000006E-3</v>
      </c>
      <c r="G20" s="3">
        <v>1.49</v>
      </c>
      <c r="H20" s="3">
        <v>0.94</v>
      </c>
      <c r="I20" s="4">
        <f>H20*0.001*9.8</f>
        <v>9.2119999999999997E-3</v>
      </c>
      <c r="J20">
        <f>C20/(A20*0.042)</f>
        <v>7.6733780760626397E-2</v>
      </c>
      <c r="K20">
        <f>F20/(A20*0.064)</f>
        <v>7.296560402684564E-2</v>
      </c>
      <c r="L20">
        <f>I20/(A20*0.084)</f>
        <v>7.3601789709172263E-2</v>
      </c>
    </row>
    <row r="21" spans="1:12">
      <c r="A21" s="3">
        <v>2</v>
      </c>
      <c r="B21" s="3">
        <v>0.67</v>
      </c>
      <c r="C21" s="4">
        <f>B21*0.001*9.8</f>
        <v>6.5660000000000007E-3</v>
      </c>
      <c r="D21" s="3">
        <v>2</v>
      </c>
      <c r="E21" s="3">
        <v>0.96</v>
      </c>
      <c r="F21" s="4">
        <f>E21*0.001*9.8</f>
        <v>9.4080000000000014E-3</v>
      </c>
      <c r="G21" s="3">
        <v>2</v>
      </c>
      <c r="H21" s="3">
        <v>1.27</v>
      </c>
      <c r="I21" s="4">
        <f>H21*0.001*9.8</f>
        <v>1.2446000000000002E-2</v>
      </c>
      <c r="J21">
        <f>C21/(A21*0.042)</f>
        <v>7.8166666666666676E-2</v>
      </c>
      <c r="K21">
        <f>F21/(A21*0.064)</f>
        <v>7.350000000000001E-2</v>
      </c>
      <c r="L21">
        <f>I21/(A21*0.084)</f>
        <v>7.4083333333333348E-2</v>
      </c>
    </row>
    <row r="22" spans="1:12">
      <c r="A22" s="3">
        <v>2.4900000000000002</v>
      </c>
      <c r="B22" s="3">
        <v>0.83</v>
      </c>
      <c r="C22" s="4">
        <f>B22*0.001*9.8</f>
        <v>8.1340000000000006E-3</v>
      </c>
      <c r="D22" s="3">
        <v>2.4900000000000002</v>
      </c>
      <c r="E22" s="3">
        <v>1.19</v>
      </c>
      <c r="F22" s="4">
        <f>E22*0.001*9.8</f>
        <v>1.1661999999999999E-2</v>
      </c>
      <c r="G22" s="3">
        <v>2.4900000000000002</v>
      </c>
      <c r="H22" s="3">
        <v>1.58</v>
      </c>
      <c r="I22" s="4">
        <f>H22*0.001*9.8</f>
        <v>1.5484000000000001E-2</v>
      </c>
      <c r="J22">
        <f>C22/(A22*0.042)</f>
        <v>7.7777777777777765E-2</v>
      </c>
      <c r="K22">
        <f>F22/(A22*0.064)</f>
        <v>7.3180220883534111E-2</v>
      </c>
      <c r="L22">
        <f>I22/(A22*0.084)</f>
        <v>7.4029451137884866E-2</v>
      </c>
    </row>
    <row r="23" spans="1:12">
      <c r="A23" s="3">
        <v>2.99</v>
      </c>
      <c r="B23" s="3">
        <v>1</v>
      </c>
      <c r="C23" s="4">
        <f>B23*0.001*9.8</f>
        <v>9.8000000000000014E-3</v>
      </c>
      <c r="D23" s="3">
        <v>2.99</v>
      </c>
      <c r="E23" s="3">
        <v>1.44</v>
      </c>
      <c r="F23" s="4">
        <f>E23*0.001*9.8</f>
        <v>1.4112E-2</v>
      </c>
      <c r="G23" s="3">
        <v>2.99</v>
      </c>
      <c r="H23" s="3">
        <v>1.9</v>
      </c>
      <c r="I23" s="4">
        <f>H23*0.001*9.8</f>
        <v>1.8620000000000001E-2</v>
      </c>
      <c r="J23">
        <f>C23/(A23*0.042)</f>
        <v>7.8037904124860641E-2</v>
      </c>
      <c r="K23">
        <f>F23/(A23*0.064)</f>
        <v>7.3745819397993295E-2</v>
      </c>
      <c r="L23">
        <f>I23/(A23*0.084)</f>
        <v>7.4136008918617602E-2</v>
      </c>
    </row>
    <row r="24" spans="1:12">
      <c r="A24" s="10">
        <f>AVERAGE(J17:J23)</f>
        <v>6.6383483328312218E-2</v>
      </c>
      <c r="B24" s="11"/>
      <c r="C24" s="12"/>
      <c r="D24" s="10">
        <f>AVERAGE(K17:K23)</f>
        <v>6.2119621625582877E-2</v>
      </c>
      <c r="E24" s="11"/>
      <c r="F24" s="12"/>
      <c r="G24" s="10">
        <f>AVERAGE(L17:L23)</f>
        <v>6.3242861421207844E-2</v>
      </c>
      <c r="H24" s="11"/>
      <c r="I24" s="12"/>
    </row>
    <row r="29" spans="1:12">
      <c r="E29" t="e">
        <f ca="1">slop(C6,F6,A1,D1)</f>
        <v>#NAME?</v>
      </c>
    </row>
  </sheetData>
  <mergeCells count="18">
    <mergeCell ref="C15:C16"/>
    <mergeCell ref="F15:F16"/>
    <mergeCell ref="I15:I16"/>
    <mergeCell ref="A24:C24"/>
    <mergeCell ref="D24:F24"/>
    <mergeCell ref="G24:I24"/>
    <mergeCell ref="A11:C11"/>
    <mergeCell ref="D11:F11"/>
    <mergeCell ref="G11:I11"/>
    <mergeCell ref="A14:C14"/>
    <mergeCell ref="D14:F14"/>
    <mergeCell ref="G14:I14"/>
    <mergeCell ref="A1:C1"/>
    <mergeCell ref="D1:F1"/>
    <mergeCell ref="G1:I1"/>
    <mergeCell ref="C2:C3"/>
    <mergeCell ref="F2:F3"/>
    <mergeCell ref="I2:I3"/>
  </mergeCells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2015-10-05T11:41:37Z</dcterms:created>
  <dcterms:modified xsi:type="dcterms:W3CDTF">2015-10-05T19:12:08Z</dcterms:modified>
</cp:coreProperties>
</file>