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60" windowWidth="19440" windowHeight="122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10" i="1"/>
  <c r="H10"/>
  <c r="F10"/>
  <c r="F9"/>
  <c r="F4"/>
  <c r="H6"/>
  <c r="F3"/>
  <c r="K3"/>
  <c r="J3"/>
  <c r="I3"/>
  <c r="H3"/>
  <c r="F2"/>
  <c r="O9"/>
  <c r="O8"/>
  <c r="D3"/>
  <c r="D4"/>
  <c r="D5"/>
  <c r="D6"/>
  <c r="D7"/>
  <c r="D8"/>
  <c r="D9"/>
  <c r="D10"/>
  <c r="D11"/>
  <c r="D2"/>
  <c r="B30" l="1"/>
  <c r="C30"/>
  <c r="D30"/>
  <c r="A30"/>
  <c r="D29"/>
  <c r="C29"/>
  <c r="B29"/>
  <c r="A29"/>
  <c r="C22"/>
  <c r="D22"/>
  <c r="D21"/>
  <c r="C21"/>
  <c r="B22"/>
  <c r="B21"/>
  <c r="A22"/>
  <c r="A21"/>
  <c r="B3"/>
  <c r="B4"/>
  <c r="B5"/>
  <c r="B6"/>
  <c r="B7"/>
  <c r="B8"/>
  <c r="B9"/>
  <c r="B10"/>
  <c r="B11"/>
  <c r="B2"/>
</calcChain>
</file>

<file path=xl/sharedStrings.xml><?xml version="1.0" encoding="utf-8"?>
<sst xmlns="http://schemas.openxmlformats.org/spreadsheetml/2006/main" count="9" uniqueCount="8">
  <si>
    <t>m</t>
    <phoneticPr fontId="1" type="noConversion"/>
  </si>
  <si>
    <t>F</t>
    <phoneticPr fontId="1" type="noConversion"/>
  </si>
  <si>
    <t>수레의위치</t>
    <phoneticPr fontId="1" type="noConversion"/>
  </si>
  <si>
    <t>x</t>
    <phoneticPr fontId="1" type="noConversion"/>
  </si>
  <si>
    <t>10cm</t>
    <phoneticPr fontId="1" type="noConversion"/>
  </si>
  <si>
    <t>20cm</t>
    <phoneticPr fontId="1" type="noConversion"/>
  </si>
  <si>
    <t>10cm</t>
    <phoneticPr fontId="1" type="noConversion"/>
  </si>
  <si>
    <t>.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</si>
</sst>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0"/>
  <sheetViews>
    <sheetView tabSelected="1" workbookViewId="0">
      <selection activeCell="I11" sqref="I11"/>
    </sheetView>
  </sheetViews>
  <sheetFormatPr defaultRowHeight="16.5"/>
  <sheetData>
    <row r="1" spans="1:15">
      <c r="A1" s="1" t="s">
        <v>0</v>
      </c>
      <c r="B1" s="1" t="s">
        <v>1</v>
      </c>
      <c r="C1" s="1" t="s">
        <v>2</v>
      </c>
      <c r="D1" s="1" t="s">
        <v>3</v>
      </c>
    </row>
    <row r="2" spans="1:15">
      <c r="A2" s="2">
        <v>0.01</v>
      </c>
      <c r="B2" s="2">
        <f>A2*9.8</f>
        <v>9.8000000000000004E-2</v>
      </c>
      <c r="C2" s="2">
        <v>0.625</v>
      </c>
      <c r="D2" s="2">
        <f>C2-0.615</f>
        <v>1.0000000000000009E-2</v>
      </c>
      <c r="F2">
        <f>2*PI()*SQRT(0.5052/7.933)</f>
        <v>1.5855969880017398</v>
      </c>
      <c r="H2">
        <v>1.56</v>
      </c>
      <c r="I2">
        <v>1.55</v>
      </c>
      <c r="J2">
        <v>1.9</v>
      </c>
      <c r="K2">
        <v>1.92</v>
      </c>
    </row>
    <row r="3" spans="1:15">
      <c r="A3" s="2">
        <v>0.02</v>
      </c>
      <c r="B3" s="2">
        <f t="shared" ref="B3:B11" si="0">A3*9.8</f>
        <v>0.19600000000000001</v>
      </c>
      <c r="C3" s="2">
        <v>0.63700000000000001</v>
      </c>
      <c r="D3" s="2">
        <f t="shared" ref="D3:D11" si="1">C3-0.615</f>
        <v>2.200000000000002E-2</v>
      </c>
      <c r="F3">
        <f>2*PI()*SQRT(0.7539/7.933)</f>
        <v>1.9369482284441406</v>
      </c>
      <c r="H3">
        <f>(F2-H2)/F2</f>
        <v>1.6143438840659316E-2</v>
      </c>
      <c r="I3">
        <f>(F2-I2)/F2</f>
        <v>2.2450211668603812E-2</v>
      </c>
      <c r="J3">
        <f>(F3-J2)/F3</f>
        <v>1.9075485808838302E-2</v>
      </c>
      <c r="K3">
        <f>(F3-K2)/F3</f>
        <v>8.7499646068260658E-3</v>
      </c>
      <c r="N3" t="s">
        <v>7</v>
      </c>
    </row>
    <row r="4" spans="1:15">
      <c r="A4" s="2">
        <v>0.03</v>
      </c>
      <c r="B4" s="2">
        <f t="shared" si="0"/>
        <v>0.29399999999999998</v>
      </c>
      <c r="C4" s="2">
        <v>0.65300000000000002</v>
      </c>
      <c r="D4" s="2">
        <f t="shared" si="1"/>
        <v>3.8000000000000034E-2</v>
      </c>
      <c r="F4">
        <f>2*PI()*SQRT(0.6052/7.933)</f>
        <v>1.7354439865927458</v>
      </c>
    </row>
    <row r="5" spans="1:15">
      <c r="A5" s="2">
        <v>0.04</v>
      </c>
      <c r="B5" s="2">
        <f t="shared" si="0"/>
        <v>0.39200000000000002</v>
      </c>
      <c r="C5" s="2">
        <v>0.66200000000000003</v>
      </c>
      <c r="D5" s="2">
        <f t="shared" si="1"/>
        <v>4.7000000000000042E-2</v>
      </c>
      <c r="H5">
        <v>1.72</v>
      </c>
    </row>
    <row r="6" spans="1:15">
      <c r="A6" s="2">
        <v>0.05</v>
      </c>
      <c r="B6" s="2">
        <f t="shared" si="0"/>
        <v>0.49000000000000005</v>
      </c>
      <c r="C6" s="2">
        <v>0.67500000000000004</v>
      </c>
      <c r="D6" s="2">
        <f t="shared" si="1"/>
        <v>6.0000000000000053E-2</v>
      </c>
      <c r="H6">
        <f>(F4-H5)/H5</f>
        <v>8.9790619725266391E-3</v>
      </c>
    </row>
    <row r="7" spans="1:15">
      <c r="A7" s="2">
        <v>0.06</v>
      </c>
      <c r="B7" s="2">
        <f t="shared" si="0"/>
        <v>0.58799999999999997</v>
      </c>
      <c r="C7" s="2">
        <v>0.69</v>
      </c>
      <c r="D7" s="2">
        <f t="shared" si="1"/>
        <v>7.4999999999999956E-2</v>
      </c>
    </row>
    <row r="8" spans="1:15">
      <c r="A8" s="2">
        <v>7.0000000000000007E-2</v>
      </c>
      <c r="B8" s="2">
        <f t="shared" si="0"/>
        <v>0.68600000000000017</v>
      </c>
      <c r="C8" s="2">
        <v>0.7</v>
      </c>
      <c r="D8" s="2">
        <f t="shared" si="1"/>
        <v>8.4999999999999964E-2</v>
      </c>
      <c r="O8">
        <f>SQRT(0.998)</f>
        <v>0.99899949949937417</v>
      </c>
    </row>
    <row r="9" spans="1:15">
      <c r="A9" s="2">
        <v>0.08</v>
      </c>
      <c r="B9" s="2">
        <f t="shared" si="0"/>
        <v>0.78400000000000003</v>
      </c>
      <c r="C9" s="2">
        <v>0.71299999999999997</v>
      </c>
      <c r="D9" s="2">
        <f t="shared" si="1"/>
        <v>9.7999999999999976E-2</v>
      </c>
      <c r="F9">
        <f>2*PI()*SQRT(1.0104/3.9665)</f>
        <v>3.1711939760034795</v>
      </c>
      <c r="H9">
        <v>3.17</v>
      </c>
      <c r="I9">
        <v>3.46</v>
      </c>
      <c r="O9">
        <f>7.933/2</f>
        <v>3.9664999999999999</v>
      </c>
    </row>
    <row r="10" spans="1:15">
      <c r="A10" s="2">
        <v>0.09</v>
      </c>
      <c r="B10" s="2">
        <f t="shared" si="0"/>
        <v>0.88200000000000001</v>
      </c>
      <c r="C10" s="2">
        <v>0.72499999999999998</v>
      </c>
      <c r="D10" s="2">
        <f t="shared" si="1"/>
        <v>0.10999999999999999</v>
      </c>
      <c r="F10">
        <f>2*PI()*SQRT(2*0.6052/3.9665)</f>
        <v>3.4708879731854916</v>
      </c>
      <c r="H10">
        <f>(F9-H9)/F9</f>
        <v>3.7650677079814209E-4</v>
      </c>
      <c r="I10">
        <f>(F10-I9)/F10</f>
        <v>3.1369416903130171E-3</v>
      </c>
    </row>
    <row r="11" spans="1:15">
      <c r="A11" s="2">
        <v>0.1</v>
      </c>
      <c r="B11" s="2">
        <f t="shared" si="0"/>
        <v>0.98000000000000009</v>
      </c>
      <c r="C11" s="2">
        <v>0.73499999999999999</v>
      </c>
      <c r="D11" s="2">
        <f t="shared" si="1"/>
        <v>0.12</v>
      </c>
    </row>
    <row r="12" spans="1:15">
      <c r="A12" s="2"/>
      <c r="B12" s="2"/>
      <c r="C12" s="2"/>
      <c r="D12" s="2"/>
    </row>
    <row r="14" spans="1:15">
      <c r="A14" s="3">
        <v>505</v>
      </c>
      <c r="B14" s="4"/>
      <c r="C14" s="3">
        <v>753</v>
      </c>
      <c r="D14" s="4"/>
    </row>
    <row r="15" spans="1:15">
      <c r="A15" s="2" t="s">
        <v>4</v>
      </c>
      <c r="B15" s="2" t="s">
        <v>5</v>
      </c>
      <c r="C15" s="2" t="s">
        <v>6</v>
      </c>
      <c r="D15" s="2" t="s">
        <v>5</v>
      </c>
    </row>
    <row r="16" spans="1:15">
      <c r="A16" s="2">
        <v>7.79</v>
      </c>
      <c r="B16" s="2">
        <v>7.81</v>
      </c>
      <c r="C16" s="2">
        <v>9.41</v>
      </c>
      <c r="D16" s="2">
        <v>9.6300000000000008</v>
      </c>
    </row>
    <row r="17" spans="1:4">
      <c r="A17" s="2">
        <v>7.79</v>
      </c>
      <c r="B17" s="2">
        <v>7.81</v>
      </c>
      <c r="C17" s="2">
        <v>9.52</v>
      </c>
      <c r="D17" s="2">
        <v>9.5299999999999994</v>
      </c>
    </row>
    <row r="18" spans="1:4">
      <c r="A18" s="2">
        <v>7.61</v>
      </c>
      <c r="B18" s="2">
        <v>7.67</v>
      </c>
      <c r="C18" s="2">
        <v>9.57</v>
      </c>
      <c r="D18" s="2">
        <v>9.5299999999999994</v>
      </c>
    </row>
    <row r="19" spans="1:4">
      <c r="A19" s="2">
        <v>7.78</v>
      </c>
      <c r="B19" s="2">
        <v>7.32</v>
      </c>
      <c r="C19" s="2">
        <v>9.5399999999999991</v>
      </c>
      <c r="D19" s="2">
        <v>9.6300000000000008</v>
      </c>
    </row>
    <row r="20" spans="1:4">
      <c r="A20" s="2">
        <v>7.77</v>
      </c>
      <c r="B20" s="2">
        <v>7.76</v>
      </c>
      <c r="C20" s="2">
        <v>9.4600000000000009</v>
      </c>
      <c r="D20" s="2">
        <v>9.58</v>
      </c>
    </row>
    <row r="21" spans="1:4">
      <c r="A21" s="2">
        <f>AVERAGE(A16:A20)</f>
        <v>7.7480000000000002</v>
      </c>
      <c r="B21" s="2">
        <f>AVERAGE(B16:B20)</f>
        <v>7.6739999999999995</v>
      </c>
      <c r="C21" s="2">
        <f>AVERAGE(C16:C20)</f>
        <v>9.5</v>
      </c>
      <c r="D21" s="2">
        <f>AVERAGE(D16:D20)</f>
        <v>9.58</v>
      </c>
    </row>
    <row r="22" spans="1:4">
      <c r="A22" s="2">
        <f>STDEV(A16:A20)/SQRT(5)</f>
        <v>3.4698703145794881E-2</v>
      </c>
      <c r="B22" s="2">
        <f>STDEV(B16:B20)/SQRT(5)</f>
        <v>9.21194876234121E-2</v>
      </c>
      <c r="C22" s="2">
        <f t="shared" ref="C22:D22" si="2">STDEV(C16:C20)/SQRT(5)</f>
        <v>2.8809720581775743E-2</v>
      </c>
      <c r="D22" s="2">
        <f t="shared" si="2"/>
        <v>2.2360679774998213E-2</v>
      </c>
    </row>
    <row r="24" spans="1:4">
      <c r="A24" s="2">
        <v>15.97</v>
      </c>
      <c r="B24" s="2">
        <v>17.36</v>
      </c>
      <c r="C24" s="2">
        <v>7.78</v>
      </c>
      <c r="D24" s="2">
        <v>8.6300000000000008</v>
      </c>
    </row>
    <row r="25" spans="1:4">
      <c r="A25" s="2">
        <v>15.8</v>
      </c>
      <c r="B25" s="2">
        <v>17.2</v>
      </c>
      <c r="C25" s="2">
        <v>7.81</v>
      </c>
      <c r="D25" s="2">
        <v>8.6</v>
      </c>
    </row>
    <row r="26" spans="1:4">
      <c r="A26" s="2">
        <v>15.72</v>
      </c>
      <c r="B26" s="2">
        <v>17.23</v>
      </c>
      <c r="C26" s="2">
        <v>7.9</v>
      </c>
      <c r="D26" s="2">
        <v>8.5399999999999991</v>
      </c>
    </row>
    <row r="27" spans="1:4">
      <c r="A27" s="2">
        <v>15.84</v>
      </c>
      <c r="B27" s="2">
        <v>17.3</v>
      </c>
      <c r="C27" s="2">
        <v>7.72</v>
      </c>
      <c r="D27" s="2">
        <v>8.61</v>
      </c>
    </row>
    <row r="28" spans="1:4">
      <c r="A28" s="2">
        <v>15.92</v>
      </c>
      <c r="B28" s="2">
        <v>17.29</v>
      </c>
      <c r="C28" s="2">
        <v>7.85</v>
      </c>
      <c r="D28" s="2">
        <v>8.6</v>
      </c>
    </row>
    <row r="29" spans="1:4">
      <c r="A29" s="2">
        <f>AVERAGE(A24:A28)</f>
        <v>15.85</v>
      </c>
      <c r="B29" s="2">
        <f>AVERAGE(B24:B28)</f>
        <v>17.276</v>
      </c>
      <c r="C29" s="2">
        <f>AVERAGE(C24:C28)</f>
        <v>7.8120000000000003</v>
      </c>
      <c r="D29" s="2">
        <f>AVERAGE(D24:D28)</f>
        <v>8.5960000000000001</v>
      </c>
    </row>
    <row r="30" spans="1:4">
      <c r="A30" s="2">
        <f>STDEV(A24:A28)/SQRT(5)</f>
        <v>4.404543109109043E-2</v>
      </c>
      <c r="B30" s="2">
        <f t="shared" ref="B30:D30" si="3">STDEV(B24:B28)/SQRT(5)</f>
        <v>2.8035691537752355E-2</v>
      </c>
      <c r="C30" s="2">
        <f t="shared" si="3"/>
        <v>3.0561413579872306E-2</v>
      </c>
      <c r="D30" s="2">
        <f t="shared" si="3"/>
        <v>1.5033296378373117E-2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EE6201</dc:creator>
  <cp:lastModifiedBy>Joo</cp:lastModifiedBy>
  <dcterms:created xsi:type="dcterms:W3CDTF">2014-05-01T01:32:04Z</dcterms:created>
  <dcterms:modified xsi:type="dcterms:W3CDTF">2014-05-05T11:35:03Z</dcterms:modified>
</cp:coreProperties>
</file>