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8085" windowHeight="2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3" i="1" l="1"/>
  <c r="C33" i="1"/>
  <c r="C27" i="1"/>
  <c r="C21" i="1"/>
  <c r="B21" i="1"/>
  <c r="B33" i="1"/>
  <c r="B27" i="1"/>
  <c r="J23" i="1"/>
  <c r="E17" i="1" l="1"/>
  <c r="E11" i="1"/>
  <c r="E5" i="1"/>
</calcChain>
</file>

<file path=xl/sharedStrings.xml><?xml version="1.0" encoding="utf-8"?>
<sst xmlns="http://schemas.openxmlformats.org/spreadsheetml/2006/main" count="63" uniqueCount="25">
  <si>
    <t>L=</t>
    <phoneticPr fontId="1" type="noConversion"/>
  </si>
  <si>
    <t>f=</t>
    <phoneticPr fontId="1" type="noConversion"/>
  </si>
  <si>
    <t>Cm</t>
    <phoneticPr fontId="1" type="noConversion"/>
  </si>
  <si>
    <t>kHz</t>
    <phoneticPr fontId="1" type="noConversion"/>
  </si>
  <si>
    <t>x_0</t>
    <phoneticPr fontId="1" type="noConversion"/>
  </si>
  <si>
    <t>x_1</t>
    <phoneticPr fontId="1" type="noConversion"/>
  </si>
  <si>
    <t>x_2</t>
  </si>
  <si>
    <t>x_3</t>
  </si>
  <si>
    <t>x_4</t>
  </si>
  <si>
    <t>x_5</t>
  </si>
  <si>
    <t>x_6</t>
  </si>
  <si>
    <t>x_7</t>
  </si>
  <si>
    <t>x_8</t>
  </si>
  <si>
    <t>x_9</t>
  </si>
  <si>
    <t>x_10</t>
  </si>
  <si>
    <t>lambda=</t>
    <phoneticPr fontId="1" type="noConversion"/>
  </si>
  <si>
    <t>cm</t>
    <phoneticPr fontId="1" type="noConversion"/>
  </si>
  <si>
    <t>v=f lambda=</t>
    <phoneticPr fontId="1" type="noConversion"/>
  </si>
  <si>
    <t>m/s</t>
    <phoneticPr fontId="1" type="noConversion"/>
  </si>
  <si>
    <t>온도</t>
    <phoneticPr fontId="1" type="noConversion"/>
  </si>
  <si>
    <t>실험1-1</t>
    <phoneticPr fontId="1" type="noConversion"/>
  </si>
  <si>
    <t>실험1-2</t>
    <phoneticPr fontId="1" type="noConversion"/>
  </si>
  <si>
    <t>실험1-3</t>
    <phoneticPr fontId="1" type="noConversion"/>
  </si>
  <si>
    <t>막힌경우</t>
    <phoneticPr fontId="1" type="noConversion"/>
  </si>
  <si>
    <t>뚫린경우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</si>
</sst>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00_ 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8" fontId="0" fillId="0" borderId="0" xfId="0" applyNumberFormat="1">
      <alignment vertical="center"/>
    </xf>
    <xf numFmtId="9" fontId="0" fillId="0" borderId="0" xfId="0" applyNumberFormat="1">
      <alignment vertical="center"/>
    </xf>
    <xf numFmtId="176" fontId="0" fillId="0" borderId="2" xfId="0" applyNumberForma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39107611548556"/>
          <c:y val="2.8252405949256338E-2"/>
          <c:w val="0.85417847769028898"/>
          <c:h val="0.89719889180519108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Sheet1!$A$3:$I$3</c:f>
              <c:numCache>
                <c:formatCode>0.0_ 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26</c:v>
                </c:pt>
                <c:pt idx="4">
                  <c:v>34.9</c:v>
                </c:pt>
                <c:pt idx="5">
                  <c:v>42.5</c:v>
                </c:pt>
                <c:pt idx="6">
                  <c:v>52.5</c:v>
                </c:pt>
                <c:pt idx="7">
                  <c:v>59.6</c:v>
                </c:pt>
                <c:pt idx="8">
                  <c:v>66.2</c:v>
                </c:pt>
              </c:numCache>
            </c:numRef>
          </c:xVal>
          <c:yVal>
            <c:numRef>
              <c:f>Sheet1!$M$4:$M$12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Sheet1!$A$3:$I$3</c:f>
              <c:numCache>
                <c:formatCode>0.0_ 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26</c:v>
                </c:pt>
                <c:pt idx="4">
                  <c:v>34.9</c:v>
                </c:pt>
                <c:pt idx="5">
                  <c:v>42.5</c:v>
                </c:pt>
                <c:pt idx="6">
                  <c:v>52.5</c:v>
                </c:pt>
                <c:pt idx="7">
                  <c:v>59.6</c:v>
                </c:pt>
                <c:pt idx="8">
                  <c:v>66.2</c:v>
                </c:pt>
              </c:numCache>
            </c:numRef>
          </c:xVal>
          <c:yVal>
            <c:numRef>
              <c:f>Sheet1!$M$6:$M$14</c:f>
              <c:numCache>
                <c:formatCode>General</c:formatCode>
                <c:ptCount val="9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-1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63520"/>
        <c:axId val="83582976"/>
      </c:scatterChart>
      <c:valAx>
        <c:axId val="80763520"/>
        <c:scaling>
          <c:orientation val="minMax"/>
        </c:scaling>
        <c:delete val="0"/>
        <c:axPos val="b"/>
        <c:numFmt formatCode="0.0_ " sourceLinked="1"/>
        <c:majorTickMark val="out"/>
        <c:minorTickMark val="none"/>
        <c:tickLblPos val="nextTo"/>
        <c:crossAx val="83582976"/>
        <c:crosses val="autoZero"/>
        <c:crossBetween val="midCat"/>
      </c:valAx>
      <c:valAx>
        <c:axId val="83582976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one"/>
        <c:crossAx val="80763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39107611548556"/>
          <c:y val="2.8252405949256338E-2"/>
          <c:w val="0.85417847769028943"/>
          <c:h val="0.8971988918051913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Sheet1!$A$9:$J$9</c:f>
              <c:numCache>
                <c:formatCode>0.0_ </c:formatCode>
                <c:ptCount val="10"/>
                <c:pt idx="0">
                  <c:v>5.8</c:v>
                </c:pt>
                <c:pt idx="1">
                  <c:v>9</c:v>
                </c:pt>
                <c:pt idx="2">
                  <c:v>13.3</c:v>
                </c:pt>
                <c:pt idx="3">
                  <c:v>17.2</c:v>
                </c:pt>
                <c:pt idx="4">
                  <c:v>20.9</c:v>
                </c:pt>
                <c:pt idx="5">
                  <c:v>24.8</c:v>
                </c:pt>
                <c:pt idx="6">
                  <c:v>28.4</c:v>
                </c:pt>
                <c:pt idx="7">
                  <c:v>32.4</c:v>
                </c:pt>
                <c:pt idx="8">
                  <c:v>36.1</c:v>
                </c:pt>
                <c:pt idx="9">
                  <c:v>40.5</c:v>
                </c:pt>
              </c:numCache>
            </c:numRef>
          </c:xVal>
          <c:yVal>
            <c:numRef>
              <c:f>Sheet1!$M$5:$M$14</c:f>
              <c:numCache>
                <c:formatCode>General</c:formatCode>
                <c:ptCount val="10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-1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Sheet1!$A$9:$J$9</c:f>
              <c:numCache>
                <c:formatCode>0.0_ </c:formatCode>
                <c:ptCount val="10"/>
                <c:pt idx="0">
                  <c:v>5.8</c:v>
                </c:pt>
                <c:pt idx="1">
                  <c:v>9</c:v>
                </c:pt>
                <c:pt idx="2">
                  <c:v>13.3</c:v>
                </c:pt>
                <c:pt idx="3">
                  <c:v>17.2</c:v>
                </c:pt>
                <c:pt idx="4">
                  <c:v>20.9</c:v>
                </c:pt>
                <c:pt idx="5">
                  <c:v>24.8</c:v>
                </c:pt>
                <c:pt idx="6">
                  <c:v>28.4</c:v>
                </c:pt>
                <c:pt idx="7">
                  <c:v>32.4</c:v>
                </c:pt>
                <c:pt idx="8">
                  <c:v>36.1</c:v>
                </c:pt>
                <c:pt idx="9">
                  <c:v>40.5</c:v>
                </c:pt>
              </c:numCache>
            </c:numRef>
          </c:xVal>
          <c:yVal>
            <c:numRef>
              <c:f>Sheet1!$M$7:$M$16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97568"/>
        <c:axId val="83615744"/>
      </c:scatterChart>
      <c:valAx>
        <c:axId val="83597568"/>
        <c:scaling>
          <c:orientation val="minMax"/>
        </c:scaling>
        <c:delete val="0"/>
        <c:axPos val="b"/>
        <c:numFmt formatCode="0.0_ " sourceLinked="1"/>
        <c:majorTickMark val="out"/>
        <c:minorTickMark val="none"/>
        <c:tickLblPos val="nextTo"/>
        <c:crossAx val="83615744"/>
        <c:crosses val="autoZero"/>
        <c:crossBetween val="midCat"/>
      </c:valAx>
      <c:valAx>
        <c:axId val="83615744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one"/>
        <c:crossAx val="83597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39107611548556"/>
          <c:y val="2.8252405949256338E-2"/>
          <c:w val="0.85417847769028943"/>
          <c:h val="0.8971988918051913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Sheet1!$A$15:$K$15</c:f>
              <c:numCache>
                <c:formatCode>0.0_ </c:formatCode>
                <c:ptCount val="11"/>
                <c:pt idx="0">
                  <c:v>2.8</c:v>
                </c:pt>
                <c:pt idx="1">
                  <c:v>4.7</c:v>
                </c:pt>
                <c:pt idx="2">
                  <c:v>5.7</c:v>
                </c:pt>
                <c:pt idx="3">
                  <c:v>8.6999999999999993</c:v>
                </c:pt>
                <c:pt idx="4">
                  <c:v>10.5</c:v>
                </c:pt>
                <c:pt idx="5">
                  <c:v>13.1</c:v>
                </c:pt>
                <c:pt idx="6">
                  <c:v>14.7</c:v>
                </c:pt>
                <c:pt idx="7">
                  <c:v>17</c:v>
                </c:pt>
                <c:pt idx="8">
                  <c:v>18</c:v>
                </c:pt>
                <c:pt idx="9">
                  <c:v>20.2</c:v>
                </c:pt>
                <c:pt idx="10">
                  <c:v>22.2</c:v>
                </c:pt>
              </c:numCache>
            </c:numRef>
          </c:xVal>
          <c:yVal>
            <c:numRef>
              <c:f>Sheet1!$M$5:$M$15</c:f>
              <c:numCache>
                <c:formatCode>General</c:formatCode>
                <c:ptCount val="11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-1</c:v>
                </c:pt>
                <c:pt idx="10">
                  <c:v>0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Sheet1!$A$15:$K$15</c:f>
              <c:numCache>
                <c:formatCode>0.0_ </c:formatCode>
                <c:ptCount val="11"/>
                <c:pt idx="0">
                  <c:v>2.8</c:v>
                </c:pt>
                <c:pt idx="1">
                  <c:v>4.7</c:v>
                </c:pt>
                <c:pt idx="2">
                  <c:v>5.7</c:v>
                </c:pt>
                <c:pt idx="3">
                  <c:v>8.6999999999999993</c:v>
                </c:pt>
                <c:pt idx="4">
                  <c:v>10.5</c:v>
                </c:pt>
                <c:pt idx="5">
                  <c:v>13.1</c:v>
                </c:pt>
                <c:pt idx="6">
                  <c:v>14.7</c:v>
                </c:pt>
                <c:pt idx="7">
                  <c:v>17</c:v>
                </c:pt>
                <c:pt idx="8">
                  <c:v>18</c:v>
                </c:pt>
                <c:pt idx="9">
                  <c:v>20.2</c:v>
                </c:pt>
                <c:pt idx="10">
                  <c:v>22.2</c:v>
                </c:pt>
              </c:numCache>
            </c:numRef>
          </c:xVal>
          <c:yVal>
            <c:numRef>
              <c:f>Sheet1!$M$7:$M$17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80768"/>
        <c:axId val="84919424"/>
      </c:scatterChart>
      <c:valAx>
        <c:axId val="84880768"/>
        <c:scaling>
          <c:orientation val="minMax"/>
        </c:scaling>
        <c:delete val="0"/>
        <c:axPos val="b"/>
        <c:numFmt formatCode="0.0_ " sourceLinked="1"/>
        <c:majorTickMark val="out"/>
        <c:minorTickMark val="none"/>
        <c:tickLblPos val="nextTo"/>
        <c:crossAx val="84919424"/>
        <c:crosses val="autoZero"/>
        <c:crossBetween val="midCat"/>
      </c:valAx>
      <c:valAx>
        <c:axId val="84919424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one"/>
        <c:crossAx val="84880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19049</xdr:colOff>
      <xdr:row>6</xdr:row>
      <xdr:rowOff>76200</xdr:rowOff>
    </xdr:from>
    <xdr:to>
      <xdr:col>20</xdr:col>
      <xdr:colOff>161924</xdr:colOff>
      <xdr:row>12</xdr:row>
      <xdr:rowOff>19049</xdr:rowOff>
    </xdr:to>
    <xdr:grpSp>
      <xdr:nvGrpSpPr>
        <xdr:cNvPr id="5" name="그룹 4"/>
        <xdr:cNvGrpSpPr/>
      </xdr:nvGrpSpPr>
      <xdr:grpSpPr>
        <a:xfrm>
          <a:off x="6210299" y="1333500"/>
          <a:ext cx="4943475" cy="1200149"/>
          <a:chOff x="6257924" y="1304925"/>
          <a:chExt cx="4943475" cy="1200149"/>
        </a:xfrm>
      </xdr:grpSpPr>
      <xdr:graphicFrame macro="">
        <xdr:nvGraphicFramePr>
          <xdr:cNvPr id="2" name="차트 1"/>
          <xdr:cNvGraphicFramePr/>
        </xdr:nvGraphicFramePr>
        <xdr:xfrm>
          <a:off x="6257924" y="1304925"/>
          <a:ext cx="4943475" cy="12001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/>
          <xdr:cNvSpPr txBox="1"/>
        </xdr:nvSpPr>
        <xdr:spPr>
          <a:xfrm>
            <a:off x="6276975" y="2124074"/>
            <a:ext cx="457200" cy="18097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altLang="ko-KR" sz="1100"/>
              <a:t>(cm)</a:t>
            </a:r>
            <a:endParaRPr lang="ko-KR" altLang="en-US" sz="1100"/>
          </a:p>
        </xdr:txBody>
      </xdr:sp>
    </xdr:grpSp>
    <xdr:clientData/>
  </xdr:twoCellAnchor>
  <xdr:twoCellAnchor>
    <xdr:from>
      <xdr:col>13</xdr:col>
      <xdr:colOff>28575</xdr:colOff>
      <xdr:row>12</xdr:row>
      <xdr:rowOff>152400</xdr:rowOff>
    </xdr:from>
    <xdr:to>
      <xdr:col>20</xdr:col>
      <xdr:colOff>171450</xdr:colOff>
      <xdr:row>18</xdr:row>
      <xdr:rowOff>95249</xdr:rowOff>
    </xdr:to>
    <xdr:grpSp>
      <xdr:nvGrpSpPr>
        <xdr:cNvPr id="7" name="그룹 6"/>
        <xdr:cNvGrpSpPr/>
      </xdr:nvGrpSpPr>
      <xdr:grpSpPr>
        <a:xfrm>
          <a:off x="6219825" y="2667000"/>
          <a:ext cx="4943475" cy="1200149"/>
          <a:chOff x="6257924" y="1304925"/>
          <a:chExt cx="4943475" cy="1200149"/>
        </a:xfrm>
      </xdr:grpSpPr>
      <xdr:graphicFrame macro="">
        <xdr:nvGraphicFramePr>
          <xdr:cNvPr id="8" name="차트 7"/>
          <xdr:cNvGraphicFramePr/>
        </xdr:nvGraphicFramePr>
        <xdr:xfrm>
          <a:off x="6257924" y="1304925"/>
          <a:ext cx="4943475" cy="12001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9" name="TextBox 8"/>
          <xdr:cNvSpPr txBox="1"/>
        </xdr:nvSpPr>
        <xdr:spPr>
          <a:xfrm>
            <a:off x="6276975" y="2124074"/>
            <a:ext cx="457200" cy="18097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altLang="ko-KR" sz="1100"/>
              <a:t>(cm)</a:t>
            </a:r>
            <a:endParaRPr lang="ko-KR" altLang="en-US" sz="1100"/>
          </a:p>
        </xdr:txBody>
      </xdr:sp>
    </xdr:grpSp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142875</xdr:colOff>
      <xdr:row>24</xdr:row>
      <xdr:rowOff>152399</xdr:rowOff>
    </xdr:to>
    <xdr:grpSp>
      <xdr:nvGrpSpPr>
        <xdr:cNvPr id="10" name="그룹 9"/>
        <xdr:cNvGrpSpPr/>
      </xdr:nvGrpSpPr>
      <xdr:grpSpPr>
        <a:xfrm>
          <a:off x="6191250" y="3981450"/>
          <a:ext cx="4943475" cy="1200149"/>
          <a:chOff x="6257924" y="1304925"/>
          <a:chExt cx="4943475" cy="1200149"/>
        </a:xfrm>
      </xdr:grpSpPr>
      <xdr:graphicFrame macro="">
        <xdr:nvGraphicFramePr>
          <xdr:cNvPr id="11" name="차트 10"/>
          <xdr:cNvGraphicFramePr/>
        </xdr:nvGraphicFramePr>
        <xdr:xfrm>
          <a:off x="6257924" y="1304925"/>
          <a:ext cx="4943475" cy="12001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2" name="TextBox 11"/>
          <xdr:cNvSpPr txBox="1"/>
        </xdr:nvSpPr>
        <xdr:spPr>
          <a:xfrm>
            <a:off x="6276975" y="2124074"/>
            <a:ext cx="457200" cy="18097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altLang="ko-KR" sz="1100"/>
              <a:t>(cm)</a:t>
            </a:r>
            <a:endParaRPr lang="ko-KR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workbookViewId="0">
      <selection activeCell="S6" sqref="S6"/>
    </sheetView>
  </sheetViews>
  <sheetFormatPr defaultRowHeight="16.5" x14ac:dyDescent="0.3"/>
  <cols>
    <col min="1" max="11" width="5.75" customWidth="1"/>
  </cols>
  <sheetData>
    <row r="1" spans="1:18" x14ac:dyDescent="0.3">
      <c r="A1" t="s">
        <v>0</v>
      </c>
      <c r="B1" s="1">
        <v>70</v>
      </c>
      <c r="C1" t="s">
        <v>2</v>
      </c>
      <c r="D1" t="s">
        <v>1</v>
      </c>
      <c r="E1" s="2">
        <v>1</v>
      </c>
      <c r="F1" t="s">
        <v>3</v>
      </c>
    </row>
    <row r="2" spans="1:18" x14ac:dyDescent="0.3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M2" t="s">
        <v>19</v>
      </c>
      <c r="N2">
        <v>22.8</v>
      </c>
    </row>
    <row r="3" spans="1:18" x14ac:dyDescent="0.3">
      <c r="A3" s="4">
        <v>0</v>
      </c>
      <c r="B3" s="4">
        <v>8</v>
      </c>
      <c r="C3" s="4">
        <v>17</v>
      </c>
      <c r="D3" s="4">
        <v>26</v>
      </c>
      <c r="E3" s="4">
        <v>34.9</v>
      </c>
      <c r="F3" s="4">
        <v>42.5</v>
      </c>
      <c r="G3" s="4">
        <v>52.5</v>
      </c>
      <c r="H3" s="4">
        <v>59.6</v>
      </c>
      <c r="I3" s="4">
        <v>66.2</v>
      </c>
      <c r="J3" s="4">
        <v>24.5</v>
      </c>
      <c r="K3" s="4">
        <v>26.8</v>
      </c>
      <c r="M3" s="7"/>
      <c r="N3" s="6"/>
      <c r="R3">
        <f>331.3*(1+22.8/273)^(1/2)</f>
        <v>344.85712018263354</v>
      </c>
    </row>
    <row r="4" spans="1:18" x14ac:dyDescent="0.3">
      <c r="A4" t="s">
        <v>15</v>
      </c>
      <c r="B4" s="1">
        <v>331</v>
      </c>
      <c r="C4" t="s">
        <v>16</v>
      </c>
      <c r="D4" t="s">
        <v>17</v>
      </c>
      <c r="E4" s="5">
        <v>331</v>
      </c>
      <c r="F4" t="s">
        <v>18</v>
      </c>
      <c r="M4">
        <v>1</v>
      </c>
      <c r="N4">
        <v>0</v>
      </c>
      <c r="O4">
        <v>1</v>
      </c>
      <c r="P4">
        <v>0</v>
      </c>
    </row>
    <row r="5" spans="1:18" x14ac:dyDescent="0.3">
      <c r="E5">
        <f>ABS(E4-$R$3)/$R$3</f>
        <v>4.0182206982691607E-2</v>
      </c>
      <c r="M5">
        <v>0</v>
      </c>
    </row>
    <row r="6" spans="1:18" x14ac:dyDescent="0.3">
      <c r="M6">
        <v>-1</v>
      </c>
    </row>
    <row r="7" spans="1:18" x14ac:dyDescent="0.3">
      <c r="A7" t="s">
        <v>0</v>
      </c>
      <c r="B7" s="1">
        <v>40.5</v>
      </c>
      <c r="C7" t="s">
        <v>2</v>
      </c>
      <c r="D7" t="s">
        <v>1</v>
      </c>
      <c r="E7" s="2">
        <v>2.2770000000000001</v>
      </c>
      <c r="F7" t="s">
        <v>3</v>
      </c>
      <c r="M7">
        <v>0</v>
      </c>
    </row>
    <row r="8" spans="1:18" x14ac:dyDescent="0.3">
      <c r="A8" s="3" t="s">
        <v>4</v>
      </c>
      <c r="B8" s="3" t="s">
        <v>5</v>
      </c>
      <c r="C8" s="3" t="s">
        <v>6</v>
      </c>
      <c r="D8" s="3" t="s">
        <v>7</v>
      </c>
      <c r="E8" s="3" t="s">
        <v>8</v>
      </c>
      <c r="F8" s="3" t="s">
        <v>9</v>
      </c>
      <c r="G8" s="3" t="s">
        <v>10</v>
      </c>
      <c r="H8" s="3" t="s">
        <v>11</v>
      </c>
      <c r="I8" s="3" t="s">
        <v>12</v>
      </c>
      <c r="J8" s="3" t="s">
        <v>13</v>
      </c>
      <c r="M8">
        <v>1</v>
      </c>
    </row>
    <row r="9" spans="1:18" x14ac:dyDescent="0.3">
      <c r="A9" s="4">
        <v>5.8</v>
      </c>
      <c r="B9" s="4">
        <v>9</v>
      </c>
      <c r="C9" s="4">
        <v>13.3</v>
      </c>
      <c r="D9" s="4">
        <v>17.2</v>
      </c>
      <c r="E9" s="4">
        <v>20.9</v>
      </c>
      <c r="F9" s="4">
        <v>24.8</v>
      </c>
      <c r="G9" s="4">
        <v>28.4</v>
      </c>
      <c r="H9" s="4">
        <v>32.4</v>
      </c>
      <c r="I9" s="4">
        <v>36.1</v>
      </c>
      <c r="J9" s="4">
        <v>40.5</v>
      </c>
      <c r="K9" s="1"/>
      <c r="M9">
        <v>0</v>
      </c>
    </row>
    <row r="10" spans="1:18" x14ac:dyDescent="0.3">
      <c r="A10" t="s">
        <v>15</v>
      </c>
      <c r="B10" s="1">
        <v>15.4</v>
      </c>
      <c r="C10" t="s">
        <v>16</v>
      </c>
      <c r="D10" t="s">
        <v>17</v>
      </c>
      <c r="E10" s="5">
        <v>351</v>
      </c>
      <c r="F10" t="s">
        <v>18</v>
      </c>
      <c r="M10">
        <v>-1</v>
      </c>
    </row>
    <row r="11" spans="1:18" x14ac:dyDescent="0.3">
      <c r="E11">
        <f>ABS(E10-$R$3)/$R$3</f>
        <v>1.7812825828021888E-2</v>
      </c>
      <c r="M11">
        <v>0</v>
      </c>
    </row>
    <row r="12" spans="1:18" x14ac:dyDescent="0.3">
      <c r="M12">
        <v>1</v>
      </c>
    </row>
    <row r="13" spans="1:18" x14ac:dyDescent="0.3">
      <c r="A13" t="s">
        <v>0</v>
      </c>
      <c r="B13" s="1">
        <v>52</v>
      </c>
      <c r="C13" t="s">
        <v>2</v>
      </c>
      <c r="D13" t="s">
        <v>1</v>
      </c>
      <c r="E13" s="2">
        <v>4.4240000000000004</v>
      </c>
      <c r="F13" t="s">
        <v>3</v>
      </c>
      <c r="M13">
        <v>0</v>
      </c>
    </row>
    <row r="14" spans="1:18" x14ac:dyDescent="0.3">
      <c r="A14" s="3" t="s">
        <v>4</v>
      </c>
      <c r="B14" s="3" t="s">
        <v>5</v>
      </c>
      <c r="C14" s="3" t="s">
        <v>6</v>
      </c>
      <c r="D14" s="3" t="s">
        <v>7</v>
      </c>
      <c r="E14" s="3" t="s">
        <v>8</v>
      </c>
      <c r="F14" s="3" t="s">
        <v>9</v>
      </c>
      <c r="G14" s="3" t="s">
        <v>10</v>
      </c>
      <c r="H14" s="3" t="s">
        <v>11</v>
      </c>
      <c r="I14" s="3" t="s">
        <v>12</v>
      </c>
      <c r="J14" s="3" t="s">
        <v>13</v>
      </c>
      <c r="K14" s="3" t="s">
        <v>14</v>
      </c>
      <c r="M14">
        <v>-1</v>
      </c>
    </row>
    <row r="15" spans="1:18" x14ac:dyDescent="0.3">
      <c r="A15" s="4">
        <v>2.8</v>
      </c>
      <c r="B15" s="4">
        <v>4.7</v>
      </c>
      <c r="C15" s="4">
        <v>5.7</v>
      </c>
      <c r="D15" s="4">
        <v>8.6999999999999993</v>
      </c>
      <c r="E15" s="4">
        <v>10.5</v>
      </c>
      <c r="F15" s="4">
        <v>13.1</v>
      </c>
      <c r="G15" s="4">
        <v>14.7</v>
      </c>
      <c r="H15" s="4">
        <v>17</v>
      </c>
      <c r="I15" s="4">
        <v>18</v>
      </c>
      <c r="J15" s="4">
        <v>20.2</v>
      </c>
      <c r="K15" s="4">
        <v>22.2</v>
      </c>
      <c r="M15">
        <v>0</v>
      </c>
    </row>
    <row r="16" spans="1:18" x14ac:dyDescent="0.3">
      <c r="A16" t="s">
        <v>15</v>
      </c>
      <c r="B16" s="1">
        <v>7.4</v>
      </c>
      <c r="C16" t="s">
        <v>16</v>
      </c>
      <c r="D16" t="s">
        <v>17</v>
      </c>
      <c r="E16" s="5">
        <v>326</v>
      </c>
      <c r="F16" t="s">
        <v>18</v>
      </c>
      <c r="M16">
        <v>1</v>
      </c>
    </row>
    <row r="17" spans="1:13" x14ac:dyDescent="0.3">
      <c r="E17">
        <f>ABS(E16-$R$3)/$R$3</f>
        <v>5.4680965185369981E-2</v>
      </c>
      <c r="M17">
        <v>0</v>
      </c>
    </row>
    <row r="21" spans="1:13" x14ac:dyDescent="0.3">
      <c r="A21" t="s">
        <v>20</v>
      </c>
      <c r="B21">
        <f>(B1/B4-1/4)*2</f>
        <v>-7.7039274924471324E-2</v>
      </c>
      <c r="C21">
        <f>B1/B4*2</f>
        <v>0.42296072507552868</v>
      </c>
    </row>
    <row r="23" spans="1:13" x14ac:dyDescent="0.3">
      <c r="J23">
        <f>B10*9/4</f>
        <v>34.65</v>
      </c>
    </row>
    <row r="27" spans="1:13" x14ac:dyDescent="0.3">
      <c r="B27">
        <f>(B7/B10-1/4)*2</f>
        <v>4.7597402597402594</v>
      </c>
      <c r="C27">
        <f>B7/B10*2</f>
        <v>5.2597402597402594</v>
      </c>
    </row>
    <row r="28" spans="1:13" x14ac:dyDescent="0.3">
      <c r="H28" t="s">
        <v>20</v>
      </c>
      <c r="I28" t="s">
        <v>21</v>
      </c>
      <c r="J28" t="s">
        <v>22</v>
      </c>
    </row>
    <row r="29" spans="1:13" x14ac:dyDescent="0.3">
      <c r="G29" t="s">
        <v>23</v>
      </c>
      <c r="H29">
        <v>6.4089999999999998</v>
      </c>
      <c r="I29">
        <v>4.76</v>
      </c>
      <c r="J29">
        <v>13.55</v>
      </c>
    </row>
    <row r="30" spans="1:13" x14ac:dyDescent="0.3">
      <c r="G30" t="s">
        <v>24</v>
      </c>
      <c r="H30">
        <v>6.9089999999999998</v>
      </c>
      <c r="I30">
        <v>5.26</v>
      </c>
      <c r="J30">
        <v>14.05</v>
      </c>
    </row>
    <row r="33" spans="2:3" x14ac:dyDescent="0.3">
      <c r="B33">
        <f>(B13/B16-1/4)*2</f>
        <v>13.554054054054053</v>
      </c>
      <c r="C33">
        <f>B13/B16*2</f>
        <v>14.054054054054053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MCRG03</dc:creator>
  <cp:lastModifiedBy>EE6201</cp:lastModifiedBy>
  <dcterms:created xsi:type="dcterms:W3CDTF">2013-10-16T01:18:23Z</dcterms:created>
  <dcterms:modified xsi:type="dcterms:W3CDTF">2016-06-08T07:19:12Z</dcterms:modified>
</cp:coreProperties>
</file>