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8925" windowHeight="49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5" i="1"/>
  <c r="L16"/>
  <c r="L17"/>
  <c r="L18"/>
  <c r="L19"/>
  <c r="L20"/>
  <c r="L21"/>
  <c r="K26"/>
  <c r="K27"/>
  <c r="K25"/>
  <c r="G16"/>
  <c r="G17"/>
  <c r="G18"/>
  <c r="G19"/>
  <c r="G20"/>
  <c r="G21"/>
  <c r="G15"/>
  <c r="F16"/>
  <c r="H16" s="1"/>
  <c r="F17"/>
  <c r="H17" s="1"/>
  <c r="F18"/>
  <c r="H18" s="1"/>
  <c r="F19"/>
  <c r="H19" s="1"/>
  <c r="F20"/>
  <c r="H20" s="1"/>
  <c r="F21"/>
  <c r="H21" s="1"/>
  <c r="F15"/>
  <c r="H15" s="1"/>
  <c r="G27"/>
  <c r="F27"/>
  <c r="H27" s="1"/>
  <c r="G26"/>
  <c r="F26"/>
  <c r="H26" s="1"/>
  <c r="G25"/>
  <c r="F25"/>
  <c r="H25" s="1"/>
  <c r="G6"/>
  <c r="G7"/>
  <c r="G8"/>
  <c r="G9"/>
  <c r="G10"/>
  <c r="G11"/>
  <c r="G5"/>
  <c r="F6"/>
  <c r="H6" s="1"/>
  <c r="F7"/>
  <c r="H7" s="1"/>
  <c r="F8"/>
  <c r="H8" s="1"/>
  <c r="F9"/>
  <c r="H9" s="1"/>
  <c r="F10"/>
  <c r="H10" s="1"/>
  <c r="F11"/>
  <c r="H11" s="1"/>
  <c r="F5"/>
  <c r="H5" s="1"/>
  <c r="I11" l="1"/>
  <c r="I7"/>
  <c r="I6"/>
  <c r="I5"/>
  <c r="J27"/>
  <c r="J25"/>
  <c r="J26"/>
  <c r="I20"/>
  <c r="I16"/>
  <c r="I19"/>
  <c r="I9"/>
  <c r="I21"/>
  <c r="I17"/>
  <c r="I15"/>
  <c r="I18"/>
  <c r="I8"/>
  <c r="I26"/>
  <c r="I27"/>
  <c r="I25"/>
  <c r="I10"/>
</calcChain>
</file>

<file path=xl/comments1.xml><?xml version="1.0" encoding="utf-8"?>
<comments xmlns="http://schemas.openxmlformats.org/spreadsheetml/2006/main">
  <authors>
    <author>Joo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ㅇㅇ
</t>
        </r>
      </text>
    </comment>
  </commentList>
</comments>
</file>

<file path=xl/sharedStrings.xml><?xml version="1.0" encoding="utf-8"?>
<sst xmlns="http://schemas.openxmlformats.org/spreadsheetml/2006/main" count="29" uniqueCount="23">
  <si>
    <t>_t0</t>
    <phoneticPr fontId="1" type="noConversion"/>
  </si>
  <si>
    <t>_t</t>
    <phoneticPr fontId="1" type="noConversion"/>
  </si>
  <si>
    <t>v0</t>
    <phoneticPr fontId="1" type="noConversion"/>
  </si>
  <si>
    <t>v</t>
    <phoneticPr fontId="1" type="noConversion"/>
  </si>
  <si>
    <t>1/2(v^2-v0^2)</t>
    <phoneticPr fontId="1" type="noConversion"/>
  </si>
  <si>
    <t>t합</t>
    <phoneticPr fontId="1" type="noConversion"/>
  </si>
  <si>
    <t>a</t>
    <phoneticPr fontId="1" type="noConversion"/>
  </si>
  <si>
    <t>W</t>
    <phoneticPr fontId="1" type="noConversion"/>
  </si>
  <si>
    <t>v0</t>
    <phoneticPr fontId="1" type="noConversion"/>
  </si>
  <si>
    <t>v</t>
    <phoneticPr fontId="1" type="noConversion"/>
  </si>
  <si>
    <t>M</t>
    <phoneticPr fontId="1" type="noConversion"/>
  </si>
  <si>
    <t>_t</t>
    <phoneticPr fontId="1" type="noConversion"/>
  </si>
  <si>
    <t>_t합</t>
    <phoneticPr fontId="1" type="noConversion"/>
  </si>
  <si>
    <t>_t0</t>
    <phoneticPr fontId="1" type="noConversion"/>
  </si>
  <si>
    <t>1/2()</t>
    <phoneticPr fontId="1" type="noConversion"/>
  </si>
  <si>
    <t>1/M</t>
    <phoneticPr fontId="1" type="noConversion"/>
  </si>
  <si>
    <t>x-x0(m)</t>
    <phoneticPr fontId="1" type="noConversion"/>
  </si>
  <si>
    <t>t_0</t>
    <phoneticPr fontId="1" type="noConversion"/>
  </si>
  <si>
    <t>힘과 가속도 실험1</t>
    <phoneticPr fontId="1" type="noConversion"/>
  </si>
  <si>
    <t>m(kg)</t>
    <phoneticPr fontId="1" type="noConversion"/>
  </si>
  <si>
    <t>힘과 가속도 실험2</t>
    <phoneticPr fontId="1" type="noConversion"/>
  </si>
  <si>
    <t>힘과 가속도 실험3</t>
    <phoneticPr fontId="1" type="noConversion"/>
  </si>
  <si>
    <t>0.05a=v^2-v0^2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</si>
</sst>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0558573928258974"/>
          <c:y val="6.0659813356663754E-2"/>
          <c:w val="0.85767632256977111"/>
          <c:h val="0.79357933916796941"/>
        </c:manualLayout>
      </c:layout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6.8553296056241414E-3</c:v>
                </c:pt>
                <c:pt idx="1">
                  <c:v>1.4491123636480458E-2</c:v>
                </c:pt>
                <c:pt idx="2">
                  <c:v>2.1319312152360968E-2</c:v>
                </c:pt>
                <c:pt idx="3">
                  <c:v>2.8193728534901617E-2</c:v>
                </c:pt>
                <c:pt idx="4">
                  <c:v>3.5704478150845292E-2</c:v>
                </c:pt>
                <c:pt idx="5">
                  <c:v>4.2264874915733018E-2</c:v>
                </c:pt>
              </c:numCache>
            </c:numRef>
          </c:yVal>
        </c:ser>
        <c:axId val="54708864"/>
        <c:axId val="56041856"/>
      </c:scatterChart>
      <c:valAx>
        <c:axId val="54708864"/>
        <c:scaling>
          <c:orientation val="minMax"/>
          <c:max val="0.60000000000000031"/>
        </c:scaling>
        <c:axPos val="b"/>
        <c:numFmt formatCode="General" sourceLinked="1"/>
        <c:tickLblPos val="nextTo"/>
        <c:crossAx val="56041856"/>
        <c:crosses val="autoZero"/>
        <c:crossBetween val="midCat"/>
      </c:valAx>
      <c:valAx>
        <c:axId val="56041856"/>
        <c:scaling>
          <c:orientation val="minMax"/>
        </c:scaling>
        <c:axPos val="l"/>
        <c:majorGridlines/>
        <c:numFmt formatCode="General" sourceLinked="1"/>
        <c:tickLblPos val="nextTo"/>
        <c:crossAx val="5470886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7.6546753394956063E-2"/>
          <c:y val="2.8650327159809252E-2"/>
          <c:w val="0.87846773935866718"/>
          <c:h val="0.84233152194003902"/>
        </c:manualLayout>
      </c:layout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Sheet1!$K$15:$K$21</c:f>
              <c:numCache>
                <c:formatCode>General</c:formatCode>
                <c:ptCount val="7"/>
                <c:pt idx="0">
                  <c:v>7.0999999999999994E-2</c:v>
                </c:pt>
                <c:pt idx="1">
                  <c:v>0.17</c:v>
                </c:pt>
                <c:pt idx="2">
                  <c:v>0.27</c:v>
                </c:pt>
                <c:pt idx="3">
                  <c:v>0.35</c:v>
                </c:pt>
                <c:pt idx="4">
                  <c:v>0.46</c:v>
                </c:pt>
                <c:pt idx="5">
                  <c:v>0.54</c:v>
                </c:pt>
                <c:pt idx="6">
                  <c:v>0.65</c:v>
                </c:pt>
              </c:numCache>
            </c:numRef>
          </c:xVal>
          <c:yVal>
            <c:numRef>
              <c:f>Sheet1!$L$15:$L$21</c:f>
              <c:numCache>
                <c:formatCode>General</c:formatCode>
                <c:ptCount val="7"/>
                <c:pt idx="0">
                  <c:v>5.4899999999999997E-2</c:v>
                </c:pt>
                <c:pt idx="1">
                  <c:v>0.10390000000000001</c:v>
                </c:pt>
                <c:pt idx="2">
                  <c:v>0.15290000000000001</c:v>
                </c:pt>
                <c:pt idx="3">
                  <c:v>0.2019</c:v>
                </c:pt>
                <c:pt idx="4">
                  <c:v>0.25090000000000001</c:v>
                </c:pt>
                <c:pt idx="5">
                  <c:v>0.2999</c:v>
                </c:pt>
                <c:pt idx="6">
                  <c:v>0.34889999999999999</c:v>
                </c:pt>
              </c:numCache>
            </c:numRef>
          </c:yVal>
        </c:ser>
        <c:axId val="56066432"/>
        <c:axId val="56067968"/>
      </c:scatterChart>
      <c:valAx>
        <c:axId val="56066432"/>
        <c:scaling>
          <c:orientation val="minMax"/>
          <c:min val="1"/>
        </c:scaling>
        <c:axPos val="b"/>
        <c:numFmt formatCode="General" sourceLinked="1"/>
        <c:tickLblPos val="nextTo"/>
        <c:crossAx val="56067968"/>
        <c:crosses val="autoZero"/>
        <c:crossBetween val="midCat"/>
      </c:valAx>
      <c:valAx>
        <c:axId val="56067968"/>
        <c:scaling>
          <c:orientation val="minMax"/>
        </c:scaling>
        <c:axPos val="l"/>
        <c:majorGridlines/>
        <c:numFmt formatCode="General" sourceLinked="1"/>
        <c:tickLblPos val="nextTo"/>
        <c:crossAx val="5606643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7.628142669341377E-2"/>
          <c:y val="5.0870651477843642E-2"/>
          <c:w val="0.86626054758753079"/>
          <c:h val="0.80030521957951173"/>
        </c:manualLayout>
      </c:layout>
      <c:scatterChart>
        <c:scatterStyle val="line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Sheet1!$K$15:$K$21</c:f>
              <c:numCache>
                <c:formatCode>General</c:formatCode>
                <c:ptCount val="7"/>
                <c:pt idx="0">
                  <c:v>7.0999999999999994E-2</c:v>
                </c:pt>
                <c:pt idx="1">
                  <c:v>0.17</c:v>
                </c:pt>
                <c:pt idx="2">
                  <c:v>0.27</c:v>
                </c:pt>
                <c:pt idx="3">
                  <c:v>0.35</c:v>
                </c:pt>
                <c:pt idx="4">
                  <c:v>0.46</c:v>
                </c:pt>
                <c:pt idx="5">
                  <c:v>0.54</c:v>
                </c:pt>
                <c:pt idx="6">
                  <c:v>0.65</c:v>
                </c:pt>
              </c:numCache>
            </c:numRef>
          </c:xVal>
          <c:yVal>
            <c:numRef>
              <c:f>Sheet1!$L$15:$L$21</c:f>
              <c:numCache>
                <c:formatCode>General</c:formatCode>
                <c:ptCount val="7"/>
                <c:pt idx="0">
                  <c:v>5.4899999999999997E-2</c:v>
                </c:pt>
                <c:pt idx="1">
                  <c:v>0.10390000000000001</c:v>
                </c:pt>
                <c:pt idx="2">
                  <c:v>0.15290000000000001</c:v>
                </c:pt>
                <c:pt idx="3">
                  <c:v>0.2019</c:v>
                </c:pt>
                <c:pt idx="4">
                  <c:v>0.25090000000000001</c:v>
                </c:pt>
                <c:pt idx="5">
                  <c:v>0.2999</c:v>
                </c:pt>
                <c:pt idx="6">
                  <c:v>0.34889999999999999</c:v>
                </c:pt>
              </c:numCache>
            </c:numRef>
          </c:yVal>
        </c:ser>
        <c:axId val="56096640"/>
        <c:axId val="56098176"/>
      </c:scatterChart>
      <c:valAx>
        <c:axId val="56096640"/>
        <c:scaling>
          <c:orientation val="minMax"/>
        </c:scaling>
        <c:axPos val="b"/>
        <c:numFmt formatCode="General" sourceLinked="1"/>
        <c:tickLblPos val="nextTo"/>
        <c:crossAx val="56098176"/>
        <c:crosses val="autoZero"/>
        <c:crossBetween val="midCat"/>
      </c:valAx>
      <c:valAx>
        <c:axId val="56098176"/>
        <c:scaling>
          <c:orientation val="minMax"/>
        </c:scaling>
        <c:axPos val="l"/>
        <c:majorGridlines/>
        <c:numFmt formatCode="General" sourceLinked="1"/>
        <c:tickLblPos val="nextTo"/>
        <c:crossAx val="5609664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9524</xdr:rowOff>
    </xdr:from>
    <xdr:to>
      <xdr:col>21</xdr:col>
      <xdr:colOff>0</xdr:colOff>
      <xdr:row>14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14</xdr:row>
      <xdr:rowOff>9525</xdr:rowOff>
    </xdr:from>
    <xdr:to>
      <xdr:col>20</xdr:col>
      <xdr:colOff>685799</xdr:colOff>
      <xdr:row>26</xdr:row>
      <xdr:rowOff>180975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</xdr:colOff>
      <xdr:row>27</xdr:row>
      <xdr:rowOff>38099</xdr:rowOff>
    </xdr:from>
    <xdr:to>
      <xdr:col>21</xdr:col>
      <xdr:colOff>28574</xdr:colOff>
      <xdr:row>40</xdr:row>
      <xdr:rowOff>85724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3"/>
  <sheetViews>
    <sheetView tabSelected="1" topLeftCell="A11" workbookViewId="0">
      <selection activeCell="L15" sqref="L15"/>
    </sheetView>
  </sheetViews>
  <sheetFormatPr defaultRowHeight="16.5"/>
  <sheetData>
    <row r="1" spans="2:12" ht="17.25" thickBot="1"/>
    <row r="2" spans="2:12" ht="17.25">
      <c r="B2" s="17" t="s">
        <v>18</v>
      </c>
      <c r="C2" s="9"/>
      <c r="D2" s="9"/>
      <c r="E2" s="9"/>
      <c r="F2" s="9"/>
      <c r="G2" s="9"/>
      <c r="H2" s="9"/>
      <c r="I2" s="9"/>
      <c r="J2" s="10"/>
      <c r="K2" s="22"/>
      <c r="L2" s="23"/>
    </row>
    <row r="3" spans="2:12">
      <c r="B3" s="11"/>
      <c r="C3" s="12"/>
      <c r="D3" s="12"/>
      <c r="E3" s="12"/>
      <c r="F3" s="12"/>
      <c r="G3" s="12"/>
      <c r="H3" s="12"/>
      <c r="I3" s="12"/>
      <c r="J3" s="13"/>
      <c r="K3" s="18"/>
      <c r="L3" s="19"/>
    </row>
    <row r="4" spans="2:12">
      <c r="B4" s="3"/>
      <c r="C4" s="2" t="s">
        <v>16</v>
      </c>
      <c r="D4" s="2" t="s">
        <v>17</v>
      </c>
      <c r="E4" s="2" t="s">
        <v>5</v>
      </c>
      <c r="F4" s="2" t="s">
        <v>1</v>
      </c>
      <c r="G4" s="2" t="s">
        <v>2</v>
      </c>
      <c r="H4" s="2" t="s">
        <v>3</v>
      </c>
      <c r="I4" s="2" t="s">
        <v>4</v>
      </c>
      <c r="J4" s="4"/>
      <c r="K4" s="18"/>
      <c r="L4" s="19"/>
    </row>
    <row r="5" spans="2:12">
      <c r="B5" s="3">
        <v>1</v>
      </c>
      <c r="C5" s="1">
        <v>0.1</v>
      </c>
      <c r="D5" s="1">
        <v>0.18729999999999999</v>
      </c>
      <c r="E5" s="1">
        <v>0.3281</v>
      </c>
      <c r="F5" s="1">
        <f>E5-D5</f>
        <v>0.14080000000000001</v>
      </c>
      <c r="G5" s="1">
        <f>0.025/D5</f>
        <v>0.13347570742124934</v>
      </c>
      <c r="H5" s="1">
        <f>0.025/F5</f>
        <v>0.17755681818181818</v>
      </c>
      <c r="I5" s="1">
        <f t="shared" ref="I5:I11" si="0">(POWER(H5,2)-POWER(G5,2))/2</f>
        <v>6.8553296056241414E-3</v>
      </c>
      <c r="J5" s="5"/>
      <c r="K5" s="18"/>
      <c r="L5" s="19"/>
    </row>
    <row r="6" spans="2:12">
      <c r="B6" s="3">
        <v>2</v>
      </c>
      <c r="C6" s="1">
        <v>0.2</v>
      </c>
      <c r="D6" s="1">
        <v>0.18659999999999999</v>
      </c>
      <c r="E6" s="1">
        <v>0.30199999999999999</v>
      </c>
      <c r="F6" s="1">
        <f t="shared" ref="F6:F11" si="1">E6-D6</f>
        <v>0.1154</v>
      </c>
      <c r="G6" s="1">
        <f t="shared" ref="G6:G11" si="2">0.025/D6</f>
        <v>0.13397642015005359</v>
      </c>
      <c r="H6" s="1">
        <f t="shared" ref="H6:H11" si="3">0.025/F6</f>
        <v>0.21663778162911612</v>
      </c>
      <c r="I6" s="1">
        <f t="shared" si="0"/>
        <v>1.4491123636480458E-2</v>
      </c>
      <c r="J6" s="5"/>
      <c r="K6" s="18"/>
      <c r="L6" s="19"/>
    </row>
    <row r="7" spans="2:12">
      <c r="B7" s="3">
        <v>3</v>
      </c>
      <c r="C7" s="1">
        <v>0.3</v>
      </c>
      <c r="D7" s="1">
        <v>0.18870000000000001</v>
      </c>
      <c r="E7" s="1">
        <v>0.29060000000000002</v>
      </c>
      <c r="F7" s="1">
        <f t="shared" si="1"/>
        <v>0.10190000000000002</v>
      </c>
      <c r="G7" s="1">
        <f t="shared" si="2"/>
        <v>0.13248542660307366</v>
      </c>
      <c r="H7" s="1">
        <f t="shared" si="3"/>
        <v>0.2453385672227674</v>
      </c>
      <c r="I7" s="1">
        <f t="shared" si="0"/>
        <v>2.1319312152360968E-2</v>
      </c>
      <c r="J7" s="5"/>
      <c r="K7" s="18"/>
      <c r="L7" s="19"/>
    </row>
    <row r="8" spans="2:12">
      <c r="B8" s="3">
        <v>4</v>
      </c>
      <c r="C8" s="1">
        <v>0.4</v>
      </c>
      <c r="D8" s="1">
        <v>0.1794</v>
      </c>
      <c r="E8" s="1">
        <v>0.2702</v>
      </c>
      <c r="F8" s="1">
        <f t="shared" si="1"/>
        <v>9.0799999999999992E-2</v>
      </c>
      <c r="G8" s="1">
        <f t="shared" si="2"/>
        <v>0.13935340022296544</v>
      </c>
      <c r="H8" s="1">
        <f t="shared" si="3"/>
        <v>0.27533039647577096</v>
      </c>
      <c r="I8" s="1">
        <f t="shared" si="0"/>
        <v>2.8193728534901617E-2</v>
      </c>
      <c r="J8" s="5"/>
      <c r="K8" s="18"/>
      <c r="L8" s="19"/>
    </row>
    <row r="9" spans="2:12">
      <c r="B9" s="3">
        <v>5</v>
      </c>
      <c r="C9" s="1">
        <v>0.5</v>
      </c>
      <c r="D9" s="1">
        <v>0.1908</v>
      </c>
      <c r="E9" s="1">
        <v>0.27479999999999999</v>
      </c>
      <c r="F9" s="1">
        <f t="shared" si="1"/>
        <v>8.3999999999999991E-2</v>
      </c>
      <c r="G9" s="1">
        <f t="shared" si="2"/>
        <v>0.13102725366876311</v>
      </c>
      <c r="H9" s="1">
        <f t="shared" si="3"/>
        <v>0.29761904761904767</v>
      </c>
      <c r="I9" s="1">
        <f t="shared" si="0"/>
        <v>3.5704478150845292E-2</v>
      </c>
      <c r="J9" s="5"/>
      <c r="K9" s="18"/>
      <c r="L9" s="19"/>
    </row>
    <row r="10" spans="2:12">
      <c r="B10" s="3">
        <v>6</v>
      </c>
      <c r="C10" s="1">
        <v>0.6</v>
      </c>
      <c r="D10" s="1">
        <v>0.18140000000000001</v>
      </c>
      <c r="E10" s="1">
        <v>0.2591</v>
      </c>
      <c r="F10" s="1">
        <f t="shared" si="1"/>
        <v>7.7699999999999991E-2</v>
      </c>
      <c r="G10" s="1">
        <f t="shared" si="2"/>
        <v>0.13781697905181919</v>
      </c>
      <c r="H10" s="1">
        <f t="shared" si="3"/>
        <v>0.32175032175032181</v>
      </c>
      <c r="I10" s="1">
        <f t="shared" si="0"/>
        <v>4.2264874915733018E-2</v>
      </c>
      <c r="J10" s="5"/>
      <c r="K10" s="18"/>
      <c r="L10" s="19"/>
    </row>
    <row r="11" spans="2:12" ht="17.25" thickBot="1">
      <c r="B11" s="6">
        <v>7</v>
      </c>
      <c r="C11" s="7">
        <v>0.7</v>
      </c>
      <c r="D11" s="7">
        <v>8.0299999999999996E-2</v>
      </c>
      <c r="E11" s="7">
        <v>0.1177</v>
      </c>
      <c r="F11" s="7">
        <f t="shared" si="1"/>
        <v>3.7400000000000003E-2</v>
      </c>
      <c r="G11" s="7">
        <f t="shared" si="2"/>
        <v>0.31133250311332505</v>
      </c>
      <c r="H11" s="7">
        <f t="shared" si="3"/>
        <v>0.66844919786096257</v>
      </c>
      <c r="I11" s="7">
        <f t="shared" si="0"/>
        <v>0.17494820131307787</v>
      </c>
      <c r="J11" s="8"/>
      <c r="K11" s="18"/>
      <c r="L11" s="19"/>
    </row>
    <row r="12" spans="2:12" ht="17.25">
      <c r="B12" s="21" t="s">
        <v>20</v>
      </c>
      <c r="C12" s="22"/>
      <c r="D12" s="22"/>
      <c r="E12" s="22"/>
      <c r="F12" s="22"/>
      <c r="G12" s="22"/>
      <c r="H12" s="22"/>
      <c r="I12" s="22"/>
      <c r="J12" s="22"/>
      <c r="K12" s="22"/>
      <c r="L12" s="23"/>
    </row>
    <row r="13" spans="2:12" ht="17.25" thickBot="1">
      <c r="B13" s="24"/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2:12">
      <c r="B14" s="14"/>
      <c r="C14" s="15" t="s">
        <v>19</v>
      </c>
      <c r="D14" s="15" t="s">
        <v>0</v>
      </c>
      <c r="E14" s="15" t="s">
        <v>5</v>
      </c>
      <c r="F14" s="15" t="s">
        <v>1</v>
      </c>
      <c r="G14" s="15" t="s">
        <v>2</v>
      </c>
      <c r="H14" s="15" t="s">
        <v>3</v>
      </c>
      <c r="I14" s="15" t="s">
        <v>4</v>
      </c>
      <c r="J14" s="15"/>
      <c r="K14" s="15" t="s">
        <v>6</v>
      </c>
      <c r="L14" s="16" t="s">
        <v>7</v>
      </c>
    </row>
    <row r="15" spans="2:12">
      <c r="B15" s="3">
        <v>1</v>
      </c>
      <c r="C15" s="1">
        <v>5.5999999999999999E-3</v>
      </c>
      <c r="D15" s="1">
        <v>7.9799999999999996E-2</v>
      </c>
      <c r="E15" s="1">
        <v>0.13700000000000001</v>
      </c>
      <c r="F15" s="1">
        <f>E15-D15</f>
        <v>5.7200000000000015E-2</v>
      </c>
      <c r="G15" s="1">
        <f>0.025/D15</f>
        <v>0.31328320802005016</v>
      </c>
      <c r="H15" s="1">
        <f>0.025/F15</f>
        <v>0.43706293706293697</v>
      </c>
      <c r="I15" s="1">
        <f>(POWER(H15,2)-POWER(G15,2))/2</f>
        <v>4.6438821263373391E-2</v>
      </c>
      <c r="J15" s="1"/>
      <c r="K15" s="1">
        <v>7.0999999999999994E-2</v>
      </c>
      <c r="L15" s="5">
        <f>ROUND(PRODUCT(C15,9.8),4)</f>
        <v>5.4899999999999997E-2</v>
      </c>
    </row>
    <row r="16" spans="2:12">
      <c r="B16" s="3">
        <v>2</v>
      </c>
      <c r="C16" s="1">
        <v>1.06E-2</v>
      </c>
      <c r="D16" s="1">
        <v>6.0600000000000001E-2</v>
      </c>
      <c r="E16" s="1">
        <v>0.1071</v>
      </c>
      <c r="F16" s="1">
        <f t="shared" ref="F16:F21" si="4">E16-D16</f>
        <v>4.65E-2</v>
      </c>
      <c r="G16" s="1">
        <f t="shared" ref="G16:G21" si="5">0.025/D16</f>
        <v>0.41254125412541254</v>
      </c>
      <c r="H16" s="1">
        <f t="shared" ref="H16:H21" si="6">0.025/F16</f>
        <v>0.53763440860215062</v>
      </c>
      <c r="I16" s="1">
        <f t="shared" ref="I16:I21" si="7">(POWER(H16,2)-POWER(G16,2))/2</f>
        <v>5.9430235478808019E-2</v>
      </c>
      <c r="J16" s="1"/>
      <c r="K16" s="1">
        <v>0.17</v>
      </c>
      <c r="L16" s="5">
        <f t="shared" ref="L16:L21" si="8">ROUND(PRODUCT(C16,9.8),4)</f>
        <v>0.10390000000000001</v>
      </c>
    </row>
    <row r="17" spans="2:12">
      <c r="B17" s="3">
        <v>3</v>
      </c>
      <c r="C17" s="1">
        <v>1.5599999999999999E-2</v>
      </c>
      <c r="D17" s="1">
        <v>5.5800000000000002E-2</v>
      </c>
      <c r="E17" s="1">
        <v>9.8699999999999996E-2</v>
      </c>
      <c r="F17" s="1">
        <f t="shared" si="4"/>
        <v>4.2899999999999994E-2</v>
      </c>
      <c r="G17" s="1">
        <f t="shared" si="5"/>
        <v>0.44802867383512546</v>
      </c>
      <c r="H17" s="1">
        <f t="shared" si="6"/>
        <v>0.58275058275058289</v>
      </c>
      <c r="I17" s="1">
        <f t="shared" si="7"/>
        <v>6.9434274558841352E-2</v>
      </c>
      <c r="J17" s="1"/>
      <c r="K17" s="1">
        <v>0.27</v>
      </c>
      <c r="L17" s="5">
        <f t="shared" si="8"/>
        <v>0.15290000000000001</v>
      </c>
    </row>
    <row r="18" spans="2:12">
      <c r="B18" s="3">
        <v>4</v>
      </c>
      <c r="C18" s="1">
        <v>2.06E-2</v>
      </c>
      <c r="D18" s="1">
        <v>5.2600000000000001E-2</v>
      </c>
      <c r="E18" s="1">
        <v>9.2799999999999994E-2</v>
      </c>
      <c r="F18" s="1">
        <f t="shared" si="4"/>
        <v>4.0199999999999993E-2</v>
      </c>
      <c r="G18" s="1">
        <f t="shared" si="5"/>
        <v>0.47528517110266161</v>
      </c>
      <c r="H18" s="1">
        <f t="shared" si="6"/>
        <v>0.62189054726368176</v>
      </c>
      <c r="I18" s="1">
        <f t="shared" si="7"/>
        <v>8.0425929452917641E-2</v>
      </c>
      <c r="J18" s="1"/>
      <c r="K18" s="1">
        <v>0.35</v>
      </c>
      <c r="L18" s="5">
        <f t="shared" si="8"/>
        <v>0.2019</v>
      </c>
    </row>
    <row r="19" spans="2:12">
      <c r="B19" s="3">
        <v>5</v>
      </c>
      <c r="C19" s="1">
        <v>2.5600000000000001E-2</v>
      </c>
      <c r="D19" s="1">
        <v>4.8399999999999999E-2</v>
      </c>
      <c r="E19" s="1">
        <v>8.5599999999999996E-2</v>
      </c>
      <c r="F19" s="1">
        <f t="shared" si="4"/>
        <v>3.7199999999999997E-2</v>
      </c>
      <c r="G19" s="1">
        <f t="shared" si="5"/>
        <v>0.51652892561983477</v>
      </c>
      <c r="H19" s="1">
        <f t="shared" si="6"/>
        <v>0.67204301075268824</v>
      </c>
      <c r="I19" s="1">
        <f t="shared" si="7"/>
        <v>9.2419838649778513E-2</v>
      </c>
      <c r="J19" s="1"/>
      <c r="K19" s="1">
        <v>0.46</v>
      </c>
      <c r="L19" s="5">
        <f t="shared" si="8"/>
        <v>0.25090000000000001</v>
      </c>
    </row>
    <row r="20" spans="2:12">
      <c r="B20" s="3">
        <v>6</v>
      </c>
      <c r="C20" s="1">
        <v>3.0599999999999999E-2</v>
      </c>
      <c r="D20" s="1">
        <v>4.6100000000000002E-2</v>
      </c>
      <c r="E20" s="1">
        <v>8.14E-2</v>
      </c>
      <c r="F20" s="1">
        <f t="shared" si="4"/>
        <v>3.5299999999999998E-2</v>
      </c>
      <c r="G20" s="1">
        <f t="shared" si="5"/>
        <v>0.54229934924078094</v>
      </c>
      <c r="H20" s="1">
        <f t="shared" si="6"/>
        <v>0.708215297450425</v>
      </c>
      <c r="I20" s="1">
        <f t="shared" si="7"/>
        <v>0.10374016167790973</v>
      </c>
      <c r="J20" s="1"/>
      <c r="K20" s="1">
        <v>0.54</v>
      </c>
      <c r="L20" s="5">
        <f t="shared" si="8"/>
        <v>0.2999</v>
      </c>
    </row>
    <row r="21" spans="2:12" ht="17.25" thickBot="1">
      <c r="B21" s="6">
        <v>7</v>
      </c>
      <c r="C21" s="7">
        <v>3.56E-2</v>
      </c>
      <c r="D21" s="7">
        <v>4.3999999999999997E-2</v>
      </c>
      <c r="E21" s="7">
        <v>7.7799999999999994E-2</v>
      </c>
      <c r="F21" s="7">
        <f t="shared" si="4"/>
        <v>3.3799999999999997E-2</v>
      </c>
      <c r="G21" s="7">
        <f t="shared" si="5"/>
        <v>0.56818181818181823</v>
      </c>
      <c r="H21" s="7">
        <f t="shared" si="6"/>
        <v>0.7396449704142013</v>
      </c>
      <c r="I21" s="7">
        <f t="shared" si="7"/>
        <v>0.11212205187331395</v>
      </c>
      <c r="J21" s="7"/>
      <c r="K21" s="1">
        <v>0.65</v>
      </c>
      <c r="L21" s="5">
        <f t="shared" si="8"/>
        <v>0.34889999999999999</v>
      </c>
    </row>
    <row r="22" spans="2:12" ht="17.25">
      <c r="B22" s="25"/>
      <c r="C22" s="26" t="s">
        <v>21</v>
      </c>
      <c r="D22" s="22"/>
      <c r="E22" s="22"/>
      <c r="F22" s="22"/>
      <c r="G22" s="22"/>
      <c r="H22" s="22"/>
      <c r="I22" s="22"/>
      <c r="J22" s="22"/>
      <c r="K22" s="23"/>
      <c r="L22" s="19"/>
    </row>
    <row r="23" spans="2:12">
      <c r="B23" s="24"/>
      <c r="C23" s="18"/>
      <c r="D23" s="18"/>
      <c r="E23" s="18"/>
      <c r="F23" s="18"/>
      <c r="G23" s="18"/>
      <c r="H23" s="18"/>
      <c r="I23" s="18"/>
      <c r="J23" s="18"/>
      <c r="K23" s="19"/>
      <c r="L23" s="19"/>
    </row>
    <row r="24" spans="2:12">
      <c r="B24" s="3"/>
      <c r="C24" s="20" t="s">
        <v>10</v>
      </c>
      <c r="D24" s="20" t="s">
        <v>13</v>
      </c>
      <c r="E24" s="20" t="s">
        <v>12</v>
      </c>
      <c r="F24" s="20" t="s">
        <v>11</v>
      </c>
      <c r="G24" s="20" t="s">
        <v>8</v>
      </c>
      <c r="H24" s="20" t="s">
        <v>9</v>
      </c>
      <c r="I24" s="20" t="s">
        <v>14</v>
      </c>
      <c r="J24" s="20" t="s">
        <v>6</v>
      </c>
      <c r="K24" s="20" t="s">
        <v>15</v>
      </c>
      <c r="L24" s="19"/>
    </row>
    <row r="25" spans="2:12">
      <c r="B25" s="3">
        <v>1</v>
      </c>
      <c r="C25" s="1">
        <v>0.53100000000000003</v>
      </c>
      <c r="D25" s="1">
        <v>7.9000000000000001E-2</v>
      </c>
      <c r="E25" s="1">
        <v>0.14230000000000001</v>
      </c>
      <c r="F25" s="1">
        <f>E25-D25</f>
        <v>6.3300000000000009E-2</v>
      </c>
      <c r="G25" s="1">
        <f>0.025/D25</f>
        <v>0.31645569620253167</v>
      </c>
      <c r="H25" s="1">
        <f>0.025/F25</f>
        <v>0.39494470774091622</v>
      </c>
      <c r="I25" s="1">
        <f>(POWER(H25,2)-POWER(G25,2))/2</f>
        <v>2.7918557256764356E-2</v>
      </c>
      <c r="J25" s="1">
        <f>(POWER(H25,2)-POWER(G25,2))/0.2</f>
        <v>0.27918557256764354</v>
      </c>
      <c r="K25" s="1">
        <f>1/C25</f>
        <v>1.8832391713747645</v>
      </c>
      <c r="L25" s="19"/>
    </row>
    <row r="26" spans="2:12">
      <c r="B26" s="3">
        <v>2</v>
      </c>
      <c r="C26" s="1">
        <v>0.54100000000000004</v>
      </c>
      <c r="D26" s="1">
        <v>8.2000000000000003E-2</v>
      </c>
      <c r="E26" s="1">
        <v>0.1472</v>
      </c>
      <c r="F26" s="1">
        <f t="shared" ref="F26:F27" si="9">E26-D26</f>
        <v>6.5199999999999994E-2</v>
      </c>
      <c r="G26" s="1">
        <f t="shared" ref="G26:G27" si="10">0.025/D26</f>
        <v>0.3048780487804878</v>
      </c>
      <c r="H26" s="1">
        <f t="shared" ref="H26:H27" si="11">0.025/F26</f>
        <v>0.38343558282208595</v>
      </c>
      <c r="I26" s="1">
        <f>(POWER(H26,2)-POWER(G26,2))/2</f>
        <v>2.7036110772957617E-2</v>
      </c>
      <c r="J26" s="1">
        <f>(POWER(H26,2)-POWER(G26,2))/0.2</f>
        <v>0.27036110772957617</v>
      </c>
      <c r="K26" s="1">
        <f t="shared" ref="K26:K27" si="12">1/C26</f>
        <v>1.8484288354898335</v>
      </c>
      <c r="L26" s="19"/>
    </row>
    <row r="27" spans="2:12" ht="17.25" thickBot="1">
      <c r="B27" s="6">
        <v>3</v>
      </c>
      <c r="C27" s="7">
        <v>0.55100000000000005</v>
      </c>
      <c r="D27" s="7">
        <v>8.5199999999999998E-2</v>
      </c>
      <c r="E27" s="7">
        <v>0.15210000000000001</v>
      </c>
      <c r="F27" s="7">
        <f t="shared" si="9"/>
        <v>6.6900000000000015E-2</v>
      </c>
      <c r="G27" s="7">
        <f t="shared" si="10"/>
        <v>0.29342723004694837</v>
      </c>
      <c r="H27" s="7">
        <f t="shared" si="11"/>
        <v>0.3736920777279521</v>
      </c>
      <c r="I27" s="7">
        <f>(POWER(H27,2)-POWER(G27,2))/2</f>
        <v>2.677311481180452E-2</v>
      </c>
      <c r="J27" s="7">
        <f>(POWER(H27,2)-POWER(G27,2))/0.2</f>
        <v>0.26773114811804516</v>
      </c>
      <c r="K27" s="7">
        <f t="shared" si="12"/>
        <v>1.8148820326678765</v>
      </c>
      <c r="L27" s="27"/>
    </row>
    <row r="30" spans="2:12">
      <c r="B30">
        <v>7.0699999999999999E-2</v>
      </c>
    </row>
    <row r="31" spans="2:12">
      <c r="B31">
        <v>7.8E-2</v>
      </c>
      <c r="C31">
        <v>0.08</v>
      </c>
      <c r="D31">
        <v>7.6999999999999999E-2</v>
      </c>
      <c r="E31">
        <v>7.2499999999999995E-2</v>
      </c>
      <c r="F31">
        <v>7.1999999999999995E-2</v>
      </c>
      <c r="G31">
        <v>6.83E-2</v>
      </c>
    </row>
    <row r="32" spans="2:12">
      <c r="B32">
        <v>7.3000000000000001E-3</v>
      </c>
      <c r="C32">
        <v>9.2999999999999992E-3</v>
      </c>
      <c r="D32">
        <v>6.3E-3</v>
      </c>
      <c r="E32">
        <v>1.8E-3</v>
      </c>
      <c r="F32">
        <v>1.2999999999999999E-3</v>
      </c>
      <c r="G32">
        <v>2.3999999999999998E-3</v>
      </c>
    </row>
    <row r="33" spans="8:8">
      <c r="H33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owner</cp:lastModifiedBy>
  <dcterms:created xsi:type="dcterms:W3CDTF">2014-03-26T22:55:09Z</dcterms:created>
  <dcterms:modified xsi:type="dcterms:W3CDTF">2017-04-24T13:33:23Z</dcterms:modified>
</cp:coreProperties>
</file>