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일물실\"/>
    </mc:Choice>
  </mc:AlternateContent>
  <bookViews>
    <workbookView xWindow="360" yWindow="60" windowWidth="19416" windowHeight="11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7" i="1"/>
  <c r="F38" i="1"/>
  <c r="F39" i="1"/>
  <c r="F40" i="1"/>
  <c r="F41" i="1"/>
  <c r="F42" i="1"/>
  <c r="F31" i="1"/>
  <c r="C43" i="1" l="1"/>
  <c r="E40" i="1"/>
  <c r="E41" i="1"/>
  <c r="E42" i="1"/>
  <c r="E36" i="1"/>
  <c r="E37" i="1"/>
  <c r="E38" i="1"/>
  <c r="E39" i="1"/>
  <c r="E32" i="1"/>
  <c r="E33" i="1"/>
  <c r="E34" i="1"/>
  <c r="E35" i="1"/>
  <c r="E31" i="1"/>
  <c r="D32" i="1" l="1"/>
  <c r="D33" i="1"/>
  <c r="D34" i="1"/>
  <c r="D35" i="1"/>
  <c r="D36" i="1"/>
  <c r="D37" i="1"/>
  <c r="D38" i="1"/>
  <c r="D39" i="1"/>
  <c r="D40" i="1"/>
  <c r="D41" i="1"/>
  <c r="D42" i="1"/>
  <c r="D31" i="1"/>
  <c r="F14" i="1"/>
  <c r="F4" i="1"/>
  <c r="F5" i="1"/>
  <c r="F6" i="1"/>
  <c r="F7" i="1"/>
  <c r="F8" i="1"/>
  <c r="F9" i="1"/>
  <c r="F10" i="1"/>
  <c r="F11" i="1"/>
  <c r="F12" i="1"/>
  <c r="F3" i="1"/>
  <c r="C4" i="1"/>
  <c r="C5" i="1"/>
  <c r="C6" i="1"/>
  <c r="C7" i="1"/>
  <c r="C8" i="1"/>
  <c r="C9" i="1"/>
  <c r="C10" i="1"/>
  <c r="C11" i="1"/>
  <c r="C12" i="1"/>
  <c r="C13" i="1"/>
  <c r="C3" i="1"/>
  <c r="E26" i="1" l="1"/>
  <c r="E25" i="1"/>
  <c r="E24" i="1"/>
  <c r="E23" i="1"/>
  <c r="E22" i="1"/>
  <c r="E21" i="1"/>
  <c r="E20" i="1"/>
  <c r="E19" i="1"/>
  <c r="E18" i="1"/>
  <c r="C14" i="1"/>
  <c r="D13" i="1"/>
  <c r="D14" i="1"/>
  <c r="E13" i="1"/>
  <c r="E14" i="1"/>
  <c r="F13" i="1" l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<sst xmlns="http://schemas.openxmlformats.org/spreadsheetml/2006/main" count="28" uniqueCount="24">
  <si>
    <t>시행횟수</t>
    <phoneticPr fontId="1" type="noConversion"/>
  </si>
  <si>
    <t>평균</t>
    <phoneticPr fontId="1" type="noConversion"/>
  </si>
  <si>
    <t>표준오차</t>
    <phoneticPr fontId="1" type="noConversion"/>
  </si>
  <si>
    <t>x</t>
    <phoneticPr fontId="1" type="noConversion"/>
  </si>
  <si>
    <t>x-x0</t>
    <phoneticPr fontId="1" type="noConversion"/>
  </si>
  <si>
    <t>t</t>
    <phoneticPr fontId="1" type="noConversion"/>
  </si>
  <si>
    <t>y</t>
    <phoneticPr fontId="1" type="noConversion"/>
  </si>
  <si>
    <t>y-y0</t>
    <phoneticPr fontId="1" type="noConversion"/>
  </si>
  <si>
    <t>실험1 각도 30도</t>
    <phoneticPr fontId="1" type="noConversion"/>
  </si>
  <si>
    <t>X</t>
    <phoneticPr fontId="1" type="noConversion"/>
  </si>
  <si>
    <t>T</t>
    <phoneticPr fontId="1" type="noConversion"/>
  </si>
  <si>
    <t>Y</t>
    <phoneticPr fontId="1" type="noConversion"/>
  </si>
  <si>
    <t>X-X0</t>
    <phoneticPr fontId="1" type="noConversion"/>
  </si>
  <si>
    <t>Y-Y0</t>
    <phoneticPr fontId="1" type="noConversion"/>
  </si>
  <si>
    <t>실험2 각도20도</t>
    <phoneticPr fontId="1" type="noConversion"/>
  </si>
  <si>
    <t>X</t>
    <phoneticPr fontId="1" type="noConversion"/>
  </si>
  <si>
    <t>Y-Y0</t>
    <phoneticPr fontId="1" type="noConversion"/>
  </si>
  <si>
    <t>실험2 T-(X-X0) 그래프</t>
    <phoneticPr fontId="1" type="noConversion"/>
  </si>
  <si>
    <t>실험2 T-(Y-Y0) 그래프</t>
    <phoneticPr fontId="1" type="noConversion"/>
  </si>
  <si>
    <t>(Ym-Y)^1/2</t>
    <phoneticPr fontId="1" type="noConversion"/>
  </si>
  <si>
    <t>실험2 T-~ 그래프</t>
    <phoneticPr fontId="1" type="noConversion"/>
  </si>
  <si>
    <t>X-X0 -Y-Y0 그래프</t>
    <phoneticPr fontId="1" type="noConversion"/>
  </si>
  <si>
    <t>실험2 T-(X-X0) 그래프</t>
    <phoneticPr fontId="1" type="noConversion"/>
  </si>
  <si>
    <t>실험2 각도30도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</si>
</sst>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b/>
      <sz val="10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2" borderId="0" xfId="0" applyFill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11" xfId="0" applyFill="1" applyBorder="1">
      <alignment vertical="center"/>
    </xf>
    <xf numFmtId="0" fontId="0" fillId="0" borderId="1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3.75116652085156E-2"/>
          <c:w val="0.87285170603674544"/>
          <c:h val="0.8326195683872849"/>
        </c:manualLayout>
      </c:layout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5.16E-2</c:v>
                </c:pt>
                <c:pt idx="1">
                  <c:v>0.10340000000000001</c:v>
                </c:pt>
                <c:pt idx="2">
                  <c:v>0.1517</c:v>
                </c:pt>
                <c:pt idx="3">
                  <c:v>0.2397</c:v>
                </c:pt>
                <c:pt idx="4">
                  <c:v>0.26250000000000001</c:v>
                </c:pt>
                <c:pt idx="5">
                  <c:v>0.31569999999999998</c:v>
                </c:pt>
                <c:pt idx="6">
                  <c:v>0.28999999999999998</c:v>
                </c:pt>
                <c:pt idx="7">
                  <c:v>0.28289999999999998</c:v>
                </c:pt>
                <c:pt idx="8">
                  <c:v>0.2838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1.1000000000000001</c:v>
                </c:pt>
                <c:pt idx="7">
                  <c:v>1.08</c:v>
                </c:pt>
                <c:pt idx="8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2-458F-B4F8-205BEC4D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3008"/>
        <c:axId val="155404544"/>
      </c:scatterChart>
      <c:valAx>
        <c:axId val="155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04544"/>
        <c:crosses val="autoZero"/>
        <c:crossBetween val="midCat"/>
      </c:valAx>
      <c:valAx>
        <c:axId val="15540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0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5.16E-2</c:v>
                </c:pt>
                <c:pt idx="1">
                  <c:v>0.10340000000000001</c:v>
                </c:pt>
                <c:pt idx="2">
                  <c:v>0.1517</c:v>
                </c:pt>
                <c:pt idx="3">
                  <c:v>0.2397</c:v>
                </c:pt>
                <c:pt idx="4">
                  <c:v>0.26250000000000001</c:v>
                </c:pt>
                <c:pt idx="5">
                  <c:v>0.31569999999999998</c:v>
                </c:pt>
                <c:pt idx="6">
                  <c:v>0.28999999999999998</c:v>
                </c:pt>
                <c:pt idx="7">
                  <c:v>0.28289999999999998</c:v>
                </c:pt>
                <c:pt idx="8">
                  <c:v>0.2838</c:v>
                </c:pt>
              </c:numCache>
            </c:numRef>
          </c:xVal>
          <c:yVal>
            <c:numRef>
              <c:f>Sheet1!$E$18:$E$27</c:f>
              <c:numCache>
                <c:formatCode>General</c:formatCode>
                <c:ptCount val="10"/>
                <c:pt idx="0">
                  <c:v>0.06</c:v>
                </c:pt>
                <c:pt idx="1">
                  <c:v>9.5000000000000029E-2</c:v>
                </c:pt>
                <c:pt idx="2">
                  <c:v>0.10099999999999998</c:v>
                </c:pt>
                <c:pt idx="3">
                  <c:v>2.7999999999999997E-2</c:v>
                </c:pt>
                <c:pt idx="4">
                  <c:v>2.5999999999999995E-2</c:v>
                </c:pt>
                <c:pt idx="5">
                  <c:v>-4.8999999999999988E-2</c:v>
                </c:pt>
                <c:pt idx="6">
                  <c:v>-9.000000000000008E-3</c:v>
                </c:pt>
                <c:pt idx="7">
                  <c:v>-3.0000000000000027E-3</c:v>
                </c:pt>
                <c:pt idx="8">
                  <c:v>2.0000000000000018E-3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1-4DD6-B317-017360DD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5024"/>
        <c:axId val="155439104"/>
      </c:scatterChart>
      <c:valAx>
        <c:axId val="1554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439104"/>
        <c:crosses val="autoZero"/>
        <c:crossBetween val="midCat"/>
      </c:valAx>
      <c:valAx>
        <c:axId val="1554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25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Sheet1!$B$18:$B$27</c:f>
              <c:numCache>
                <c:formatCode>General</c:formatCode>
                <c:ptCount val="10"/>
                <c:pt idx="0">
                  <c:v>5.16E-2</c:v>
                </c:pt>
                <c:pt idx="1">
                  <c:v>0.10340000000000001</c:v>
                </c:pt>
                <c:pt idx="2">
                  <c:v>0.1517</c:v>
                </c:pt>
                <c:pt idx="3">
                  <c:v>0.2397</c:v>
                </c:pt>
                <c:pt idx="4">
                  <c:v>0.26250000000000001</c:v>
                </c:pt>
                <c:pt idx="5">
                  <c:v>0.31569999999999998</c:v>
                </c:pt>
                <c:pt idx="6">
                  <c:v>0.28999999999999998</c:v>
                </c:pt>
                <c:pt idx="7">
                  <c:v>0.28289999999999998</c:v>
                </c:pt>
                <c:pt idx="8">
                  <c:v>0.2838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0.36878177829171549</c:v>
                </c:pt>
                <c:pt idx="1">
                  <c:v>0.31780497164141402</c:v>
                </c:pt>
                <c:pt idx="2">
                  <c:v>0.30822070014844888</c:v>
                </c:pt>
                <c:pt idx="3">
                  <c:v>0.40987803063838396</c:v>
                </c:pt>
                <c:pt idx="4">
                  <c:v>0.41231056256176607</c:v>
                </c:pt>
                <c:pt idx="5">
                  <c:v>0.49497474683058329</c:v>
                </c:pt>
                <c:pt idx="6">
                  <c:v>0.45276925690687087</c:v>
                </c:pt>
                <c:pt idx="7">
                  <c:v>0.44609416046390926</c:v>
                </c:pt>
                <c:pt idx="8">
                  <c:v>0.44045431091090481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6-4B2F-B88D-EE9A09D8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65344"/>
        <c:axId val="183866880"/>
      </c:scatterChart>
      <c:valAx>
        <c:axId val="1838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66880"/>
        <c:crosses val="autoZero"/>
        <c:crossBetween val="midCat"/>
      </c:valAx>
      <c:valAx>
        <c:axId val="1838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6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Sheet1!$D$18:$D$27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1.1000000000000001</c:v>
                </c:pt>
                <c:pt idx="7">
                  <c:v>1.08</c:v>
                </c:pt>
                <c:pt idx="8">
                  <c:v>1.07</c:v>
                </c:pt>
              </c:numCache>
            </c:numRef>
          </c:xVal>
          <c:yVal>
            <c:numRef>
              <c:f>Sheet1!$E$18:$E$27</c:f>
              <c:numCache>
                <c:formatCode>General</c:formatCode>
                <c:ptCount val="10"/>
                <c:pt idx="0">
                  <c:v>0.06</c:v>
                </c:pt>
                <c:pt idx="1">
                  <c:v>9.5000000000000029E-2</c:v>
                </c:pt>
                <c:pt idx="2">
                  <c:v>0.10099999999999998</c:v>
                </c:pt>
                <c:pt idx="3">
                  <c:v>2.7999999999999997E-2</c:v>
                </c:pt>
                <c:pt idx="4">
                  <c:v>2.5999999999999995E-2</c:v>
                </c:pt>
                <c:pt idx="5">
                  <c:v>-4.8999999999999988E-2</c:v>
                </c:pt>
                <c:pt idx="6">
                  <c:v>-9.000000000000008E-3</c:v>
                </c:pt>
                <c:pt idx="7">
                  <c:v>-3.0000000000000027E-3</c:v>
                </c:pt>
                <c:pt idx="8">
                  <c:v>2.0000000000000018E-3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6-4E52-B56D-662069A49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77472"/>
        <c:axId val="183979008"/>
      </c:scatterChart>
      <c:valAx>
        <c:axId val="1839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79008"/>
        <c:crosses val="autoZero"/>
        <c:crossBetween val="midCat"/>
      </c:valAx>
      <c:valAx>
        <c:axId val="183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7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0.1094</c:v>
                </c:pt>
                <c:pt idx="2">
                  <c:v>0.15210000000000001</c:v>
                </c:pt>
                <c:pt idx="3">
                  <c:v>0.20480000000000001</c:v>
                </c:pt>
                <c:pt idx="4">
                  <c:v>0.1918</c:v>
                </c:pt>
                <c:pt idx="5">
                  <c:v>0.19470000000000001</c:v>
                </c:pt>
                <c:pt idx="6">
                  <c:v>0.1978</c:v>
                </c:pt>
                <c:pt idx="7">
                  <c:v>0.24490000000000001</c:v>
                </c:pt>
                <c:pt idx="8">
                  <c:v>0.2762</c:v>
                </c:pt>
                <c:pt idx="9">
                  <c:v>0.29930000000000001</c:v>
                </c:pt>
                <c:pt idx="10">
                  <c:v>0.33250000000000002</c:v>
                </c:pt>
                <c:pt idx="11">
                  <c:v>0.35249999999999998</c:v>
                </c:pt>
              </c:numCache>
            </c:numRef>
          </c:xVal>
          <c:yVal>
            <c:numRef>
              <c:f>Sheet1!$D$31:$D$42</c:f>
              <c:numCache>
                <c:formatCode>General</c:formatCode>
                <c:ptCount val="12"/>
                <c:pt idx="0">
                  <c:v>0.19999999999999998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4745-A63C-5979CFC2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3952"/>
        <c:axId val="184015488"/>
      </c:scatterChart>
      <c:valAx>
        <c:axId val="18401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015488"/>
        <c:crosses val="autoZero"/>
        <c:crossBetween val="midCat"/>
      </c:valAx>
      <c:valAx>
        <c:axId val="1840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13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0.1094</c:v>
                </c:pt>
                <c:pt idx="2">
                  <c:v>0.15210000000000001</c:v>
                </c:pt>
                <c:pt idx="3">
                  <c:v>0.20480000000000001</c:v>
                </c:pt>
                <c:pt idx="4">
                  <c:v>0.1918</c:v>
                </c:pt>
                <c:pt idx="5">
                  <c:v>0.19470000000000001</c:v>
                </c:pt>
                <c:pt idx="6">
                  <c:v>0.1978</c:v>
                </c:pt>
                <c:pt idx="7">
                  <c:v>0.24490000000000001</c:v>
                </c:pt>
                <c:pt idx="8">
                  <c:v>0.2762</c:v>
                </c:pt>
                <c:pt idx="9">
                  <c:v>0.29930000000000001</c:v>
                </c:pt>
                <c:pt idx="10">
                  <c:v>0.33250000000000002</c:v>
                </c:pt>
                <c:pt idx="11">
                  <c:v>0.35249999999999998</c:v>
                </c:pt>
              </c:numCache>
            </c:numRef>
          </c:xVal>
          <c:yVal>
            <c:numRef>
              <c:f>Sheet1!$E$31:$E$42</c:f>
              <c:numCache>
                <c:formatCode>General</c:formatCode>
                <c:ptCount val="12"/>
                <c:pt idx="0">
                  <c:v>8.2000000000000017E-2</c:v>
                </c:pt>
                <c:pt idx="1">
                  <c:v>0.11100000000000002</c:v>
                </c:pt>
                <c:pt idx="2">
                  <c:v>0.14299999999999999</c:v>
                </c:pt>
                <c:pt idx="3">
                  <c:v>0.153</c:v>
                </c:pt>
                <c:pt idx="4">
                  <c:v>0.22500000000000001</c:v>
                </c:pt>
                <c:pt idx="5">
                  <c:v>0.16800000000000001</c:v>
                </c:pt>
                <c:pt idx="6">
                  <c:v>0.13699999999999998</c:v>
                </c:pt>
                <c:pt idx="7">
                  <c:v>0.14599999999999999</c:v>
                </c:pt>
                <c:pt idx="8">
                  <c:v>0.12500000000000003</c:v>
                </c:pt>
                <c:pt idx="9">
                  <c:v>0.10300000000000001</c:v>
                </c:pt>
                <c:pt idx="10">
                  <c:v>6.4000000000000001E-2</c:v>
                </c:pt>
                <c:pt idx="11">
                  <c:v>1.6000000000000014E-2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9-457E-86BE-A29A33C6E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4896"/>
        <c:axId val="183910784"/>
      </c:scatterChart>
      <c:valAx>
        <c:axId val="1839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10784"/>
        <c:crosses val="autoZero"/>
        <c:crossBetween val="midCat"/>
      </c:valAx>
      <c:valAx>
        <c:axId val="1839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Sheet1!$B$31:$B$42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0.1094</c:v>
                </c:pt>
                <c:pt idx="2">
                  <c:v>0.15210000000000001</c:v>
                </c:pt>
                <c:pt idx="3">
                  <c:v>0.20480000000000001</c:v>
                </c:pt>
                <c:pt idx="4">
                  <c:v>0.1918</c:v>
                </c:pt>
                <c:pt idx="5">
                  <c:v>0.19470000000000001</c:v>
                </c:pt>
                <c:pt idx="6">
                  <c:v>0.1978</c:v>
                </c:pt>
                <c:pt idx="7">
                  <c:v>0.24490000000000001</c:v>
                </c:pt>
                <c:pt idx="8">
                  <c:v>0.2762</c:v>
                </c:pt>
                <c:pt idx="9">
                  <c:v>0.29930000000000001</c:v>
                </c:pt>
                <c:pt idx="10">
                  <c:v>0.33250000000000002</c:v>
                </c:pt>
                <c:pt idx="11">
                  <c:v>0.35249999999999998</c:v>
                </c:pt>
              </c:numCache>
            </c:numRef>
          </c:xVal>
          <c:yVal>
            <c:numRef>
              <c:f>Sheet1!$F$31:$F$42</c:f>
              <c:numCache>
                <c:formatCode>General</c:formatCode>
                <c:ptCount val="12"/>
                <c:pt idx="0">
                  <c:v>7.1499999999999994E-2</c:v>
                </c:pt>
                <c:pt idx="1">
                  <c:v>5.6999999999999995E-2</c:v>
                </c:pt>
                <c:pt idx="2">
                  <c:v>4.1000000000000009E-2</c:v>
                </c:pt>
                <c:pt idx="3">
                  <c:v>3.6000000000000004E-2</c:v>
                </c:pt>
                <c:pt idx="4">
                  <c:v>0</c:v>
                </c:pt>
                <c:pt idx="5">
                  <c:v>2.8499999999999998E-2</c:v>
                </c:pt>
                <c:pt idx="6">
                  <c:v>4.4000000000000011E-2</c:v>
                </c:pt>
                <c:pt idx="7">
                  <c:v>3.9500000000000007E-2</c:v>
                </c:pt>
                <c:pt idx="8">
                  <c:v>4.9999999999999989E-2</c:v>
                </c:pt>
                <c:pt idx="9">
                  <c:v>6.0999999999999999E-2</c:v>
                </c:pt>
                <c:pt idx="10">
                  <c:v>8.0500000000000002E-2</c:v>
                </c:pt>
                <c:pt idx="11">
                  <c:v>0.1045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B-4B2D-99F4-C87F1A8B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47648"/>
        <c:axId val="183949184"/>
      </c:scatterChart>
      <c:valAx>
        <c:axId val="1839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49184"/>
        <c:crosses val="autoZero"/>
        <c:crossBetween val="midCat"/>
      </c:valAx>
      <c:valAx>
        <c:axId val="18394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4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Sheet1!$D$31:$D$42</c:f>
              <c:numCache>
                <c:formatCode>General</c:formatCode>
                <c:ptCount val="12"/>
                <c:pt idx="0">
                  <c:v>0.19999999999999998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0.70000000000000007</c:v>
                </c:pt>
                <c:pt idx="6">
                  <c:v>0.8</c:v>
                </c:pt>
                <c:pt idx="7">
                  <c:v>0.89999999999999991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</c:numCache>
            </c:numRef>
          </c:xVal>
          <c:yVal>
            <c:numRef>
              <c:f>Sheet1!$E$31:$E$42</c:f>
              <c:numCache>
                <c:formatCode>General</c:formatCode>
                <c:ptCount val="12"/>
                <c:pt idx="0">
                  <c:v>8.2000000000000017E-2</c:v>
                </c:pt>
                <c:pt idx="1">
                  <c:v>0.11100000000000002</c:v>
                </c:pt>
                <c:pt idx="2">
                  <c:v>0.14299999999999999</c:v>
                </c:pt>
                <c:pt idx="3">
                  <c:v>0.153</c:v>
                </c:pt>
                <c:pt idx="4">
                  <c:v>0.22500000000000001</c:v>
                </c:pt>
                <c:pt idx="5">
                  <c:v>0.16800000000000001</c:v>
                </c:pt>
                <c:pt idx="6">
                  <c:v>0.13699999999999998</c:v>
                </c:pt>
                <c:pt idx="7">
                  <c:v>0.14599999999999999</c:v>
                </c:pt>
                <c:pt idx="8">
                  <c:v>0.12500000000000003</c:v>
                </c:pt>
                <c:pt idx="9">
                  <c:v>0.10300000000000001</c:v>
                </c:pt>
                <c:pt idx="10">
                  <c:v>6.4000000000000001E-2</c:v>
                </c:pt>
                <c:pt idx="11">
                  <c:v>1.6000000000000014E-2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D-47D5-A3A6-7094EBC1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39296"/>
        <c:axId val="184040832"/>
      </c:scatterChart>
      <c:valAx>
        <c:axId val="1840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040832"/>
        <c:crosses val="autoZero"/>
        <c:crossBetween val="midCat"/>
      </c:valAx>
      <c:valAx>
        <c:axId val="1840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39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85725</xdr:rowOff>
    </xdr:from>
    <xdr:to>
      <xdr:col>14</xdr:col>
      <xdr:colOff>533400</xdr:colOff>
      <xdr:row>21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23</xdr:row>
      <xdr:rowOff>9525</xdr:rowOff>
    </xdr:from>
    <xdr:to>
      <xdr:col>14</xdr:col>
      <xdr:colOff>485775</xdr:colOff>
      <xdr:row>36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9</xdr:row>
      <xdr:rowOff>47625</xdr:rowOff>
    </xdr:from>
    <xdr:to>
      <xdr:col>22</xdr:col>
      <xdr:colOff>476250</xdr:colOff>
      <xdr:row>22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66675</xdr:colOff>
      <xdr:row>24</xdr:row>
      <xdr:rowOff>28575</xdr:rowOff>
    </xdr:from>
    <xdr:to>
      <xdr:col>22</xdr:col>
      <xdr:colOff>523875</xdr:colOff>
      <xdr:row>37</xdr:row>
      <xdr:rowOff>28575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42</xdr:row>
      <xdr:rowOff>123825</xdr:rowOff>
    </xdr:from>
    <xdr:to>
      <xdr:col>14</xdr:col>
      <xdr:colOff>495300</xdr:colOff>
      <xdr:row>55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209550</xdr:colOff>
      <xdr:row>57</xdr:row>
      <xdr:rowOff>57150</xdr:rowOff>
    </xdr:from>
    <xdr:to>
      <xdr:col>14</xdr:col>
      <xdr:colOff>666750</xdr:colOff>
      <xdr:row>70</xdr:row>
      <xdr:rowOff>76200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76200</xdr:colOff>
      <xdr:row>43</xdr:row>
      <xdr:rowOff>38100</xdr:rowOff>
    </xdr:from>
    <xdr:to>
      <xdr:col>22</xdr:col>
      <xdr:colOff>533400</xdr:colOff>
      <xdr:row>56</xdr:row>
      <xdr:rowOff>57150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66675</xdr:colOff>
      <xdr:row>57</xdr:row>
      <xdr:rowOff>76200</xdr:rowOff>
    </xdr:from>
    <xdr:to>
      <xdr:col>22</xdr:col>
      <xdr:colOff>523875</xdr:colOff>
      <xdr:row>70</xdr:row>
      <xdr:rowOff>95250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I46" workbookViewId="0">
      <selection activeCell="P42" sqref="P42"/>
    </sheetView>
  </sheetViews>
  <sheetFormatPr defaultRowHeight="17.399999999999999"/>
  <cols>
    <col min="2" max="2" width="13.09765625" bestFit="1" customWidth="1"/>
  </cols>
  <sheetData>
    <row r="1" spans="1:17">
      <c r="A1" s="2" t="s">
        <v>8</v>
      </c>
      <c r="B1" s="2"/>
      <c r="C1" s="2"/>
      <c r="D1" s="2"/>
      <c r="E1" s="2"/>
      <c r="F1" s="2"/>
    </row>
    <row r="2" spans="1:17">
      <c r="A2" s="3" t="s">
        <v>0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17">
      <c r="A3" s="3">
        <v>1</v>
      </c>
      <c r="B3" s="1">
        <v>1.38</v>
      </c>
      <c r="C3" s="1">
        <f>B3-0.23</f>
        <v>1.1499999999999999</v>
      </c>
      <c r="D3" s="1">
        <v>0.3231</v>
      </c>
      <c r="E3" s="1">
        <v>0.25</v>
      </c>
      <c r="F3" s="1">
        <f>E3-0.15</f>
        <v>0.1</v>
      </c>
    </row>
    <row r="4" spans="1:17">
      <c r="A4" s="3">
        <v>2</v>
      </c>
      <c r="B4" s="1">
        <v>1.38</v>
      </c>
      <c r="C4" s="1">
        <f t="shared" ref="C4:C13" si="0">B4-0.23</f>
        <v>1.1499999999999999</v>
      </c>
      <c r="D4" s="1">
        <v>0.32079999999999997</v>
      </c>
      <c r="E4" s="1">
        <v>0.26</v>
      </c>
      <c r="F4" s="1">
        <f t="shared" ref="F4:F12" si="1">E4-0.15</f>
        <v>0.11000000000000001</v>
      </c>
    </row>
    <row r="5" spans="1:17">
      <c r="A5" s="3">
        <v>3</v>
      </c>
      <c r="B5" s="1">
        <v>1.38</v>
      </c>
      <c r="C5" s="1">
        <f t="shared" si="0"/>
        <v>1.1499999999999999</v>
      </c>
      <c r="D5" s="1">
        <v>0.31840000000000002</v>
      </c>
      <c r="E5" s="1">
        <v>0.24299999999999999</v>
      </c>
      <c r="F5" s="1">
        <f t="shared" si="1"/>
        <v>9.2999999999999999E-2</v>
      </c>
    </row>
    <row r="6" spans="1:17">
      <c r="A6" s="3">
        <v>4</v>
      </c>
      <c r="B6" s="1">
        <v>1.38</v>
      </c>
      <c r="C6" s="1">
        <f t="shared" si="0"/>
        <v>1.1499999999999999</v>
      </c>
      <c r="D6" s="1">
        <v>0.31859999999999999</v>
      </c>
      <c r="E6" s="1">
        <v>0.24199999999999999</v>
      </c>
      <c r="F6" s="1">
        <f t="shared" si="1"/>
        <v>9.1999999999999998E-2</v>
      </c>
      <c r="I6">
        <v>30</v>
      </c>
    </row>
    <row r="7" spans="1:17">
      <c r="A7" s="3">
        <v>5</v>
      </c>
      <c r="B7" s="1">
        <v>1.38</v>
      </c>
      <c r="C7" s="1">
        <f t="shared" si="0"/>
        <v>1.1499999999999999</v>
      </c>
      <c r="D7" s="1">
        <v>0.31859999999999999</v>
      </c>
      <c r="E7" s="1">
        <v>0.24199999999999999</v>
      </c>
      <c r="F7" s="1">
        <f t="shared" si="1"/>
        <v>9.1999999999999998E-2</v>
      </c>
    </row>
    <row r="8" spans="1:17">
      <c r="A8" s="3">
        <v>6</v>
      </c>
      <c r="B8" s="1">
        <v>1.38</v>
      </c>
      <c r="C8" s="1">
        <f t="shared" si="0"/>
        <v>1.1499999999999999</v>
      </c>
      <c r="D8" s="1">
        <v>0.32769999999999999</v>
      </c>
      <c r="E8" s="1">
        <v>0.23400000000000001</v>
      </c>
      <c r="F8" s="1">
        <f t="shared" si="1"/>
        <v>8.4000000000000019E-2</v>
      </c>
      <c r="I8" t="s">
        <v>17</v>
      </c>
      <c r="Q8" t="s">
        <v>20</v>
      </c>
    </row>
    <row r="9" spans="1:17">
      <c r="A9" s="3">
        <v>7</v>
      </c>
      <c r="B9" s="1">
        <v>1.38</v>
      </c>
      <c r="C9" s="1">
        <f t="shared" si="0"/>
        <v>1.1499999999999999</v>
      </c>
      <c r="D9" s="1">
        <v>0.31809999999999999</v>
      </c>
      <c r="E9" s="1">
        <v>0.24399999999999999</v>
      </c>
      <c r="F9" s="1">
        <f t="shared" si="1"/>
        <v>9.4E-2</v>
      </c>
    </row>
    <row r="10" spans="1:17">
      <c r="A10" s="3">
        <v>8</v>
      </c>
      <c r="B10" s="1">
        <v>1.38</v>
      </c>
      <c r="C10" s="1">
        <f t="shared" si="0"/>
        <v>1.1499999999999999</v>
      </c>
      <c r="D10" s="1">
        <v>0.318</v>
      </c>
      <c r="E10" s="1">
        <v>0.24099999999999999</v>
      </c>
      <c r="F10" s="1">
        <f t="shared" si="1"/>
        <v>9.0999999999999998E-2</v>
      </c>
    </row>
    <row r="11" spans="1:17">
      <c r="A11" s="3">
        <v>9</v>
      </c>
      <c r="B11" s="1">
        <v>1.38</v>
      </c>
      <c r="C11" s="1">
        <f t="shared" si="0"/>
        <v>1.1499999999999999</v>
      </c>
      <c r="D11" s="1">
        <v>0.31740000000000002</v>
      </c>
      <c r="E11" s="1">
        <v>0.24199999999999999</v>
      </c>
      <c r="F11" s="1">
        <f t="shared" si="1"/>
        <v>9.1999999999999998E-2</v>
      </c>
    </row>
    <row r="12" spans="1:17">
      <c r="A12" s="3">
        <v>10</v>
      </c>
      <c r="B12" s="1">
        <v>1.38</v>
      </c>
      <c r="C12" s="1">
        <f t="shared" si="0"/>
        <v>1.1499999999999999</v>
      </c>
      <c r="D12" s="1">
        <v>0.31979999999999997</v>
      </c>
      <c r="E12" s="1">
        <v>0.24099999999999999</v>
      </c>
      <c r="F12" s="1">
        <f t="shared" si="1"/>
        <v>9.0999999999999998E-2</v>
      </c>
    </row>
    <row r="13" spans="1:17">
      <c r="A13" s="3" t="s">
        <v>1</v>
      </c>
      <c r="B13" s="1">
        <v>1.38</v>
      </c>
      <c r="C13" s="1">
        <f t="shared" si="0"/>
        <v>1.1499999999999999</v>
      </c>
      <c r="D13" s="1">
        <f t="shared" ref="D13:F13" si="2">AVERAGE(D3:D12)</f>
        <v>0.32005</v>
      </c>
      <c r="E13" s="1">
        <f t="shared" si="2"/>
        <v>0.24390000000000001</v>
      </c>
      <c r="F13" s="1">
        <f t="shared" si="2"/>
        <v>9.3899999999999983E-2</v>
      </c>
    </row>
    <row r="14" spans="1:17">
      <c r="A14" s="3" t="s">
        <v>2</v>
      </c>
      <c r="B14" s="1">
        <v>0</v>
      </c>
      <c r="C14" s="1">
        <f>STDEV(C3:C12)/SQRT(10)</f>
        <v>7.4014868308343765E-17</v>
      </c>
      <c r="D14" s="1">
        <f t="shared" ref="D14:E14" si="3">STDEV(D3:D12)/SQRT(10)</f>
        <v>1.0022474744293432E-3</v>
      </c>
      <c r="E14" s="1">
        <f t="shared" si="3"/>
        <v>2.1676920650518816E-3</v>
      </c>
      <c r="F14" s="1">
        <f>STDEV(F3:F12)/SQRT(10)</f>
        <v>2.1676920650518811E-3</v>
      </c>
    </row>
    <row r="15" spans="1:17" ht="18" thickBot="1"/>
    <row r="16" spans="1:17">
      <c r="A16" s="5" t="s">
        <v>23</v>
      </c>
      <c r="B16" s="6"/>
      <c r="C16" s="6"/>
      <c r="D16" s="6"/>
      <c r="E16" s="7"/>
    </row>
    <row r="17" spans="1:17">
      <c r="A17" s="8" t="s">
        <v>9</v>
      </c>
      <c r="B17" s="4" t="s">
        <v>10</v>
      </c>
      <c r="C17" s="4" t="s">
        <v>11</v>
      </c>
      <c r="D17" s="4" t="s">
        <v>12</v>
      </c>
      <c r="E17" s="9" t="s">
        <v>13</v>
      </c>
      <c r="F17" s="13" t="s">
        <v>19</v>
      </c>
    </row>
    <row r="18" spans="1:17">
      <c r="A18" s="18">
        <v>0.43</v>
      </c>
      <c r="B18" s="1">
        <v>5.16E-2</v>
      </c>
      <c r="C18" s="1">
        <v>0.245</v>
      </c>
      <c r="D18" s="1">
        <v>0.2</v>
      </c>
      <c r="E18" s="14">
        <f t="shared" ref="E18:E26" si="4">C18-0.185</f>
        <v>0.06</v>
      </c>
      <c r="F18" s="1">
        <f>(0.381-C18)^(1/2)</f>
        <v>0.36878177829171549</v>
      </c>
    </row>
    <row r="19" spans="1:17">
      <c r="A19" s="18">
        <v>0.63</v>
      </c>
      <c r="B19" s="1">
        <v>0.10340000000000001</v>
      </c>
      <c r="C19" s="1">
        <v>0.28000000000000003</v>
      </c>
      <c r="D19" s="1">
        <v>0.4</v>
      </c>
      <c r="E19" s="14">
        <f t="shared" si="4"/>
        <v>9.5000000000000029E-2</v>
      </c>
      <c r="F19" s="1">
        <f t="shared" ref="F19:F26" si="5">(0.381-C19)^(1/2)</f>
        <v>0.31780497164141402</v>
      </c>
    </row>
    <row r="20" spans="1:17">
      <c r="A20">
        <v>0.83</v>
      </c>
      <c r="B20" s="1">
        <v>0.1517</v>
      </c>
      <c r="C20" s="1">
        <v>0.28599999999999998</v>
      </c>
      <c r="D20" s="1">
        <v>0.6</v>
      </c>
      <c r="E20" s="14">
        <f t="shared" si="4"/>
        <v>0.10099999999999998</v>
      </c>
      <c r="F20" s="1">
        <f t="shared" si="5"/>
        <v>0.30822070014844888</v>
      </c>
    </row>
    <row r="21" spans="1:17">
      <c r="A21" s="16">
        <v>1.03</v>
      </c>
      <c r="B21" s="1">
        <v>0.2397</v>
      </c>
      <c r="C21" s="1">
        <v>0.21299999999999999</v>
      </c>
      <c r="D21" s="1">
        <v>0.8</v>
      </c>
      <c r="E21" s="14">
        <f t="shared" si="4"/>
        <v>2.7999999999999997E-2</v>
      </c>
      <c r="F21" s="1">
        <f t="shared" si="5"/>
        <v>0.40987803063838396</v>
      </c>
    </row>
    <row r="22" spans="1:17">
      <c r="A22" s="17">
        <v>1.23</v>
      </c>
      <c r="B22" s="1">
        <v>0.26250000000000001</v>
      </c>
      <c r="C22" s="1">
        <v>0.21099999999999999</v>
      </c>
      <c r="D22" s="1">
        <v>1</v>
      </c>
      <c r="E22" s="14">
        <f t="shared" si="4"/>
        <v>2.5999999999999995E-2</v>
      </c>
      <c r="F22" s="1">
        <f t="shared" si="5"/>
        <v>0.41231056256176607</v>
      </c>
    </row>
    <row r="23" spans="1:17">
      <c r="A23" s="17">
        <v>1.43</v>
      </c>
      <c r="B23" s="1">
        <v>0.31569999999999998</v>
      </c>
      <c r="C23" s="1">
        <v>0.13600000000000001</v>
      </c>
      <c r="D23" s="1">
        <v>1.2</v>
      </c>
      <c r="E23" s="14">
        <f t="shared" si="4"/>
        <v>-4.8999999999999988E-2</v>
      </c>
      <c r="F23" s="1">
        <f t="shared" si="5"/>
        <v>0.49497474683058329</v>
      </c>
      <c r="I23" t="s">
        <v>18</v>
      </c>
    </row>
    <row r="24" spans="1:17">
      <c r="A24" s="17">
        <v>1.63</v>
      </c>
      <c r="B24" s="1">
        <v>0.28999999999999998</v>
      </c>
      <c r="C24" s="1">
        <v>0.17599999999999999</v>
      </c>
      <c r="D24" s="1">
        <v>1.1000000000000001</v>
      </c>
      <c r="E24" s="14">
        <f t="shared" si="4"/>
        <v>-9.000000000000008E-3</v>
      </c>
      <c r="F24" s="1">
        <f t="shared" si="5"/>
        <v>0.45276925690687087</v>
      </c>
      <c r="Q24" t="s">
        <v>21</v>
      </c>
    </row>
    <row r="25" spans="1:17">
      <c r="A25" s="17">
        <v>1.28</v>
      </c>
      <c r="B25" s="1">
        <v>0.28289999999999998</v>
      </c>
      <c r="C25" s="1">
        <v>0.182</v>
      </c>
      <c r="D25" s="1">
        <v>1.08</v>
      </c>
      <c r="E25" s="14">
        <f t="shared" si="4"/>
        <v>-3.0000000000000027E-3</v>
      </c>
      <c r="F25" s="1">
        <f t="shared" si="5"/>
        <v>0.44609416046390926</v>
      </c>
    </row>
    <row r="26" spans="1:17">
      <c r="A26" s="10">
        <v>1.27</v>
      </c>
      <c r="B26" s="1">
        <v>0.2838</v>
      </c>
      <c r="C26" s="1">
        <v>0.187</v>
      </c>
      <c r="D26" s="1">
        <v>1.07</v>
      </c>
      <c r="E26" s="14">
        <f t="shared" si="4"/>
        <v>2.0000000000000018E-3</v>
      </c>
      <c r="F26" s="1">
        <f t="shared" si="5"/>
        <v>0.44045431091090481</v>
      </c>
    </row>
    <row r="27" spans="1:17" ht="18" thickBot="1">
      <c r="A27" s="11"/>
      <c r="B27" s="12"/>
      <c r="C27" s="12"/>
      <c r="D27" s="12"/>
      <c r="E27" s="15"/>
      <c r="F27" s="1"/>
    </row>
    <row r="28" spans="1:17" ht="18" thickBot="1"/>
    <row r="29" spans="1:17">
      <c r="A29" s="5" t="s">
        <v>14</v>
      </c>
      <c r="B29" s="6"/>
      <c r="C29" s="6"/>
      <c r="D29" s="6"/>
      <c r="E29" s="7"/>
    </row>
    <row r="30" spans="1:17">
      <c r="A30" s="4" t="s">
        <v>15</v>
      </c>
      <c r="B30" s="4" t="s">
        <v>10</v>
      </c>
      <c r="C30" s="4" t="s">
        <v>11</v>
      </c>
      <c r="D30" s="4" t="s">
        <v>12</v>
      </c>
      <c r="E30" s="4" t="s">
        <v>16</v>
      </c>
      <c r="F30" s="13" t="s">
        <v>19</v>
      </c>
    </row>
    <row r="31" spans="1:17">
      <c r="A31" s="4">
        <v>0.43</v>
      </c>
      <c r="B31" s="1">
        <v>5.3999999999999999E-2</v>
      </c>
      <c r="C31" s="1">
        <v>0.23200000000000001</v>
      </c>
      <c r="D31" s="1">
        <f>A31-0.23</f>
        <v>0.19999999999999998</v>
      </c>
      <c r="E31" s="1">
        <f>C31-0.15</f>
        <v>8.2000000000000017E-2</v>
      </c>
      <c r="F31" s="1">
        <f>(0.375-C31)^1/2</f>
        <v>7.1499999999999994E-2</v>
      </c>
    </row>
    <row r="32" spans="1:17">
      <c r="A32" s="4">
        <v>0.53</v>
      </c>
      <c r="B32" s="1">
        <v>0.1094</v>
      </c>
      <c r="C32" s="1">
        <v>0.26100000000000001</v>
      </c>
      <c r="D32" s="1">
        <f t="shared" ref="D32:D42" si="6">A32-0.23</f>
        <v>0.30000000000000004</v>
      </c>
      <c r="E32" s="1">
        <f t="shared" ref="E32:E42" si="7">C32-0.15</f>
        <v>0.11100000000000002</v>
      </c>
      <c r="F32" s="1">
        <f t="shared" ref="F32:F42" si="8">(0.375-C32)^1/2</f>
        <v>5.6999999999999995E-2</v>
      </c>
    </row>
    <row r="33" spans="1:9">
      <c r="A33" s="4">
        <v>0.63</v>
      </c>
      <c r="B33" s="1">
        <v>0.15210000000000001</v>
      </c>
      <c r="C33" s="1">
        <v>0.29299999999999998</v>
      </c>
      <c r="D33" s="1">
        <f t="shared" si="6"/>
        <v>0.4</v>
      </c>
      <c r="E33" s="1">
        <f t="shared" si="7"/>
        <v>0.14299999999999999</v>
      </c>
      <c r="F33" s="1">
        <f t="shared" si="8"/>
        <v>4.1000000000000009E-2</v>
      </c>
    </row>
    <row r="34" spans="1:9">
      <c r="A34" s="4">
        <v>0.73</v>
      </c>
      <c r="B34" s="1">
        <v>0.20480000000000001</v>
      </c>
      <c r="C34" s="1">
        <v>0.30299999999999999</v>
      </c>
      <c r="D34" s="1">
        <f t="shared" si="6"/>
        <v>0.5</v>
      </c>
      <c r="E34" s="1">
        <f t="shared" si="7"/>
        <v>0.153</v>
      </c>
      <c r="F34" s="1">
        <f t="shared" si="8"/>
        <v>3.6000000000000004E-2</v>
      </c>
    </row>
    <row r="35" spans="1:9">
      <c r="A35" s="4">
        <v>0.83</v>
      </c>
      <c r="B35" s="1">
        <v>0.1918</v>
      </c>
      <c r="C35" s="1">
        <v>0.375</v>
      </c>
      <c r="D35" s="1">
        <f t="shared" si="6"/>
        <v>0.6</v>
      </c>
      <c r="E35" s="1">
        <f t="shared" si="7"/>
        <v>0.22500000000000001</v>
      </c>
      <c r="F35" s="1">
        <f t="shared" si="8"/>
        <v>0</v>
      </c>
    </row>
    <row r="36" spans="1:9">
      <c r="A36" s="4">
        <v>0.93</v>
      </c>
      <c r="B36" s="1">
        <v>0.19470000000000001</v>
      </c>
      <c r="C36" s="1">
        <v>0.318</v>
      </c>
      <c r="D36" s="1">
        <f t="shared" si="6"/>
        <v>0.70000000000000007</v>
      </c>
      <c r="E36" s="1">
        <f>C36-0.15</f>
        <v>0.16800000000000001</v>
      </c>
      <c r="F36" s="1">
        <f t="shared" si="8"/>
        <v>2.8499999999999998E-2</v>
      </c>
    </row>
    <row r="37" spans="1:9">
      <c r="A37" s="4">
        <v>1.03</v>
      </c>
      <c r="B37" s="1">
        <v>0.1978</v>
      </c>
      <c r="C37" s="1">
        <v>0.28699999999999998</v>
      </c>
      <c r="D37" s="1">
        <f t="shared" si="6"/>
        <v>0.8</v>
      </c>
      <c r="E37" s="1">
        <f t="shared" si="7"/>
        <v>0.13699999999999998</v>
      </c>
      <c r="F37" s="1">
        <f t="shared" si="8"/>
        <v>4.4000000000000011E-2</v>
      </c>
    </row>
    <row r="38" spans="1:9">
      <c r="A38" s="4">
        <v>1.1299999999999999</v>
      </c>
      <c r="B38" s="1">
        <v>0.24490000000000001</v>
      </c>
      <c r="C38" s="1">
        <v>0.29599999999999999</v>
      </c>
      <c r="D38" s="1">
        <f t="shared" si="6"/>
        <v>0.89999999999999991</v>
      </c>
      <c r="E38" s="1">
        <f t="shared" si="7"/>
        <v>0.14599999999999999</v>
      </c>
      <c r="F38" s="1">
        <f t="shared" si="8"/>
        <v>3.9500000000000007E-2</v>
      </c>
    </row>
    <row r="39" spans="1:9">
      <c r="A39" s="4">
        <v>1.23</v>
      </c>
      <c r="B39" s="1">
        <v>0.2762</v>
      </c>
      <c r="C39" s="1">
        <v>0.27500000000000002</v>
      </c>
      <c r="D39" s="1">
        <f t="shared" si="6"/>
        <v>1</v>
      </c>
      <c r="E39" s="1">
        <f t="shared" si="7"/>
        <v>0.12500000000000003</v>
      </c>
      <c r="F39" s="1">
        <f t="shared" si="8"/>
        <v>4.9999999999999989E-2</v>
      </c>
    </row>
    <row r="40" spans="1:9">
      <c r="A40" s="4">
        <v>1.33</v>
      </c>
      <c r="B40" s="1">
        <v>0.29930000000000001</v>
      </c>
      <c r="C40" s="1">
        <v>0.253</v>
      </c>
      <c r="D40" s="1">
        <f t="shared" si="6"/>
        <v>1.1000000000000001</v>
      </c>
      <c r="E40" s="1">
        <f t="shared" si="7"/>
        <v>0.10300000000000001</v>
      </c>
      <c r="F40" s="1">
        <f t="shared" si="8"/>
        <v>6.0999999999999999E-2</v>
      </c>
      <c r="I40">
        <v>20</v>
      </c>
    </row>
    <row r="41" spans="1:9">
      <c r="A41" s="19">
        <v>1.43</v>
      </c>
      <c r="B41" s="20">
        <v>0.33250000000000002</v>
      </c>
      <c r="C41" s="20">
        <v>0.214</v>
      </c>
      <c r="D41" s="1">
        <f t="shared" si="6"/>
        <v>1.2</v>
      </c>
      <c r="E41" s="1">
        <f t="shared" si="7"/>
        <v>6.4000000000000001E-2</v>
      </c>
      <c r="F41" s="1">
        <f t="shared" si="8"/>
        <v>8.0500000000000002E-2</v>
      </c>
    </row>
    <row r="42" spans="1:9">
      <c r="A42" s="19">
        <v>1.53</v>
      </c>
      <c r="B42" s="20">
        <v>0.35249999999999998</v>
      </c>
      <c r="C42" s="20">
        <v>0.16600000000000001</v>
      </c>
      <c r="D42" s="1">
        <f t="shared" si="6"/>
        <v>1.3</v>
      </c>
      <c r="E42" s="1">
        <f t="shared" si="7"/>
        <v>1.6000000000000014E-2</v>
      </c>
      <c r="F42" s="1">
        <f t="shared" si="8"/>
        <v>0.1045</v>
      </c>
      <c r="I42" t="s">
        <v>22</v>
      </c>
    </row>
    <row r="43" spans="1:9">
      <c r="C43">
        <f>AVERAGE(C31:C42)</f>
        <v>0.27274999999999999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EE6201</dc:creator>
  <cp:lastModifiedBy>최건호</cp:lastModifiedBy>
  <dcterms:created xsi:type="dcterms:W3CDTF">2014-04-10T07:38:39Z</dcterms:created>
  <dcterms:modified xsi:type="dcterms:W3CDTF">2016-05-18T18:42:11Z</dcterms:modified>
</cp:coreProperties>
</file>