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660" windowHeight="70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4" i="1" l="1"/>
  <c r="F24" i="1" s="1"/>
  <c r="F17" i="1"/>
  <c r="E17" i="1"/>
  <c r="E10" i="1"/>
  <c r="F10" i="1" s="1"/>
  <c r="E3" i="1"/>
  <c r="F3" i="1" s="1"/>
  <c r="G18" i="1"/>
  <c r="G11" i="1"/>
  <c r="G4" i="1"/>
  <c r="F18" i="1"/>
  <c r="F11" i="1"/>
  <c r="F4" i="1"/>
  <c r="E19" i="1"/>
  <c r="E20" i="1"/>
  <c r="E21" i="1"/>
  <c r="E22" i="1"/>
  <c r="E18" i="1"/>
  <c r="D19" i="1"/>
  <c r="D20" i="1"/>
  <c r="D21" i="1"/>
  <c r="D22" i="1"/>
  <c r="D18" i="1"/>
  <c r="E12" i="1"/>
  <c r="E13" i="1"/>
  <c r="E14" i="1"/>
  <c r="E15" i="1"/>
  <c r="E11" i="1"/>
  <c r="D12" i="1"/>
  <c r="D13" i="1"/>
  <c r="D14" i="1"/>
  <c r="D15" i="1"/>
  <c r="D11" i="1"/>
  <c r="E5" i="1"/>
  <c r="E6" i="1"/>
  <c r="E7" i="1"/>
  <c r="E8" i="1"/>
  <c r="E4" i="1"/>
  <c r="D5" i="1"/>
  <c r="D6" i="1"/>
  <c r="D7" i="1"/>
  <c r="D8" i="1"/>
  <c r="D4" i="1"/>
  <c r="I33" i="1"/>
  <c r="I34" i="1"/>
  <c r="I35" i="1"/>
  <c r="I32" i="1"/>
  <c r="H33" i="1"/>
  <c r="H34" i="1"/>
  <c r="H35" i="1"/>
  <c r="G33" i="1"/>
  <c r="G34" i="1"/>
  <c r="G35" i="1"/>
  <c r="F33" i="1"/>
  <c r="F34" i="1"/>
  <c r="F35" i="1"/>
  <c r="H32" i="1"/>
  <c r="G32" i="1"/>
  <c r="F32" i="1"/>
</calcChain>
</file>

<file path=xl/sharedStrings.xml><?xml version="1.0" encoding="utf-8"?>
<sst xmlns="http://schemas.openxmlformats.org/spreadsheetml/2006/main" count="41" uniqueCount="25">
  <si>
    <t>진동수</t>
    <phoneticPr fontId="1" type="noConversion"/>
  </si>
  <si>
    <t>60Hz</t>
    <phoneticPr fontId="1" type="noConversion"/>
  </si>
  <si>
    <t>실험 2</t>
    <phoneticPr fontId="1" type="noConversion"/>
  </si>
  <si>
    <t>N1</t>
    <phoneticPr fontId="1" type="noConversion"/>
  </si>
  <si>
    <t>N2</t>
    <phoneticPr fontId="1" type="noConversion"/>
  </si>
  <si>
    <t>V(설정값)</t>
    <phoneticPr fontId="1" type="noConversion"/>
  </si>
  <si>
    <t>V1</t>
    <phoneticPr fontId="1" type="noConversion"/>
  </si>
  <si>
    <t>V2</t>
    <phoneticPr fontId="1" type="noConversion"/>
  </si>
  <si>
    <t>N2/N1=1</t>
    <phoneticPr fontId="1" type="noConversion"/>
  </si>
  <si>
    <t>N2/N1=0.5</t>
    <phoneticPr fontId="1" type="noConversion"/>
  </si>
  <si>
    <t>N2/N1=2</t>
    <phoneticPr fontId="1" type="noConversion"/>
  </si>
  <si>
    <t>N2/N1</t>
    <phoneticPr fontId="1" type="noConversion"/>
  </si>
  <si>
    <t>N1</t>
    <phoneticPr fontId="1" type="noConversion"/>
  </si>
  <si>
    <t>N2</t>
    <phoneticPr fontId="1" type="noConversion"/>
  </si>
  <si>
    <t>R=1</t>
    <phoneticPr fontId="1" type="noConversion"/>
  </si>
  <si>
    <t>I(설정값)</t>
    <phoneticPr fontId="1" type="noConversion"/>
  </si>
  <si>
    <t>I1</t>
    <phoneticPr fontId="1" type="noConversion"/>
  </si>
  <si>
    <t>I2</t>
    <phoneticPr fontId="1" type="noConversion"/>
  </si>
  <si>
    <t>N2</t>
    <phoneticPr fontId="1" type="noConversion"/>
  </si>
  <si>
    <t>RL</t>
    <phoneticPr fontId="1" type="noConversion"/>
  </si>
  <si>
    <t>V1</t>
    <phoneticPr fontId="1" type="noConversion"/>
  </si>
  <si>
    <t>V2</t>
    <phoneticPr fontId="1" type="noConversion"/>
  </si>
  <si>
    <t>P1</t>
    <phoneticPr fontId="1" type="noConversion"/>
  </si>
  <si>
    <t>P2</t>
    <phoneticPr fontId="1" type="noConversion"/>
  </si>
  <si>
    <t>P2/P1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</si>
</sst>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V1-V2 </a:t>
            </a:r>
            <a:r>
              <a:rPr lang="ko-KR" altLang="en-US"/>
              <a:t>그래프</a:t>
            </a:r>
            <a:r>
              <a:rPr lang="en-US" altLang="ko-KR"/>
              <a:t>(400,400)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V1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Sheet1!$B$4:$B$8</c:f>
              <c:numCache>
                <c:formatCode>General</c:formatCode>
                <c:ptCount val="5"/>
                <c:pt idx="0">
                  <c:v>0.76</c:v>
                </c:pt>
                <c:pt idx="1">
                  <c:v>1.54</c:v>
                </c:pt>
                <c:pt idx="2">
                  <c:v>2.35</c:v>
                </c:pt>
                <c:pt idx="3">
                  <c:v>3.18</c:v>
                </c:pt>
                <c:pt idx="4">
                  <c:v>4.07</c:v>
                </c:pt>
              </c:numCache>
            </c:numRef>
          </c:val>
          <c:smooth val="0"/>
        </c:ser>
        <c:ser>
          <c:idx val="1"/>
          <c:order val="1"/>
          <c:tx>
            <c:v>V2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Sheet1!$C$4:$C$8</c:f>
              <c:numCache>
                <c:formatCode>General</c:formatCode>
                <c:ptCount val="5"/>
                <c:pt idx="0">
                  <c:v>0.67</c:v>
                </c:pt>
                <c:pt idx="1">
                  <c:v>1.36</c:v>
                </c:pt>
                <c:pt idx="2">
                  <c:v>2.1</c:v>
                </c:pt>
                <c:pt idx="3">
                  <c:v>2.88</c:v>
                </c:pt>
                <c:pt idx="4">
                  <c:v>3.68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87040"/>
        <c:axId val="189305600"/>
      </c:lineChart>
      <c:catAx>
        <c:axId val="1892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V(</a:t>
                </a:r>
                <a:r>
                  <a:rPr lang="ko-KR" altLang="en-US"/>
                  <a:t>설정값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89305600"/>
        <c:crosses val="autoZero"/>
        <c:auto val="1"/>
        <c:lblAlgn val="ctr"/>
        <c:lblOffset val="100"/>
        <c:noMultiLvlLbl val="0"/>
      </c:catAx>
      <c:valAx>
        <c:axId val="1893056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v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5000000000000001E-2"/>
              <c:y val="0.474886264216972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928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V1-V2 </a:t>
            </a:r>
            <a:r>
              <a:rPr lang="ko-KR" altLang="en-US"/>
              <a:t>그래프</a:t>
            </a:r>
            <a:r>
              <a:rPr lang="en-US" altLang="ko-KR"/>
              <a:t>(400,200)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V1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Sheet1!$B$11:$B$15</c:f>
              <c:numCache>
                <c:formatCode>General</c:formatCode>
                <c:ptCount val="5"/>
                <c:pt idx="0">
                  <c:v>0.76</c:v>
                </c:pt>
                <c:pt idx="1">
                  <c:v>1.56</c:v>
                </c:pt>
                <c:pt idx="2">
                  <c:v>2.34</c:v>
                </c:pt>
                <c:pt idx="3">
                  <c:v>3.18</c:v>
                </c:pt>
                <c:pt idx="4">
                  <c:v>4.03</c:v>
                </c:pt>
              </c:numCache>
            </c:numRef>
          </c:val>
          <c:smooth val="0"/>
        </c:ser>
        <c:ser>
          <c:idx val="1"/>
          <c:order val="1"/>
          <c:tx>
            <c:v>V2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Sheet1!$C$11:$C$15</c:f>
              <c:numCache>
                <c:formatCode>General</c:formatCode>
                <c:ptCount val="5"/>
                <c:pt idx="0">
                  <c:v>0.32</c:v>
                </c:pt>
                <c:pt idx="1">
                  <c:v>0.68</c:v>
                </c:pt>
                <c:pt idx="2">
                  <c:v>1.04</c:v>
                </c:pt>
                <c:pt idx="3">
                  <c:v>1.43</c:v>
                </c:pt>
                <c:pt idx="4">
                  <c:v>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23392"/>
        <c:axId val="190133760"/>
      </c:lineChart>
      <c:catAx>
        <c:axId val="19012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V(</a:t>
                </a:r>
                <a:r>
                  <a:rPr lang="ko-KR" altLang="en-US"/>
                  <a:t>설정값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90133760"/>
        <c:crosses val="autoZero"/>
        <c:auto val="1"/>
        <c:lblAlgn val="ctr"/>
        <c:lblOffset val="100"/>
        <c:noMultiLvlLbl val="0"/>
      </c:catAx>
      <c:valAx>
        <c:axId val="190133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v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5000000000000001E-2"/>
              <c:y val="0.474886264216972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012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V1-V2 </a:t>
            </a:r>
            <a:r>
              <a:rPr lang="ko-KR" altLang="en-US"/>
              <a:t>그래프</a:t>
            </a:r>
            <a:r>
              <a:rPr lang="en-US" altLang="ko-KR"/>
              <a:t>(400,800)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V1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Sheet1!$B$18:$B$22</c:f>
              <c:numCache>
                <c:formatCode>General</c:formatCode>
                <c:ptCount val="5"/>
                <c:pt idx="0">
                  <c:v>0.75</c:v>
                </c:pt>
                <c:pt idx="1">
                  <c:v>1.54</c:v>
                </c:pt>
                <c:pt idx="2">
                  <c:v>2.37</c:v>
                </c:pt>
                <c:pt idx="3">
                  <c:v>3.2</c:v>
                </c:pt>
                <c:pt idx="4">
                  <c:v>4.0599999999999996</c:v>
                </c:pt>
              </c:numCache>
            </c:numRef>
          </c:val>
          <c:smooth val="0"/>
        </c:ser>
        <c:ser>
          <c:idx val="1"/>
          <c:order val="1"/>
          <c:tx>
            <c:v>V2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Sheet1!$C$18:$C$22</c:f>
              <c:numCache>
                <c:formatCode>General</c:formatCode>
                <c:ptCount val="5"/>
                <c:pt idx="0">
                  <c:v>1.34</c:v>
                </c:pt>
                <c:pt idx="1">
                  <c:v>2.75</c:v>
                </c:pt>
                <c:pt idx="2">
                  <c:v>4.29</c:v>
                </c:pt>
                <c:pt idx="3">
                  <c:v>5.82</c:v>
                </c:pt>
                <c:pt idx="4">
                  <c:v>7.43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89952"/>
        <c:axId val="190191872"/>
      </c:lineChart>
      <c:catAx>
        <c:axId val="19018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V(</a:t>
                </a:r>
                <a:r>
                  <a:rPr lang="ko-KR" altLang="en-US"/>
                  <a:t>설정값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90191872"/>
        <c:crosses val="autoZero"/>
        <c:auto val="1"/>
        <c:lblAlgn val="ctr"/>
        <c:lblOffset val="100"/>
        <c:noMultiLvlLbl val="0"/>
      </c:catAx>
      <c:valAx>
        <c:axId val="1901918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v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5000000000000001E-2"/>
              <c:y val="0.474886264216972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018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I1-I2</a:t>
            </a:r>
            <a:r>
              <a:rPr lang="en-US" altLang="ko-KR" baseline="0"/>
              <a:t> </a:t>
            </a:r>
            <a:r>
              <a:rPr lang="ko-KR" altLang="en-US" baseline="0"/>
              <a:t>그래프</a:t>
            </a:r>
            <a:r>
              <a:rPr lang="en-US" altLang="ko-KR" baseline="0"/>
              <a:t>(400,200)</a:t>
            </a:r>
            <a:endParaRPr lang="ko-KR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I1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Sheet1!$A$25:$A$29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Sheet1!$B$25:$B$29</c:f>
              <c:numCache>
                <c:formatCode>General</c:formatCode>
                <c:ptCount val="5"/>
                <c:pt idx="0">
                  <c:v>8.9</c:v>
                </c:pt>
                <c:pt idx="1">
                  <c:v>18.2</c:v>
                </c:pt>
                <c:pt idx="2">
                  <c:v>27.3</c:v>
                </c:pt>
                <c:pt idx="3">
                  <c:v>36.1</c:v>
                </c:pt>
                <c:pt idx="4">
                  <c:v>45.5</c:v>
                </c:pt>
              </c:numCache>
            </c:numRef>
          </c:val>
          <c:smooth val="0"/>
        </c:ser>
        <c:ser>
          <c:idx val="1"/>
          <c:order val="1"/>
          <c:tx>
            <c:v>I2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Sheet1!$A$25:$A$29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Sheet1!$C$25:$C$29</c:f>
              <c:numCache>
                <c:formatCode>General</c:formatCode>
                <c:ptCount val="5"/>
                <c:pt idx="0">
                  <c:v>1.7</c:v>
                </c:pt>
                <c:pt idx="1">
                  <c:v>3.7</c:v>
                </c:pt>
                <c:pt idx="2">
                  <c:v>5.7</c:v>
                </c:pt>
                <c:pt idx="3">
                  <c:v>7.6</c:v>
                </c:pt>
                <c:pt idx="4">
                  <c:v>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15296"/>
        <c:axId val="190217216"/>
      </c:lineChart>
      <c:catAx>
        <c:axId val="19021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I(</a:t>
                </a:r>
                <a:r>
                  <a:rPr lang="ko-KR" altLang="en-US"/>
                  <a:t>설정값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0217216"/>
        <c:crosses val="autoZero"/>
        <c:auto val="1"/>
        <c:lblAlgn val="ctr"/>
        <c:lblOffset val="100"/>
        <c:noMultiLvlLbl val="0"/>
      </c:catAx>
      <c:valAx>
        <c:axId val="1902172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mA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21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V2</c:v>
          </c:tx>
          <c:trendline>
            <c:trendlineType val="linear"/>
            <c:dispRSqr val="0"/>
            <c:dispEq val="0"/>
          </c:trendline>
          <c:cat>
            <c:numRef>
              <c:f>(Sheet1!$D$9,Sheet1!$D$2,Sheet1!$D$16)</c:f>
              <c:numCache>
                <c:formatCode>General</c:formatCode>
                <c:ptCount val="3"/>
                <c:pt idx="0">
                  <c:v>200</c:v>
                </c:pt>
                <c:pt idx="1">
                  <c:v>400</c:v>
                </c:pt>
                <c:pt idx="2">
                  <c:v>800</c:v>
                </c:pt>
              </c:numCache>
            </c:numRef>
          </c:cat>
          <c:val>
            <c:numRef>
              <c:f>(Sheet1!$C$11,Sheet1!$C$4,Sheet1!$C$18)</c:f>
              <c:numCache>
                <c:formatCode>General</c:formatCode>
                <c:ptCount val="3"/>
                <c:pt idx="0">
                  <c:v>0.32</c:v>
                </c:pt>
                <c:pt idx="1">
                  <c:v>0.67</c:v>
                </c:pt>
                <c:pt idx="2">
                  <c:v>1.34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9946496"/>
        <c:axId val="189948672"/>
      </c:lineChart>
      <c:catAx>
        <c:axId val="18994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N2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89948672"/>
        <c:crosses val="autoZero"/>
        <c:auto val="1"/>
        <c:lblAlgn val="ctr"/>
        <c:lblOffset val="100"/>
        <c:noMultiLvlLbl val="0"/>
      </c:catAx>
      <c:valAx>
        <c:axId val="1899486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V2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94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I1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Sheet1!$P$41:$P$45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17</c:v>
                </c:pt>
                <c:pt idx="3">
                  <c:v>32</c:v>
                </c:pt>
                <c:pt idx="4">
                  <c:v>41</c:v>
                </c:pt>
              </c:numCache>
            </c:numRef>
          </c:cat>
          <c:val>
            <c:numRef>
              <c:f>Sheet1!$Q$41:$Q$45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24</c:v>
                </c:pt>
                <c:pt idx="4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86688"/>
        <c:axId val="189988224"/>
      </c:lineChart>
      <c:catAx>
        <c:axId val="18998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988224"/>
        <c:crosses val="autoZero"/>
        <c:auto val="1"/>
        <c:lblAlgn val="ctr"/>
        <c:lblOffset val="100"/>
        <c:noMultiLvlLbl val="0"/>
      </c:catAx>
      <c:valAx>
        <c:axId val="1899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8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263525</xdr:colOff>
      <xdr:row>1</xdr:row>
      <xdr:rowOff>127000</xdr:rowOff>
    </xdr:from>
    <xdr:to>
      <xdr:col>16</xdr:col>
      <xdr:colOff>646525</xdr:colOff>
      <xdr:row>13</xdr:row>
      <xdr:rowOff>56200</xdr:rowOff>
    </xdr:to>
    <xdr:graphicFrame macro="">
      <xdr:nvGraphicFramePr>
        <xdr:cNvPr id="2" name="차트 1" title="V1 V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666750</xdr:colOff>
      <xdr:row>1</xdr:row>
      <xdr:rowOff>136525</xdr:rowOff>
    </xdr:from>
    <xdr:to>
      <xdr:col>23</xdr:col>
      <xdr:colOff>338550</xdr:colOff>
      <xdr:row>13</xdr:row>
      <xdr:rowOff>65725</xdr:rowOff>
    </xdr:to>
    <xdr:graphicFrame macro="">
      <xdr:nvGraphicFramePr>
        <xdr:cNvPr id="3" name="차트 2" title="V1 V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13</xdr:row>
      <xdr:rowOff>104775</xdr:rowOff>
    </xdr:from>
    <xdr:to>
      <xdr:col>16</xdr:col>
      <xdr:colOff>637000</xdr:colOff>
      <xdr:row>25</xdr:row>
      <xdr:rowOff>40325</xdr:rowOff>
    </xdr:to>
    <xdr:graphicFrame macro="">
      <xdr:nvGraphicFramePr>
        <xdr:cNvPr id="4" name="차트 3" title="V1 V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13</xdr:row>
      <xdr:rowOff>85725</xdr:rowOff>
    </xdr:from>
    <xdr:to>
      <xdr:col>23</xdr:col>
      <xdr:colOff>365925</xdr:colOff>
      <xdr:row>25</xdr:row>
      <xdr:rowOff>15525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161925</xdr:colOff>
      <xdr:row>25</xdr:row>
      <xdr:rowOff>85725</xdr:rowOff>
    </xdr:from>
    <xdr:to>
      <xdr:col>16</xdr:col>
      <xdr:colOff>619125</xdr:colOff>
      <xdr:row>38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466725</xdr:colOff>
      <xdr:row>31</xdr:row>
      <xdr:rowOff>190500</xdr:rowOff>
    </xdr:from>
    <xdr:to>
      <xdr:col>24</xdr:col>
      <xdr:colOff>238125</xdr:colOff>
      <xdr:row>45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workbookViewId="0">
      <selection activeCell="Q41" sqref="Q41:Q45"/>
    </sheetView>
  </sheetViews>
  <sheetFormatPr defaultRowHeight="17" x14ac:dyDescent="0.45"/>
  <sheetData>
    <row r="1" spans="1:7" x14ac:dyDescent="0.45">
      <c r="A1" t="s">
        <v>2</v>
      </c>
      <c r="B1" t="s">
        <v>0</v>
      </c>
      <c r="C1" t="s">
        <v>1</v>
      </c>
    </row>
    <row r="2" spans="1:7" ht="17.149999999999999" x14ac:dyDescent="0.45">
      <c r="A2" t="s">
        <v>3</v>
      </c>
      <c r="B2">
        <v>400</v>
      </c>
      <c r="C2" t="s">
        <v>4</v>
      </c>
      <c r="D2">
        <v>400</v>
      </c>
      <c r="E2" t="s">
        <v>8</v>
      </c>
    </row>
    <row r="3" spans="1:7" x14ac:dyDescent="0.45">
      <c r="A3" t="s">
        <v>5</v>
      </c>
      <c r="B3" t="s">
        <v>6</v>
      </c>
      <c r="C3" t="s">
        <v>7</v>
      </c>
      <c r="D3" t="s">
        <v>11</v>
      </c>
      <c r="E3">
        <f>ROUND(0.754/0.826,4)</f>
        <v>0.91279999999999994</v>
      </c>
      <c r="F3">
        <f>ABS(1-E3)/1*100</f>
        <v>8.720000000000006</v>
      </c>
    </row>
    <row r="4" spans="1:7" ht="17.149999999999999" x14ac:dyDescent="0.45">
      <c r="A4">
        <v>1</v>
      </c>
      <c r="B4">
        <v>0.76</v>
      </c>
      <c r="C4" s="1">
        <v>0.67</v>
      </c>
      <c r="D4">
        <f>ROUND(ABS(B4-A4)/A4*100,4)</f>
        <v>24</v>
      </c>
      <c r="E4">
        <f>ROUND(ABS(C4-A4)/A4*100,4)</f>
        <v>33</v>
      </c>
      <c r="F4">
        <f>D2/C4</f>
        <v>597.01492537313425</v>
      </c>
      <c r="G4">
        <f>400/B4</f>
        <v>526.31578947368416</v>
      </c>
    </row>
    <row r="5" spans="1:7" ht="17.149999999999999" x14ac:dyDescent="0.45">
      <c r="A5">
        <v>2</v>
      </c>
      <c r="B5">
        <v>1.54</v>
      </c>
      <c r="C5">
        <v>1.36</v>
      </c>
      <c r="D5">
        <f t="shared" ref="D5:D8" si="0">ROUND(ABS(B5-A5)/A5*100,4)</f>
        <v>23</v>
      </c>
      <c r="E5">
        <f t="shared" ref="E5:E8" si="1">ROUND(ABS(C5-A5)/A5*100,4)</f>
        <v>32</v>
      </c>
    </row>
    <row r="6" spans="1:7" ht="17.149999999999999" x14ac:dyDescent="0.45">
      <c r="A6">
        <v>3</v>
      </c>
      <c r="B6">
        <v>2.35</v>
      </c>
      <c r="C6">
        <v>2.1</v>
      </c>
      <c r="D6">
        <f t="shared" si="0"/>
        <v>21.666699999999999</v>
      </c>
      <c r="E6">
        <f t="shared" si="1"/>
        <v>30</v>
      </c>
    </row>
    <row r="7" spans="1:7" ht="17.149999999999999" x14ac:dyDescent="0.45">
      <c r="A7">
        <v>4</v>
      </c>
      <c r="B7">
        <v>3.18</v>
      </c>
      <c r="C7">
        <v>2.88</v>
      </c>
      <c r="D7">
        <f t="shared" si="0"/>
        <v>20.5</v>
      </c>
      <c r="E7">
        <f t="shared" si="1"/>
        <v>28</v>
      </c>
    </row>
    <row r="8" spans="1:7" ht="17.149999999999999" x14ac:dyDescent="0.45">
      <c r="A8">
        <v>5</v>
      </c>
      <c r="B8">
        <v>4.07</v>
      </c>
      <c r="C8">
        <v>3.68</v>
      </c>
      <c r="D8">
        <f t="shared" si="0"/>
        <v>18.600000000000001</v>
      </c>
      <c r="E8">
        <f t="shared" si="1"/>
        <v>26.4</v>
      </c>
    </row>
    <row r="9" spans="1:7" ht="17.149999999999999" x14ac:dyDescent="0.45">
      <c r="A9" t="s">
        <v>3</v>
      </c>
      <c r="B9">
        <v>400</v>
      </c>
      <c r="C9" t="s">
        <v>4</v>
      </c>
      <c r="D9">
        <v>200</v>
      </c>
      <c r="E9" t="s">
        <v>9</v>
      </c>
    </row>
    <row r="10" spans="1:7" x14ac:dyDescent="0.45">
      <c r="A10" t="s">
        <v>5</v>
      </c>
      <c r="B10" t="s">
        <v>6</v>
      </c>
      <c r="C10" t="s">
        <v>7</v>
      </c>
      <c r="D10" t="s">
        <v>11</v>
      </c>
      <c r="E10">
        <f>ROUND(0.373/0.816,4)</f>
        <v>0.45710000000000001</v>
      </c>
      <c r="F10">
        <f>ABS(0.5-E10)/0.5*100</f>
        <v>8.5799999999999983</v>
      </c>
    </row>
    <row r="11" spans="1:7" ht="17.149999999999999" x14ac:dyDescent="0.45">
      <c r="A11">
        <v>1</v>
      </c>
      <c r="B11">
        <v>0.76</v>
      </c>
      <c r="C11" s="1">
        <v>0.32</v>
      </c>
      <c r="D11">
        <f>ROUND(ABS(B11-A11)/A11*100,4)</f>
        <v>24</v>
      </c>
      <c r="E11">
        <f>ROUND(ABS(C11-A11/2)/(A11/2)*100,4)</f>
        <v>36</v>
      </c>
      <c r="F11">
        <f>D9/C11</f>
        <v>625</v>
      </c>
      <c r="G11">
        <f>400/B11</f>
        <v>526.31578947368416</v>
      </c>
    </row>
    <row r="12" spans="1:7" ht="17.149999999999999" x14ac:dyDescent="0.45">
      <c r="A12">
        <v>2</v>
      </c>
      <c r="B12">
        <v>1.56</v>
      </c>
      <c r="C12">
        <v>0.68</v>
      </c>
      <c r="D12">
        <f t="shared" ref="D12:D15" si="2">ROUND(ABS(B12-A12)/A12*100,4)</f>
        <v>22</v>
      </c>
      <c r="E12">
        <f t="shared" ref="E12:E15" si="3">ROUND(ABS(C12-A12/2)/(A12/2)*100,4)</f>
        <v>32</v>
      </c>
    </row>
    <row r="13" spans="1:7" ht="17.149999999999999" x14ac:dyDescent="0.45">
      <c r="A13">
        <v>3</v>
      </c>
      <c r="B13">
        <v>2.34</v>
      </c>
      <c r="C13">
        <v>1.04</v>
      </c>
      <c r="D13">
        <f t="shared" si="2"/>
        <v>22</v>
      </c>
      <c r="E13">
        <f t="shared" si="3"/>
        <v>30.666699999999999</v>
      </c>
    </row>
    <row r="14" spans="1:7" ht="17.149999999999999" x14ac:dyDescent="0.45">
      <c r="A14">
        <v>4</v>
      </c>
      <c r="B14">
        <v>3.18</v>
      </c>
      <c r="C14">
        <v>1.43</v>
      </c>
      <c r="D14">
        <f t="shared" si="2"/>
        <v>20.5</v>
      </c>
      <c r="E14">
        <f t="shared" si="3"/>
        <v>28.5</v>
      </c>
    </row>
    <row r="15" spans="1:7" ht="17.149999999999999" x14ac:dyDescent="0.45">
      <c r="A15">
        <v>5</v>
      </c>
      <c r="B15">
        <v>4.03</v>
      </c>
      <c r="C15">
        <v>1.81</v>
      </c>
      <c r="D15">
        <f t="shared" si="2"/>
        <v>19.399999999999999</v>
      </c>
      <c r="E15">
        <f t="shared" si="3"/>
        <v>27.6</v>
      </c>
    </row>
    <row r="16" spans="1:7" ht="17.149999999999999" x14ac:dyDescent="0.45">
      <c r="A16" t="s">
        <v>3</v>
      </c>
      <c r="B16">
        <v>400</v>
      </c>
      <c r="C16" t="s">
        <v>4</v>
      </c>
      <c r="D16">
        <v>800</v>
      </c>
      <c r="E16" t="s">
        <v>10</v>
      </c>
    </row>
    <row r="17" spans="1:9" x14ac:dyDescent="0.45">
      <c r="A17" t="s">
        <v>5</v>
      </c>
      <c r="B17" t="s">
        <v>6</v>
      </c>
      <c r="C17" t="s">
        <v>7</v>
      </c>
      <c r="D17" t="s">
        <v>11</v>
      </c>
      <c r="E17">
        <f>ROUND(1.525/0.828,4)</f>
        <v>1.8418000000000001</v>
      </c>
      <c r="F17">
        <f>ABS(2-E17)/2*100</f>
        <v>7.9099999999999948</v>
      </c>
    </row>
    <row r="18" spans="1:9" ht="17.149999999999999" x14ac:dyDescent="0.45">
      <c r="A18">
        <v>1</v>
      </c>
      <c r="B18">
        <v>0.75</v>
      </c>
      <c r="C18" s="1">
        <v>1.34</v>
      </c>
      <c r="D18">
        <f>ROUND(ABS(B18-A18)/A18*100,4)</f>
        <v>25</v>
      </c>
      <c r="E18">
        <f>ROUND(ABS(C18-2*A18)/(2*A18)*100,4)</f>
        <v>33</v>
      </c>
      <c r="F18">
        <f>D16/C18</f>
        <v>597.01492537313425</v>
      </c>
      <c r="G18">
        <f>400/B18</f>
        <v>533.33333333333337</v>
      </c>
    </row>
    <row r="19" spans="1:9" ht="17.149999999999999" x14ac:dyDescent="0.45">
      <c r="A19">
        <v>2</v>
      </c>
      <c r="B19">
        <v>1.54</v>
      </c>
      <c r="C19">
        <v>2.75</v>
      </c>
      <c r="D19">
        <f t="shared" ref="D19:D22" si="4">ROUND(ABS(B19-A19)/A19*100,4)</f>
        <v>23</v>
      </c>
      <c r="E19">
        <f t="shared" ref="E19:E22" si="5">ROUND(ABS(C19-2*A19)/(2*A19)*100,4)</f>
        <v>31.25</v>
      </c>
    </row>
    <row r="20" spans="1:9" ht="17.149999999999999" x14ac:dyDescent="0.45">
      <c r="A20">
        <v>3</v>
      </c>
      <c r="B20">
        <v>2.37</v>
      </c>
      <c r="C20">
        <v>4.29</v>
      </c>
      <c r="D20">
        <f t="shared" si="4"/>
        <v>21</v>
      </c>
      <c r="E20">
        <f t="shared" si="5"/>
        <v>28.5</v>
      </c>
    </row>
    <row r="21" spans="1:9" ht="17.149999999999999" x14ac:dyDescent="0.45">
      <c r="A21">
        <v>4</v>
      </c>
      <c r="B21">
        <v>3.2</v>
      </c>
      <c r="C21">
        <v>5.82</v>
      </c>
      <c r="D21">
        <f t="shared" si="4"/>
        <v>20</v>
      </c>
      <c r="E21">
        <f t="shared" si="5"/>
        <v>27.25</v>
      </c>
    </row>
    <row r="22" spans="1:9" ht="17.149999999999999" x14ac:dyDescent="0.45">
      <c r="A22">
        <v>5</v>
      </c>
      <c r="B22">
        <v>4.0599999999999996</v>
      </c>
      <c r="C22">
        <v>7.43</v>
      </c>
      <c r="D22">
        <f t="shared" si="4"/>
        <v>18.8</v>
      </c>
      <c r="E22">
        <f t="shared" si="5"/>
        <v>25.7</v>
      </c>
    </row>
    <row r="23" spans="1:9" ht="17.149999999999999" x14ac:dyDescent="0.45">
      <c r="A23" t="s">
        <v>12</v>
      </c>
      <c r="B23">
        <v>400</v>
      </c>
      <c r="C23" t="s">
        <v>13</v>
      </c>
      <c r="D23">
        <v>200</v>
      </c>
      <c r="E23" t="s">
        <v>14</v>
      </c>
    </row>
    <row r="24" spans="1:9" x14ac:dyDescent="0.45">
      <c r="A24" t="s">
        <v>15</v>
      </c>
      <c r="B24" t="s">
        <v>16</v>
      </c>
      <c r="C24" t="s">
        <v>17</v>
      </c>
      <c r="D24" t="s">
        <v>11</v>
      </c>
      <c r="E24">
        <f>ROUND(9.11/1.97,4)</f>
        <v>4.6243999999999996</v>
      </c>
      <c r="F24">
        <f>ABS(0.5-E24)/0.5*100</f>
        <v>824.87999999999988</v>
      </c>
    </row>
    <row r="25" spans="1:9" ht="16.5" x14ac:dyDescent="0.3">
      <c r="A25">
        <v>10</v>
      </c>
      <c r="B25">
        <v>8.9</v>
      </c>
      <c r="C25">
        <v>1.7</v>
      </c>
    </row>
    <row r="26" spans="1:9" ht="16.5" x14ac:dyDescent="0.3">
      <c r="A26">
        <v>20</v>
      </c>
      <c r="B26">
        <v>18.2</v>
      </c>
      <c r="C26">
        <v>3.7</v>
      </c>
    </row>
    <row r="27" spans="1:9" ht="16.5" x14ac:dyDescent="0.3">
      <c r="A27">
        <v>30</v>
      </c>
      <c r="B27">
        <v>27.3</v>
      </c>
      <c r="C27">
        <v>5.7</v>
      </c>
    </row>
    <row r="28" spans="1:9" ht="16.5" x14ac:dyDescent="0.3">
      <c r="A28">
        <v>40</v>
      </c>
      <c r="B28">
        <v>36.1</v>
      </c>
      <c r="C28">
        <v>7.6</v>
      </c>
    </row>
    <row r="29" spans="1:9" ht="16.5" x14ac:dyDescent="0.3">
      <c r="A29">
        <v>50</v>
      </c>
      <c r="B29">
        <v>45.5</v>
      </c>
      <c r="C29">
        <v>9.6</v>
      </c>
    </row>
    <row r="30" spans="1:9" x14ac:dyDescent="0.45">
      <c r="A30" t="s">
        <v>3</v>
      </c>
      <c r="B30">
        <v>400</v>
      </c>
      <c r="C30" t="s">
        <v>18</v>
      </c>
      <c r="D30">
        <v>400</v>
      </c>
    </row>
    <row r="31" spans="1:9" x14ac:dyDescent="0.45">
      <c r="A31" t="s">
        <v>19</v>
      </c>
      <c r="B31" t="s">
        <v>20</v>
      </c>
      <c r="C31" t="s">
        <v>16</v>
      </c>
      <c r="D31" t="s">
        <v>21</v>
      </c>
      <c r="E31" t="s">
        <v>17</v>
      </c>
      <c r="F31" t="s">
        <v>22</v>
      </c>
      <c r="G31" t="s">
        <v>23</v>
      </c>
      <c r="H31" t="s">
        <v>24</v>
      </c>
    </row>
    <row r="32" spans="1:9" x14ac:dyDescent="0.45">
      <c r="A32">
        <v>1</v>
      </c>
      <c r="B32">
        <v>0.59</v>
      </c>
      <c r="C32">
        <v>69.8</v>
      </c>
      <c r="D32">
        <v>0.04</v>
      </c>
      <c r="E32">
        <v>67.599999999999994</v>
      </c>
      <c r="F32">
        <f>ROUND(B32*C32,4)</f>
        <v>41.182000000000002</v>
      </c>
      <c r="G32">
        <f>ROUND(D32*E32,4)</f>
        <v>2.7040000000000002</v>
      </c>
      <c r="H32">
        <f>ROUND(G32/F32,4)</f>
        <v>6.5699999999999995E-2</v>
      </c>
      <c r="I32">
        <f>ABS(H32-1)/1*100</f>
        <v>93.43</v>
      </c>
    </row>
    <row r="33" spans="1:17" x14ac:dyDescent="0.45">
      <c r="A33">
        <v>10</v>
      </c>
      <c r="B33">
        <v>0.55000000000000004</v>
      </c>
      <c r="C33">
        <v>68.2</v>
      </c>
      <c r="D33">
        <v>0.5</v>
      </c>
      <c r="E33">
        <v>60.6</v>
      </c>
      <c r="F33">
        <f t="shared" ref="F33:F35" si="6">ROUND(B33*C33,4)</f>
        <v>37.51</v>
      </c>
      <c r="G33">
        <f t="shared" ref="G33:G35" si="7">ROUND(D33*E33,4)</f>
        <v>30.3</v>
      </c>
      <c r="H33">
        <f t="shared" ref="H33:H35" si="8">ROUND(G33/F33,4)</f>
        <v>0.80779999999999996</v>
      </c>
      <c r="I33">
        <f t="shared" ref="I33:I35" si="9">ABS(H33-1)/1*100</f>
        <v>19.220000000000002</v>
      </c>
    </row>
    <row r="34" spans="1:17" x14ac:dyDescent="0.45">
      <c r="A34">
        <v>100</v>
      </c>
      <c r="B34">
        <v>0.38</v>
      </c>
      <c r="C34">
        <v>45.5</v>
      </c>
      <c r="D34">
        <v>2.29</v>
      </c>
      <c r="E34">
        <v>26</v>
      </c>
      <c r="F34">
        <f t="shared" si="6"/>
        <v>17.29</v>
      </c>
      <c r="G34">
        <f t="shared" si="7"/>
        <v>59.54</v>
      </c>
      <c r="H34">
        <f t="shared" si="8"/>
        <v>3.4436</v>
      </c>
      <c r="I34">
        <f t="shared" si="9"/>
        <v>244.36</v>
      </c>
    </row>
    <row r="35" spans="1:17" x14ac:dyDescent="0.45">
      <c r="A35">
        <v>1000</v>
      </c>
      <c r="B35">
        <v>0.35</v>
      </c>
      <c r="C35">
        <v>41.4</v>
      </c>
      <c r="D35">
        <v>3.32</v>
      </c>
      <c r="E35">
        <v>3.7</v>
      </c>
      <c r="F35">
        <f t="shared" si="6"/>
        <v>14.49</v>
      </c>
      <c r="G35">
        <f t="shared" si="7"/>
        <v>12.284000000000001</v>
      </c>
      <c r="H35">
        <f t="shared" si="8"/>
        <v>0.8478</v>
      </c>
      <c r="I35">
        <f t="shared" si="9"/>
        <v>15.22</v>
      </c>
    </row>
    <row r="41" spans="1:17" x14ac:dyDescent="0.45">
      <c r="P41">
        <v>5</v>
      </c>
      <c r="Q41">
        <v>6</v>
      </c>
    </row>
    <row r="42" spans="1:17" x14ac:dyDescent="0.45">
      <c r="P42">
        <v>8</v>
      </c>
      <c r="Q42">
        <v>11</v>
      </c>
    </row>
    <row r="43" spans="1:17" x14ac:dyDescent="0.45">
      <c r="P43">
        <v>17</v>
      </c>
      <c r="Q43">
        <v>17</v>
      </c>
    </row>
    <row r="44" spans="1:17" x14ac:dyDescent="0.45">
      <c r="P44">
        <v>32</v>
      </c>
      <c r="Q44">
        <v>24</v>
      </c>
    </row>
    <row r="45" spans="1:17" x14ac:dyDescent="0.45">
      <c r="P45">
        <v>41</v>
      </c>
      <c r="Q45">
        <v>30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2016-11-29T15:08:25Z</dcterms:created>
  <dcterms:modified xsi:type="dcterms:W3CDTF">2016-11-30T14:48:57Z</dcterms:modified>
</cp:coreProperties>
</file>