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G\Desktop\2학기\일반물리학 실험\일물실 족보\일물실 2학기\"/>
    </mc:Choice>
  </mc:AlternateContent>
  <bookViews>
    <workbookView minimized="1" xWindow="317" yWindow="79" windowWidth="17623" windowHeight="1210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6" i="1" l="1"/>
  <c r="E57" i="1" s="1"/>
  <c r="D56" i="1"/>
  <c r="D57" i="1" s="1"/>
  <c r="C56" i="1"/>
  <c r="C57" i="1" s="1"/>
  <c r="B56" i="1"/>
  <c r="B57" i="1" s="1"/>
  <c r="F57" i="1" s="1"/>
  <c r="E53" i="1"/>
  <c r="E54" i="1" s="1"/>
  <c r="D53" i="1"/>
  <c r="D54" i="1" s="1"/>
  <c r="C53" i="1"/>
  <c r="C54" i="1" s="1"/>
  <c r="B53" i="1"/>
  <c r="B54" i="1" s="1"/>
  <c r="F54" i="1" s="1"/>
  <c r="E50" i="1"/>
  <c r="E51" i="1" s="1"/>
  <c r="D50" i="1"/>
  <c r="D51" i="1" s="1"/>
  <c r="C50" i="1"/>
  <c r="C51" i="1" s="1"/>
  <c r="B50" i="1"/>
  <c r="B51" i="1" s="1"/>
  <c r="F51" i="1" s="1"/>
  <c r="E47" i="1"/>
  <c r="E48" i="1" s="1"/>
  <c r="D47" i="1"/>
  <c r="D48" i="1" s="1"/>
  <c r="C47" i="1"/>
  <c r="C48" i="1" s="1"/>
  <c r="B47" i="1"/>
  <c r="B48" i="1" s="1"/>
  <c r="F48" i="1" s="1"/>
  <c r="E40" i="1"/>
  <c r="E41" i="1" s="1"/>
  <c r="D40" i="1"/>
  <c r="D41" i="1" s="1"/>
  <c r="C40" i="1"/>
  <c r="C41" i="1" s="1"/>
  <c r="B40" i="1"/>
  <c r="B41" i="1" s="1"/>
  <c r="F41" i="1" s="1"/>
  <c r="E37" i="1"/>
  <c r="E38" i="1" s="1"/>
  <c r="D37" i="1"/>
  <c r="D38" i="1" s="1"/>
  <c r="C37" i="1"/>
  <c r="C38" i="1" s="1"/>
  <c r="B37" i="1"/>
  <c r="B38" i="1" s="1"/>
  <c r="F38" i="1" s="1"/>
  <c r="E34" i="1"/>
  <c r="E35" i="1" s="1"/>
  <c r="D34" i="1"/>
  <c r="D35" i="1" s="1"/>
  <c r="C34" i="1"/>
  <c r="C35" i="1" s="1"/>
  <c r="B34" i="1"/>
  <c r="B35" i="1" s="1"/>
  <c r="F35" i="1" s="1"/>
  <c r="E31" i="1"/>
  <c r="E32" i="1" s="1"/>
  <c r="D31" i="1"/>
  <c r="D32" i="1" s="1"/>
  <c r="C31" i="1"/>
  <c r="C32" i="1" s="1"/>
  <c r="B31" i="1"/>
  <c r="B32" i="1" s="1"/>
  <c r="F32" i="1" s="1"/>
  <c r="B24" i="1" l="1"/>
  <c r="B25" i="1" s="1"/>
  <c r="B21" i="1"/>
  <c r="B22" i="1" s="1"/>
  <c r="C18" i="1"/>
  <c r="C19" i="1" s="1"/>
  <c r="D18" i="1"/>
  <c r="D19" i="1" s="1"/>
  <c r="E18" i="1"/>
  <c r="E19" i="1" s="1"/>
  <c r="B18" i="1"/>
  <c r="B19" i="1" s="1"/>
  <c r="C15" i="1"/>
  <c r="C16" i="1" s="1"/>
  <c r="D15" i="1"/>
  <c r="D16" i="1" s="1"/>
  <c r="E15" i="1"/>
  <c r="E16" i="1" s="1"/>
  <c r="B15" i="1"/>
  <c r="B16" i="1" s="1"/>
  <c r="E24" i="1"/>
  <c r="E25" i="1" s="1"/>
  <c r="D24" i="1"/>
  <c r="D25" i="1" s="1"/>
  <c r="C24" i="1"/>
  <c r="C25" i="1" s="1"/>
  <c r="E21" i="1"/>
  <c r="E22" i="1" s="1"/>
  <c r="D21" i="1"/>
  <c r="D22" i="1" s="1"/>
  <c r="C21" i="1"/>
  <c r="C22" i="1" s="1"/>
  <c r="C8" i="1"/>
  <c r="C9" i="1" s="1"/>
  <c r="D8" i="1"/>
  <c r="D9" i="1" s="1"/>
  <c r="E8" i="1"/>
  <c r="E9" i="1" s="1"/>
  <c r="B8" i="1"/>
  <c r="B9" i="1" s="1"/>
  <c r="C5" i="1"/>
  <c r="C6" i="1" s="1"/>
  <c r="D5" i="1"/>
  <c r="D6" i="1" s="1"/>
  <c r="E5" i="1"/>
  <c r="E6" i="1" s="1"/>
  <c r="B5" i="1"/>
  <c r="B6" i="1" s="1"/>
  <c r="F6" i="1" l="1"/>
  <c r="F16" i="1"/>
  <c r="F19" i="1"/>
  <c r="F22" i="1"/>
  <c r="F9" i="1"/>
  <c r="F25" i="1"/>
</calcChain>
</file>

<file path=xl/sharedStrings.xml><?xml version="1.0" encoding="utf-8"?>
<sst xmlns="http://schemas.openxmlformats.org/spreadsheetml/2006/main" count="54" uniqueCount="18">
  <si>
    <t>D</t>
    <phoneticPr fontId="1" type="noConversion"/>
  </si>
  <si>
    <t>x'+1  -  x'-1</t>
    <phoneticPr fontId="1" type="noConversion"/>
  </si>
  <si>
    <t>단일슬릿</t>
    <phoneticPr fontId="1" type="noConversion"/>
  </si>
  <si>
    <t>x'+2  -  x'-2</t>
    <phoneticPr fontId="1" type="noConversion"/>
  </si>
  <si>
    <t>x'1</t>
    <phoneticPr fontId="1" type="noConversion"/>
  </si>
  <si>
    <t>a</t>
    <phoneticPr fontId="1" type="noConversion"/>
  </si>
  <si>
    <t>x'2</t>
    <phoneticPr fontId="1" type="noConversion"/>
  </si>
  <si>
    <t>x+1  -  x-1</t>
    <phoneticPr fontId="1" type="noConversion"/>
  </si>
  <si>
    <t>x+2  -  x-2</t>
    <phoneticPr fontId="1" type="noConversion"/>
  </si>
  <si>
    <t>x1</t>
    <phoneticPr fontId="1" type="noConversion"/>
  </si>
  <si>
    <t>x2</t>
    <phoneticPr fontId="1" type="noConversion"/>
  </si>
  <si>
    <t>d</t>
    <phoneticPr fontId="1" type="noConversion"/>
  </si>
  <si>
    <t>d</t>
    <phoneticPr fontId="1" type="noConversion"/>
  </si>
  <si>
    <t>이중슬릿1</t>
    <phoneticPr fontId="1" type="noConversion"/>
  </si>
  <si>
    <t>이중슬릿2</t>
    <phoneticPr fontId="1" type="noConversion"/>
  </si>
  <si>
    <t>이중슬릿3</t>
    <phoneticPr fontId="1" type="noConversion"/>
  </si>
  <si>
    <t>평균</t>
    <phoneticPr fontId="1" type="noConversion"/>
  </si>
  <si>
    <t>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</si>
</sst>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x'1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Sheet1!$B$5:$E$5</c:f>
              <c:numCache>
                <c:formatCode>General</c:formatCode>
                <c:ptCount val="4"/>
                <c:pt idx="0">
                  <c:v>10.5</c:v>
                </c:pt>
                <c:pt idx="1">
                  <c:v>10.75</c:v>
                </c:pt>
                <c:pt idx="2">
                  <c:v>11.5</c:v>
                </c:pt>
                <c:pt idx="3">
                  <c:v>12</c:v>
                </c:pt>
              </c:numCache>
            </c:num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738480"/>
        <c:axId val="-1278747728"/>
      </c:scatterChart>
      <c:valAx>
        <c:axId val="-127873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47728"/>
        <c:crosses val="autoZero"/>
        <c:crossBetween val="midCat"/>
      </c:valAx>
      <c:valAx>
        <c:axId val="-127874772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38480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x'1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Sheet1!$B$21:$E$21</c:f>
              <c:numCache>
                <c:formatCode>General</c:formatCode>
                <c:ptCount val="4"/>
                <c:pt idx="0">
                  <c:v>9.25</c:v>
                </c:pt>
                <c:pt idx="1">
                  <c:v>11.3</c:v>
                </c:pt>
                <c:pt idx="2">
                  <c:v>11.5</c:v>
                </c:pt>
                <c:pt idx="3">
                  <c:v>12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743376"/>
        <c:axId val="-1278746640"/>
      </c:scatterChart>
      <c:valAx>
        <c:axId val="-1278743376"/>
        <c:scaling>
          <c:orientation val="minMax"/>
          <c:max val="13"/>
          <c:min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46640"/>
        <c:crosses val="autoZero"/>
        <c:crossBetween val="midCat"/>
        <c:minorUnit val="0.5"/>
      </c:valAx>
      <c:valAx>
        <c:axId val="-1278746640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43376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Sheet1!$B$15:$E$15</c:f>
              <c:numCache>
                <c:formatCode>General</c:formatCode>
                <c:ptCount val="4"/>
                <c:pt idx="0">
                  <c:v>2.835</c:v>
                </c:pt>
                <c:pt idx="1">
                  <c:v>3.5</c:v>
                </c:pt>
                <c:pt idx="2">
                  <c:v>3.5</c:v>
                </c:pt>
                <c:pt idx="3">
                  <c:v>3.665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741744"/>
        <c:axId val="-1278742288"/>
      </c:scatterChart>
      <c:valAx>
        <c:axId val="-1278741744"/>
        <c:scaling>
          <c:orientation val="minMax"/>
          <c:min val="2.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42288"/>
        <c:crosses val="autoZero"/>
        <c:crossBetween val="midCat"/>
      </c:valAx>
      <c:valAx>
        <c:axId val="-1278742288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41744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x1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5.0044661755990177E-2"/>
                  <c:y val="-4.0484814398200224E-2"/>
                </c:manualLayout>
              </c:layout>
              <c:numFmt formatCode="General" sourceLinked="0"/>
            </c:trendlineLbl>
          </c:trendline>
          <c:xVal>
            <c:numRef>
              <c:f>Sheet1!$B$31:$E$31</c:f>
              <c:numCache>
                <c:formatCode>General</c:formatCode>
                <c:ptCount val="4"/>
                <c:pt idx="0">
                  <c:v>1.665</c:v>
                </c:pt>
                <c:pt idx="1">
                  <c:v>1.5</c:v>
                </c:pt>
                <c:pt idx="2">
                  <c:v>1.75</c:v>
                </c:pt>
                <c:pt idx="3">
                  <c:v>1.665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737936"/>
        <c:axId val="-1278737392"/>
      </c:scatterChart>
      <c:valAx>
        <c:axId val="-127873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37392"/>
        <c:crosses val="autoZero"/>
        <c:crossBetween val="midCat"/>
      </c:valAx>
      <c:valAx>
        <c:axId val="-127873739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737936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x'1 -</a:t>
            </a:r>
            <a:r>
              <a:rPr lang="en-US" altLang="en-US" baseline="0"/>
              <a:t> D</a:t>
            </a:r>
            <a:r>
              <a:rPr lang="ko-KR" altLang="en-US" baseline="0"/>
              <a:t>그래프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x'1</c:v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6.9356955380577429E-3"/>
                  <c:y val="-5.5687664041994753E-2"/>
                </c:manualLayout>
              </c:layout>
              <c:numFmt formatCode="General" sourceLinked="0"/>
            </c:trendlineLbl>
          </c:trendline>
          <c:xVal>
            <c:numRef>
              <c:f>Sheet1!$B$37:$E$37</c:f>
              <c:numCache>
                <c:formatCode>General</c:formatCode>
                <c:ptCount val="4"/>
                <c:pt idx="0">
                  <c:v>5.5</c:v>
                </c:pt>
                <c:pt idx="1">
                  <c:v>5</c:v>
                </c:pt>
                <c:pt idx="2">
                  <c:v>5.75</c:v>
                </c:pt>
                <c:pt idx="3">
                  <c:v>5.75</c:v>
                </c:pt>
              </c:numCache>
            </c:numRef>
          </c:xVal>
          <c:yVal>
            <c:numRef>
              <c:f>Sheet1!$B$13:$E$13</c:f>
              <c:numCache>
                <c:formatCode>General</c:formatCode>
                <c:ptCount val="4"/>
                <c:pt idx="0">
                  <c:v>500</c:v>
                </c:pt>
                <c:pt idx="1">
                  <c:v>550</c:v>
                </c:pt>
                <c:pt idx="2">
                  <c:v>600</c:v>
                </c:pt>
                <c:pt idx="3">
                  <c:v>650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78890848"/>
        <c:axId val="-1278887584"/>
      </c:scatterChart>
      <c:valAx>
        <c:axId val="-12788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x'1(mm)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887584"/>
        <c:crosses val="autoZero"/>
        <c:crossBetween val="midCat"/>
      </c:valAx>
      <c:valAx>
        <c:axId val="-1278887584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en-US" altLang="ko-KR"/>
                  <a:t>D(mm)</a:t>
                </a:r>
                <a:endParaRPr lang="ko-KR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278890848"/>
        <c:crosses val="autoZero"/>
        <c:crossBetween val="midCat"/>
      </c:valAx>
    </c:plotArea>
    <c:legend>
      <c:legendPos val="r"/>
      <c:legendEntry>
        <c:idx val="1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0</xdr:row>
      <xdr:rowOff>0</xdr:rowOff>
    </xdr:from>
    <xdr:to>
      <xdr:col>13</xdr:col>
      <xdr:colOff>6350</xdr:colOff>
      <xdr:row>12</xdr:row>
      <xdr:rowOff>146050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9525</xdr:colOff>
      <xdr:row>12</xdr:row>
      <xdr:rowOff>161925</xdr:rowOff>
    </xdr:from>
    <xdr:to>
      <xdr:col>19</xdr:col>
      <xdr:colOff>619125</xdr:colOff>
      <xdr:row>25</xdr:row>
      <xdr:rowOff>104775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57150</xdr:colOff>
      <xdr:row>12</xdr:row>
      <xdr:rowOff>161925</xdr:rowOff>
    </xdr:from>
    <xdr:to>
      <xdr:col>12</xdr:col>
      <xdr:colOff>666750</xdr:colOff>
      <xdr:row>25</xdr:row>
      <xdr:rowOff>104775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27</xdr:row>
      <xdr:rowOff>0</xdr:rowOff>
    </xdr:from>
    <xdr:to>
      <xdr:col>12</xdr:col>
      <xdr:colOff>619125</xdr:colOff>
      <xdr:row>39</xdr:row>
      <xdr:rowOff>152400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638175</xdr:colOff>
      <xdr:row>26</xdr:row>
      <xdr:rowOff>200025</xdr:rowOff>
    </xdr:from>
    <xdr:to>
      <xdr:col>19</xdr:col>
      <xdr:colOff>561975</xdr:colOff>
      <xdr:row>39</xdr:row>
      <xdr:rowOff>142875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7"/>
  <sheetViews>
    <sheetView tabSelected="1" topLeftCell="D1" workbookViewId="0">
      <selection activeCell="D16" sqref="D16"/>
    </sheetView>
  </sheetViews>
  <sheetFormatPr defaultRowHeight="17.2" x14ac:dyDescent="0.35"/>
  <cols>
    <col min="1" max="1" width="12.109375" customWidth="1"/>
  </cols>
  <sheetData>
    <row r="1" spans="1:6" x14ac:dyDescent="0.35">
      <c r="A1" t="s">
        <v>2</v>
      </c>
    </row>
    <row r="2" spans="1:6" x14ac:dyDescent="0.35">
      <c r="B2">
        <v>1</v>
      </c>
      <c r="C2">
        <v>2</v>
      </c>
      <c r="D2">
        <v>3</v>
      </c>
      <c r="E2">
        <v>4</v>
      </c>
      <c r="F2" t="s">
        <v>16</v>
      </c>
    </row>
    <row r="3" spans="1:6" x14ac:dyDescent="0.35">
      <c r="A3" t="s">
        <v>0</v>
      </c>
      <c r="B3">
        <v>500</v>
      </c>
      <c r="C3">
        <v>550</v>
      </c>
      <c r="D3">
        <v>600</v>
      </c>
      <c r="E3">
        <v>650</v>
      </c>
    </row>
    <row r="4" spans="1:6" x14ac:dyDescent="0.35">
      <c r="A4" t="s">
        <v>1</v>
      </c>
      <c r="B4">
        <v>21</v>
      </c>
      <c r="C4">
        <v>21.5</v>
      </c>
      <c r="D4">
        <v>23</v>
      </c>
      <c r="E4">
        <v>24</v>
      </c>
    </row>
    <row r="5" spans="1:6" x14ac:dyDescent="0.35">
      <c r="A5" t="s">
        <v>4</v>
      </c>
      <c r="B5">
        <f>B4/2</f>
        <v>10.5</v>
      </c>
      <c r="C5">
        <f>C4/2</f>
        <v>10.75</v>
      </c>
      <c r="D5">
        <f>D4/2</f>
        <v>11.5</v>
      </c>
      <c r="E5">
        <f>E4/2</f>
        <v>12</v>
      </c>
    </row>
    <row r="6" spans="1:6" x14ac:dyDescent="0.35">
      <c r="A6" t="s">
        <v>5</v>
      </c>
      <c r="B6">
        <f>B3*650*10^(-6)/B5</f>
        <v>3.0952380952380953E-2</v>
      </c>
      <c r="C6">
        <f>C3*650*10^(-6)/C5</f>
        <v>3.3255813953488374E-2</v>
      </c>
      <c r="D6">
        <f>D3*650*10^(-6)/D5</f>
        <v>3.3913043478260865E-2</v>
      </c>
      <c r="E6">
        <f>E3*650*10^(-6)/E5</f>
        <v>3.5208333333333335E-2</v>
      </c>
      <c r="F6">
        <f>AVERAGE(B6:E6)</f>
        <v>3.3332392929365878E-2</v>
      </c>
    </row>
    <row r="7" spans="1:6" x14ac:dyDescent="0.35">
      <c r="A7" t="s">
        <v>3</v>
      </c>
      <c r="B7">
        <v>38.5</v>
      </c>
      <c r="C7">
        <v>46</v>
      </c>
      <c r="D7">
        <v>41</v>
      </c>
      <c r="E7">
        <v>50</v>
      </c>
    </row>
    <row r="8" spans="1:6" x14ac:dyDescent="0.35">
      <c r="A8" t="s">
        <v>6</v>
      </c>
      <c r="B8">
        <f>B7/2</f>
        <v>19.25</v>
      </c>
      <c r="C8">
        <f>C7/2</f>
        <v>23</v>
      </c>
      <c r="D8">
        <f>D7/2</f>
        <v>20.5</v>
      </c>
      <c r="E8">
        <f>E7/2</f>
        <v>25</v>
      </c>
    </row>
    <row r="9" spans="1:6" x14ac:dyDescent="0.35">
      <c r="A9" t="s">
        <v>5</v>
      </c>
      <c r="B9">
        <f>2*B3*650*10^(-6)/B8</f>
        <v>3.3766233766233771E-2</v>
      </c>
      <c r="C9">
        <f>2*C3*650*10^(-6)/C8</f>
        <v>3.108695652173913E-2</v>
      </c>
      <c r="D9">
        <f>2*D3*650*10^(-6)/D8</f>
        <v>3.8048780487804877E-2</v>
      </c>
      <c r="E9">
        <f>2*E3*650*10^(-6)/E8</f>
        <v>3.3799999999999997E-2</v>
      </c>
      <c r="F9">
        <f>AVERAGE(B9:E9)</f>
        <v>3.4175492693944445E-2</v>
      </c>
    </row>
    <row r="11" spans="1:6" x14ac:dyDescent="0.35">
      <c r="A11" t="s">
        <v>13</v>
      </c>
    </row>
    <row r="12" spans="1:6" x14ac:dyDescent="0.35">
      <c r="B12">
        <v>1</v>
      </c>
      <c r="C12">
        <v>2</v>
      </c>
      <c r="D12">
        <v>3</v>
      </c>
      <c r="E12">
        <v>4</v>
      </c>
      <c r="F12" t="s">
        <v>16</v>
      </c>
    </row>
    <row r="13" spans="1:6" x14ac:dyDescent="0.35">
      <c r="A13" t="s">
        <v>0</v>
      </c>
      <c r="B13">
        <v>500</v>
      </c>
      <c r="C13">
        <v>550</v>
      </c>
      <c r="D13">
        <v>600</v>
      </c>
      <c r="E13">
        <v>650</v>
      </c>
    </row>
    <row r="14" spans="1:6" x14ac:dyDescent="0.35">
      <c r="A14" t="s">
        <v>7</v>
      </c>
      <c r="B14">
        <v>5.67</v>
      </c>
      <c r="C14">
        <v>7</v>
      </c>
      <c r="D14">
        <v>7</v>
      </c>
      <c r="E14">
        <v>7.33</v>
      </c>
    </row>
    <row r="15" spans="1:6" x14ac:dyDescent="0.35">
      <c r="A15" t="s">
        <v>9</v>
      </c>
      <c r="B15">
        <f>B14/2</f>
        <v>2.835</v>
      </c>
      <c r="C15">
        <f>C14/2</f>
        <v>3.5</v>
      </c>
      <c r="D15">
        <f>D14/2</f>
        <v>3.5</v>
      </c>
      <c r="E15">
        <f>E14/2</f>
        <v>3.665</v>
      </c>
    </row>
    <row r="16" spans="1:6" x14ac:dyDescent="0.35">
      <c r="A16" t="s">
        <v>11</v>
      </c>
      <c r="B16">
        <f>B13*650*10^(-6)/B15</f>
        <v>0.11463844797178131</v>
      </c>
      <c r="C16">
        <f>C13*650*10^(-6)/C15</f>
        <v>0.10214285714285713</v>
      </c>
      <c r="D16">
        <f>D13*650*10^(-6)/D15</f>
        <v>0.11142857142857142</v>
      </c>
      <c r="E16">
        <f>E13*650*10^(-6)/E15</f>
        <v>0.11527967257844474</v>
      </c>
      <c r="F16">
        <f>AVERAGE(B16:E16)</f>
        <v>0.11087238728041365</v>
      </c>
    </row>
    <row r="17" spans="1:6" x14ac:dyDescent="0.35">
      <c r="A17" t="s">
        <v>8</v>
      </c>
      <c r="B17">
        <v>11.3</v>
      </c>
      <c r="C17">
        <v>14</v>
      </c>
      <c r="D17">
        <v>14</v>
      </c>
      <c r="E17">
        <v>14.6</v>
      </c>
    </row>
    <row r="18" spans="1:6" x14ac:dyDescent="0.35">
      <c r="A18" t="s">
        <v>10</v>
      </c>
      <c r="B18">
        <f>B17/2</f>
        <v>5.65</v>
      </c>
      <c r="C18">
        <f>C17/2</f>
        <v>7</v>
      </c>
      <c r="D18">
        <f>D17/2</f>
        <v>7</v>
      </c>
      <c r="E18">
        <f>E17/2</f>
        <v>7.3</v>
      </c>
    </row>
    <row r="19" spans="1:6" x14ac:dyDescent="0.35">
      <c r="A19" t="s">
        <v>12</v>
      </c>
      <c r="B19">
        <f>2*B13*650*10^(-6)/B18</f>
        <v>0.11504424778761062</v>
      </c>
      <c r="C19">
        <f>2*C13*650*10^(-6)/C18</f>
        <v>0.10214285714285713</v>
      </c>
      <c r="D19">
        <f>2*D13*650*10^(-6)/D18</f>
        <v>0.11142857142857142</v>
      </c>
      <c r="E19">
        <f>2*E13*650*10^(-6)/E18</f>
        <v>0.11575342465753424</v>
      </c>
      <c r="F19">
        <f>AVERAGE(B19:E19)</f>
        <v>0.11109227525414335</v>
      </c>
    </row>
    <row r="20" spans="1:6" x14ac:dyDescent="0.35">
      <c r="A20" t="s">
        <v>1</v>
      </c>
      <c r="B20">
        <v>18.5</v>
      </c>
      <c r="C20">
        <v>22.6</v>
      </c>
      <c r="D20">
        <v>23</v>
      </c>
      <c r="E20">
        <v>24</v>
      </c>
    </row>
    <row r="21" spans="1:6" x14ac:dyDescent="0.35">
      <c r="A21" t="s">
        <v>4</v>
      </c>
      <c r="B21">
        <f>B20/2</f>
        <v>9.25</v>
      </c>
      <c r="C21">
        <f>C20/2</f>
        <v>11.3</v>
      </c>
      <c r="D21">
        <f>D20/2</f>
        <v>11.5</v>
      </c>
      <c r="E21">
        <f>E20/2</f>
        <v>12</v>
      </c>
    </row>
    <row r="22" spans="1:6" x14ac:dyDescent="0.35">
      <c r="A22" t="s">
        <v>5</v>
      </c>
      <c r="B22">
        <f>B13*650*10^(-6)/B21</f>
        <v>3.5135135135135137E-2</v>
      </c>
      <c r="C22">
        <f>C13*650*10^(-6)/C21</f>
        <v>3.1637168141592918E-2</v>
      </c>
      <c r="D22">
        <f>D13*650*10^(-6)/D21</f>
        <v>3.3913043478260865E-2</v>
      </c>
      <c r="E22">
        <f>E13*650*10^(-6)/E21</f>
        <v>3.5208333333333335E-2</v>
      </c>
      <c r="F22">
        <f>AVERAGE(B22:E22)</f>
        <v>3.3973420022080564E-2</v>
      </c>
    </row>
    <row r="23" spans="1:6" x14ac:dyDescent="0.35">
      <c r="A23" t="s">
        <v>3</v>
      </c>
      <c r="B23">
        <v>37</v>
      </c>
      <c r="C23">
        <v>42.7</v>
      </c>
      <c r="D23">
        <v>44</v>
      </c>
      <c r="E23">
        <v>48.5</v>
      </c>
    </row>
    <row r="24" spans="1:6" x14ac:dyDescent="0.35">
      <c r="A24" t="s">
        <v>6</v>
      </c>
      <c r="B24">
        <f>B23/2</f>
        <v>18.5</v>
      </c>
      <c r="C24">
        <f>C23/2</f>
        <v>21.35</v>
      </c>
      <c r="D24">
        <f>D23/2</f>
        <v>22</v>
      </c>
      <c r="E24">
        <f>E23/2</f>
        <v>24.25</v>
      </c>
    </row>
    <row r="25" spans="1:6" x14ac:dyDescent="0.35">
      <c r="A25" t="s">
        <v>5</v>
      </c>
      <c r="B25">
        <f>2*B13*650*10^(-6)/B24</f>
        <v>3.5135135135135137E-2</v>
      </c>
      <c r="C25">
        <f>2*C13*650*10^(-6)/C24</f>
        <v>3.3489461358313814E-2</v>
      </c>
      <c r="D25">
        <f>2*D13*650*10^(-6)/D24</f>
        <v>3.5454545454545454E-2</v>
      </c>
      <c r="E25">
        <f>2*E13*650*10^(-6)/E24</f>
        <v>3.4845360824742266E-2</v>
      </c>
      <c r="F25">
        <f>AVERAGE(B25:E25)</f>
        <v>3.4731125693184171E-2</v>
      </c>
    </row>
    <row r="27" spans="1:6" x14ac:dyDescent="0.35">
      <c r="A27" t="s">
        <v>14</v>
      </c>
    </row>
    <row r="28" spans="1:6" x14ac:dyDescent="0.35">
      <c r="B28">
        <v>1</v>
      </c>
      <c r="C28">
        <v>2</v>
      </c>
      <c r="D28">
        <v>3</v>
      </c>
      <c r="E28">
        <v>4</v>
      </c>
      <c r="F28" t="s">
        <v>16</v>
      </c>
    </row>
    <row r="29" spans="1:6" x14ac:dyDescent="0.35">
      <c r="A29" t="s">
        <v>0</v>
      </c>
      <c r="B29">
        <v>500</v>
      </c>
      <c r="C29">
        <v>550</v>
      </c>
      <c r="D29">
        <v>600</v>
      </c>
      <c r="E29">
        <v>650</v>
      </c>
    </row>
    <row r="30" spans="1:6" x14ac:dyDescent="0.35">
      <c r="A30" t="s">
        <v>7</v>
      </c>
      <c r="B30">
        <v>3.33</v>
      </c>
      <c r="C30">
        <v>3</v>
      </c>
      <c r="D30">
        <v>3.5</v>
      </c>
      <c r="E30">
        <v>3.33</v>
      </c>
    </row>
    <row r="31" spans="1:6" x14ac:dyDescent="0.35">
      <c r="A31" t="s">
        <v>9</v>
      </c>
      <c r="B31">
        <f>B30/2</f>
        <v>1.665</v>
      </c>
      <c r="C31">
        <f>C30/2</f>
        <v>1.5</v>
      </c>
      <c r="D31">
        <f>D30/2</f>
        <v>1.75</v>
      </c>
      <c r="E31">
        <f>E30/2</f>
        <v>1.665</v>
      </c>
    </row>
    <row r="32" spans="1:6" x14ac:dyDescent="0.35">
      <c r="A32" t="s">
        <v>11</v>
      </c>
      <c r="B32">
        <f>B29*650*10^(-6)/B31</f>
        <v>0.19519519519519521</v>
      </c>
      <c r="C32">
        <f t="shared" ref="C32:E32" si="0">C29*650*10^(-6)/C31</f>
        <v>0.23833333333333331</v>
      </c>
      <c r="D32">
        <f t="shared" si="0"/>
        <v>0.22285714285714284</v>
      </c>
      <c r="E32">
        <f t="shared" si="0"/>
        <v>0.25375375375375375</v>
      </c>
      <c r="F32">
        <f>AVERAGE(B32:E32)</f>
        <v>0.22753485628485629</v>
      </c>
    </row>
    <row r="33" spans="1:6" x14ac:dyDescent="0.35">
      <c r="A33" t="s">
        <v>8</v>
      </c>
      <c r="B33">
        <v>6.67</v>
      </c>
      <c r="C33">
        <v>6</v>
      </c>
      <c r="D33">
        <v>7</v>
      </c>
      <c r="E33">
        <v>6.67</v>
      </c>
    </row>
    <row r="34" spans="1:6" x14ac:dyDescent="0.35">
      <c r="A34" t="s">
        <v>10</v>
      </c>
      <c r="B34">
        <f>B33/2</f>
        <v>3.335</v>
      </c>
      <c r="C34">
        <f>C33/2</f>
        <v>3</v>
      </c>
      <c r="D34">
        <f>D33/2</f>
        <v>3.5</v>
      </c>
      <c r="E34">
        <f>E33/2</f>
        <v>3.335</v>
      </c>
    </row>
    <row r="35" spans="1:6" x14ac:dyDescent="0.35">
      <c r="A35" t="s">
        <v>11</v>
      </c>
      <c r="B35">
        <f>2*B29*650*10^(-6)/B34</f>
        <v>0.1949025487256372</v>
      </c>
      <c r="C35">
        <f>2*C29*650*10^(-6)/C34</f>
        <v>0.23833333333333331</v>
      </c>
      <c r="D35">
        <f>2*D29*650*10^(-6)/D34</f>
        <v>0.22285714285714284</v>
      </c>
      <c r="E35">
        <f>2*E29*650*10^(-6)/E34</f>
        <v>0.25337331334332835</v>
      </c>
      <c r="F35">
        <f>AVERAGE(B35:E35)</f>
        <v>0.22736658456486042</v>
      </c>
    </row>
    <row r="36" spans="1:6" x14ac:dyDescent="0.35">
      <c r="A36" t="s">
        <v>1</v>
      </c>
      <c r="B36">
        <v>11</v>
      </c>
      <c r="C36">
        <v>10</v>
      </c>
      <c r="D36">
        <v>11.5</v>
      </c>
      <c r="E36">
        <v>11.5</v>
      </c>
    </row>
    <row r="37" spans="1:6" x14ac:dyDescent="0.35">
      <c r="A37" t="s">
        <v>4</v>
      </c>
      <c r="B37">
        <f>B36/2</f>
        <v>5.5</v>
      </c>
      <c r="C37">
        <f>C36/2</f>
        <v>5</v>
      </c>
      <c r="D37">
        <f>D36/2</f>
        <v>5.75</v>
      </c>
      <c r="E37">
        <f>E36/2</f>
        <v>5.75</v>
      </c>
    </row>
    <row r="38" spans="1:6" x14ac:dyDescent="0.35">
      <c r="A38" t="s">
        <v>5</v>
      </c>
      <c r="B38">
        <f>B29*650*10^(-6)/B37</f>
        <v>5.909090909090909E-2</v>
      </c>
      <c r="C38">
        <f>C29*650*10^(-6)/C37</f>
        <v>7.1499999999999994E-2</v>
      </c>
      <c r="D38">
        <f>D29*650*10^(-6)/D37</f>
        <v>6.7826086956521731E-2</v>
      </c>
      <c r="E38">
        <f>E29*650*10^(-6)/E37</f>
        <v>7.3478260869565215E-2</v>
      </c>
      <c r="F38">
        <f>AVERAGE(B38:E38)</f>
        <v>6.7973814229249002E-2</v>
      </c>
    </row>
    <row r="39" spans="1:6" x14ac:dyDescent="0.35">
      <c r="A39" t="s">
        <v>3</v>
      </c>
      <c r="B39">
        <v>19</v>
      </c>
      <c r="C39">
        <v>18.5</v>
      </c>
      <c r="D39">
        <v>20.5</v>
      </c>
      <c r="E39">
        <v>22.5</v>
      </c>
    </row>
    <row r="40" spans="1:6" x14ac:dyDescent="0.35">
      <c r="A40" t="s">
        <v>6</v>
      </c>
      <c r="B40">
        <f>B39/2</f>
        <v>9.5</v>
      </c>
      <c r="C40">
        <f>C39/2</f>
        <v>9.25</v>
      </c>
      <c r="D40">
        <f>D39/2</f>
        <v>10.25</v>
      </c>
      <c r="E40">
        <f>E39/2</f>
        <v>11.25</v>
      </c>
    </row>
    <row r="41" spans="1:6" x14ac:dyDescent="0.35">
      <c r="A41" t="s">
        <v>5</v>
      </c>
      <c r="B41">
        <f>2*B29*650*10^(-6)/B40</f>
        <v>6.8421052631578952E-2</v>
      </c>
      <c r="C41">
        <f>2*C29*650*10^(-6)/C40</f>
        <v>7.7297297297297299E-2</v>
      </c>
      <c r="D41">
        <f>2*D29*650*10^(-6)/D40</f>
        <v>7.6097560975609754E-2</v>
      </c>
      <c r="E41">
        <f>2*E29*650*10^(-6)/E40</f>
        <v>7.5111111111111115E-2</v>
      </c>
      <c r="F41">
        <f>AVERAGE(B41:E41)</f>
        <v>7.423175550389928E-2</v>
      </c>
    </row>
    <row r="43" spans="1:6" x14ac:dyDescent="0.35">
      <c r="A43" t="s">
        <v>15</v>
      </c>
    </row>
    <row r="44" spans="1:6" x14ac:dyDescent="0.35">
      <c r="B44">
        <v>1</v>
      </c>
      <c r="C44">
        <v>2</v>
      </c>
      <c r="D44">
        <v>3</v>
      </c>
      <c r="E44">
        <v>4</v>
      </c>
      <c r="F44" t="s">
        <v>17</v>
      </c>
    </row>
    <row r="45" spans="1:6" x14ac:dyDescent="0.35">
      <c r="A45" t="s">
        <v>0</v>
      </c>
      <c r="B45">
        <v>500</v>
      </c>
      <c r="C45">
        <v>550</v>
      </c>
      <c r="D45">
        <v>600</v>
      </c>
      <c r="E45">
        <v>650</v>
      </c>
    </row>
    <row r="46" spans="1:6" x14ac:dyDescent="0.35">
      <c r="A46" t="s">
        <v>7</v>
      </c>
      <c r="B46">
        <v>5.67</v>
      </c>
      <c r="C46">
        <v>5.67</v>
      </c>
      <c r="D46">
        <v>6.67</v>
      </c>
      <c r="E46">
        <v>8</v>
      </c>
    </row>
    <row r="47" spans="1:6" x14ac:dyDescent="0.35">
      <c r="A47" t="s">
        <v>9</v>
      </c>
      <c r="B47">
        <f>B46/2</f>
        <v>2.835</v>
      </c>
      <c r="C47">
        <f>C46/2</f>
        <v>2.835</v>
      </c>
      <c r="D47">
        <f>D46/2</f>
        <v>3.335</v>
      </c>
      <c r="E47">
        <f>E46/2</f>
        <v>4</v>
      </c>
    </row>
    <row r="48" spans="1:6" x14ac:dyDescent="0.35">
      <c r="A48" t="s">
        <v>11</v>
      </c>
      <c r="B48">
        <f>B45*650*10^(-6)/B47</f>
        <v>0.11463844797178131</v>
      </c>
      <c r="C48">
        <f>C45*650*10^(-6)/C47</f>
        <v>0.12610229276895943</v>
      </c>
      <c r="D48">
        <f>D45*650*10^(-6)/D47</f>
        <v>0.1169415292353823</v>
      </c>
      <c r="E48">
        <f>E45*650*10^(-6)/E47</f>
        <v>0.105625</v>
      </c>
      <c r="F48">
        <f>AVERAGE(B48:E48)</f>
        <v>0.11582681749403076</v>
      </c>
    </row>
    <row r="49" spans="1:6" x14ac:dyDescent="0.35">
      <c r="A49" t="s">
        <v>8</v>
      </c>
      <c r="B49">
        <v>11.3</v>
      </c>
      <c r="C49">
        <v>11.3</v>
      </c>
      <c r="D49">
        <v>13.3</v>
      </c>
      <c r="E49">
        <v>16</v>
      </c>
    </row>
    <row r="50" spans="1:6" x14ac:dyDescent="0.35">
      <c r="A50" t="s">
        <v>10</v>
      </c>
      <c r="B50">
        <f>B49/2</f>
        <v>5.65</v>
      </c>
      <c r="C50">
        <f>C49/2</f>
        <v>5.65</v>
      </c>
      <c r="D50">
        <f>D49/2</f>
        <v>6.65</v>
      </c>
      <c r="E50">
        <f>E49/2</f>
        <v>8</v>
      </c>
    </row>
    <row r="51" spans="1:6" x14ac:dyDescent="0.35">
      <c r="A51" t="s">
        <v>11</v>
      </c>
      <c r="B51">
        <f>2*B45*650*10^(-6)/B50</f>
        <v>0.11504424778761062</v>
      </c>
      <c r="C51">
        <f>2*C45*650*10^(-6)/C50</f>
        <v>0.12654867256637167</v>
      </c>
      <c r="D51">
        <f>2*D45*650*10^(-6)/D50</f>
        <v>0.11729323308270675</v>
      </c>
      <c r="E51">
        <f>2*E45*650*10^(-6)/E50</f>
        <v>0.105625</v>
      </c>
      <c r="F51">
        <f>AVERAGE(B51:E51)</f>
        <v>0.11612778835917226</v>
      </c>
    </row>
    <row r="52" spans="1:6" x14ac:dyDescent="0.35">
      <c r="A52" t="s">
        <v>1</v>
      </c>
      <c r="B52">
        <v>18.5</v>
      </c>
      <c r="C52">
        <v>20.5</v>
      </c>
      <c r="D52">
        <v>22.5</v>
      </c>
      <c r="E52">
        <v>26.5</v>
      </c>
    </row>
    <row r="53" spans="1:6" x14ac:dyDescent="0.35">
      <c r="A53" t="s">
        <v>4</v>
      </c>
      <c r="B53">
        <f>B52/2</f>
        <v>9.25</v>
      </c>
      <c r="C53">
        <f>C52/2</f>
        <v>10.25</v>
      </c>
      <c r="D53">
        <f>D52/2</f>
        <v>11.25</v>
      </c>
      <c r="E53">
        <f>E52/2</f>
        <v>13.25</v>
      </c>
    </row>
    <row r="54" spans="1:6" x14ac:dyDescent="0.35">
      <c r="A54" t="s">
        <v>5</v>
      </c>
      <c r="B54">
        <f>B45*650*10^(-6)/B53</f>
        <v>3.5135135135135137E-2</v>
      </c>
      <c r="C54">
        <f>C45*650*10^(-6)/C53</f>
        <v>3.4878048780487801E-2</v>
      </c>
      <c r="D54">
        <f>D45*650*10^(-6)/D53</f>
        <v>3.4666666666666665E-2</v>
      </c>
      <c r="E54">
        <f>E45*650*10^(-6)/E53</f>
        <v>3.1886792452830187E-2</v>
      </c>
      <c r="F54">
        <f>AVERAGE(B54:E54)</f>
        <v>3.4141660758779946E-2</v>
      </c>
    </row>
    <row r="55" spans="1:6" x14ac:dyDescent="0.35">
      <c r="A55" t="s">
        <v>3</v>
      </c>
      <c r="B55">
        <v>37.5</v>
      </c>
      <c r="C55">
        <v>43</v>
      </c>
      <c r="D55">
        <v>46</v>
      </c>
      <c r="E55">
        <v>52</v>
      </c>
    </row>
    <row r="56" spans="1:6" x14ac:dyDescent="0.35">
      <c r="A56" t="s">
        <v>6</v>
      </c>
      <c r="B56">
        <f>B55/2</f>
        <v>18.75</v>
      </c>
      <c r="C56">
        <f>C55/2</f>
        <v>21.5</v>
      </c>
      <c r="D56">
        <f>D55/2</f>
        <v>23</v>
      </c>
      <c r="E56">
        <f>E55/2</f>
        <v>26</v>
      </c>
    </row>
    <row r="57" spans="1:6" x14ac:dyDescent="0.35">
      <c r="A57" t="s">
        <v>5</v>
      </c>
      <c r="B57">
        <f>2*B45*650*10^(-6)/B56</f>
        <v>3.4666666666666665E-2</v>
      </c>
      <c r="C57">
        <f>2*C45*650*10^(-6)/C56</f>
        <v>3.3255813953488374E-2</v>
      </c>
      <c r="D57">
        <f>2*D45*650*10^(-6)/D56</f>
        <v>3.3913043478260865E-2</v>
      </c>
      <c r="E57">
        <f>2*E45*650*10^(-6)/E56</f>
        <v>3.2500000000000001E-2</v>
      </c>
      <c r="F57">
        <f>AVERAGE(B57:E57)</f>
        <v>3.3583881024603982E-2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" x14ac:dyDescent="0.3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2" x14ac:dyDescent="0.3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LG</cp:lastModifiedBy>
  <dcterms:created xsi:type="dcterms:W3CDTF">2015-12-08T00:39:27Z</dcterms:created>
  <dcterms:modified xsi:type="dcterms:W3CDTF">2017-12-04T04:46:17Z</dcterms:modified>
</cp:coreProperties>
</file>