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8" yWindow="106" windowWidth="14810" windowHeight="800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47" i="1" l="1"/>
  <c r="F48" i="1"/>
  <c r="F49" i="1"/>
  <c r="F50" i="1"/>
  <c r="F46" i="1"/>
  <c r="K12" i="1"/>
  <c r="J11" i="1"/>
  <c r="E41" i="1"/>
  <c r="E42" i="1"/>
  <c r="E43" i="1"/>
  <c r="E44" i="1"/>
  <c r="E40" i="1"/>
  <c r="I37" i="1"/>
  <c r="I34" i="1"/>
  <c r="I35" i="1"/>
  <c r="I36" i="1"/>
  <c r="I33" i="1"/>
  <c r="H34" i="1"/>
  <c r="H35" i="1"/>
  <c r="H36" i="1"/>
  <c r="H37" i="1"/>
  <c r="H33" i="1"/>
  <c r="D33" i="1"/>
  <c r="L25" i="1"/>
  <c r="K25" i="1"/>
  <c r="J27" i="1"/>
  <c r="J28" i="1"/>
  <c r="J29" i="1"/>
  <c r="J30" i="1"/>
  <c r="J26" i="1"/>
  <c r="I27" i="1"/>
  <c r="I28" i="1"/>
  <c r="I29" i="1"/>
  <c r="I30" i="1"/>
  <c r="I26" i="1"/>
  <c r="H27" i="1"/>
  <c r="H28" i="1"/>
  <c r="H29" i="1"/>
  <c r="H30" i="1"/>
  <c r="H26" i="1"/>
  <c r="C26" i="1"/>
  <c r="D26" i="1" s="1"/>
  <c r="E18" i="1"/>
  <c r="D19" i="1"/>
  <c r="D20" i="1"/>
  <c r="D21" i="1"/>
  <c r="D22" i="1"/>
  <c r="D18" i="1"/>
  <c r="I12" i="1"/>
  <c r="I13" i="1"/>
  <c r="I14" i="1"/>
  <c r="I15" i="1"/>
  <c r="I11" i="1"/>
  <c r="E10" i="1"/>
  <c r="D12" i="1"/>
  <c r="D13" i="1"/>
  <c r="D14" i="1"/>
  <c r="D15" i="1"/>
  <c r="D11" i="1"/>
  <c r="K2" i="1"/>
  <c r="I4" i="1"/>
  <c r="I5" i="1"/>
  <c r="I6" i="1"/>
  <c r="I7" i="1"/>
  <c r="I3" i="1"/>
  <c r="J2" i="1" s="1"/>
  <c r="D3" i="1"/>
  <c r="D4" i="1"/>
  <c r="D5" i="1"/>
  <c r="D6" i="1"/>
  <c r="D7" i="1"/>
  <c r="C47" i="1"/>
  <c r="C48" i="1"/>
  <c r="C49" i="1"/>
  <c r="C50" i="1"/>
  <c r="C46" i="1"/>
  <c r="B41" i="1"/>
  <c r="B42" i="1"/>
  <c r="B43" i="1"/>
  <c r="B44" i="1"/>
  <c r="B40" i="1"/>
  <c r="C34" i="1"/>
  <c r="D34" i="1" s="1"/>
  <c r="C35" i="1"/>
  <c r="D35" i="1" s="1"/>
  <c r="C36" i="1"/>
  <c r="D36" i="1" s="1"/>
  <c r="C37" i="1"/>
  <c r="D37" i="1" s="1"/>
  <c r="C33" i="1"/>
  <c r="C27" i="1"/>
  <c r="D27" i="1" s="1"/>
  <c r="C28" i="1"/>
  <c r="D28" i="1" s="1"/>
  <c r="C29" i="1"/>
  <c r="D29" i="1" s="1"/>
  <c r="C30" i="1"/>
  <c r="D30" i="1" s="1"/>
  <c r="C12" i="1"/>
  <c r="C13" i="1"/>
  <c r="C14" i="1"/>
  <c r="C15" i="1"/>
  <c r="C11" i="1"/>
  <c r="E32" i="1" l="1"/>
  <c r="E24" i="1"/>
  <c r="E2" i="1"/>
</calcChain>
</file>

<file path=xl/sharedStrings.xml><?xml version="1.0" encoding="utf-8"?>
<sst xmlns="http://schemas.openxmlformats.org/spreadsheetml/2006/main" count="15" uniqueCount="9">
  <si>
    <t>E(V)</t>
  </si>
  <si>
    <t>(mA)</t>
  </si>
  <si>
    <t>E(V)</t>
    <phoneticPr fontId="1" type="noConversion"/>
  </si>
  <si>
    <t>f</t>
    <phoneticPr fontId="1" type="noConversion"/>
  </si>
  <si>
    <t>f(Hz)</t>
  </si>
  <si>
    <t>  0</t>
    <phoneticPr fontId="1" type="noConversion"/>
  </si>
  <si>
    <t>Z</t>
    <phoneticPr fontId="1" type="noConversion"/>
  </si>
  <si>
    <t>평균 기울기</t>
    <phoneticPr fontId="1" type="noConversion"/>
  </si>
  <si>
    <t>평균기울기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</si>
</sst>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한컴바탕"/>
      <family val="1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E-I</a:t>
            </a:r>
            <a:r>
              <a:rPr lang="ko-KR" altLang="en-US"/>
              <a:t>그래프 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Sheet1!$G$2:$G$7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Sheet1!$H$2:$H$7</c:f>
              <c:numCache>
                <c:formatCode>General</c:formatCode>
                <c:ptCount val="6"/>
                <c:pt idx="0">
                  <c:v>0</c:v>
                </c:pt>
                <c:pt idx="1">
                  <c:v>0.67</c:v>
                </c:pt>
                <c:pt idx="2">
                  <c:v>1.33</c:v>
                </c:pt>
                <c:pt idx="3">
                  <c:v>2</c:v>
                </c:pt>
                <c:pt idx="4">
                  <c:v>2.67</c:v>
                </c:pt>
                <c:pt idx="5">
                  <c:v>3.33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338640"/>
        <c:axId val="-23345168"/>
      </c:scatterChart>
      <c:valAx>
        <c:axId val="-2333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I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3345168"/>
        <c:crosses val="autoZero"/>
        <c:crossBetween val="midCat"/>
      </c:valAx>
      <c:valAx>
        <c:axId val="-2334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333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E-I</a:t>
            </a:r>
            <a:r>
              <a:rPr lang="en-US" altLang="ko-KR" baseline="0"/>
              <a:t> </a:t>
            </a:r>
            <a:r>
              <a:rPr lang="ko-KR" altLang="en-US" baseline="0"/>
              <a:t>그래프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Sheet1!$G$10:$G$15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Sheet1!$H$10:$H$15</c:f>
              <c:numCache>
                <c:formatCode>General</c:formatCode>
                <c:ptCount val="6"/>
                <c:pt idx="0">
                  <c:v>0</c:v>
                </c:pt>
                <c:pt idx="1">
                  <c:v>0.60299999999999998</c:v>
                </c:pt>
                <c:pt idx="2">
                  <c:v>1.246</c:v>
                </c:pt>
                <c:pt idx="3">
                  <c:v>1.8460000000000001</c:v>
                </c:pt>
                <c:pt idx="4">
                  <c:v>2.59</c:v>
                </c:pt>
                <c:pt idx="5">
                  <c:v>3.23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018112"/>
        <c:axId val="-18017568"/>
      </c:scatterChart>
      <c:valAx>
        <c:axId val="-180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I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8017568"/>
        <c:crosses val="autoZero"/>
        <c:crossBetween val="midCat"/>
      </c:valAx>
      <c:valAx>
        <c:axId val="-1801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801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F-I</a:t>
            </a:r>
            <a:r>
              <a:rPr lang="en-US" altLang="ko-KR" baseline="0"/>
              <a:t> </a:t>
            </a:r>
            <a:r>
              <a:rPr lang="ko-KR" altLang="en-US" baseline="0"/>
              <a:t>그래프 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Sheet1!$G$18:$G$22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Sheet1!$H$18:$H$22</c:f>
              <c:numCache>
                <c:formatCode>General</c:formatCode>
                <c:ptCount val="5"/>
                <c:pt idx="0">
                  <c:v>2.36</c:v>
                </c:pt>
                <c:pt idx="1">
                  <c:v>2.36</c:v>
                </c:pt>
                <c:pt idx="2">
                  <c:v>2.36</c:v>
                </c:pt>
                <c:pt idx="3">
                  <c:v>2.36</c:v>
                </c:pt>
                <c:pt idx="4">
                  <c:v>2.36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014848"/>
        <c:axId val="-18012672"/>
      </c:scatterChart>
      <c:valAx>
        <c:axId val="-1801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8012672"/>
        <c:crosses val="autoZero"/>
        <c:crossBetween val="midCat"/>
      </c:valAx>
      <c:valAx>
        <c:axId val="-1801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I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801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E-I</a:t>
            </a:r>
            <a:r>
              <a:rPr lang="ko-KR" altLang="en-US" baseline="0"/>
              <a:t> 그래프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Sheet1!$E$25:$E$30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Sheet1!$F$25:$F$30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5824"/>
        <c:axId val="-22705616"/>
      </c:scatterChart>
      <c:valAx>
        <c:axId val="-2066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I(ma)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49709601924759395"/>
              <c:y val="0.85851851851851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2705616"/>
        <c:crosses val="autoZero"/>
        <c:crossBetween val="midCat"/>
      </c:valAx>
      <c:valAx>
        <c:axId val="-227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E(V)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66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E-I</a:t>
            </a:r>
            <a:r>
              <a:rPr lang="en-US" altLang="ko-KR" baseline="0"/>
              <a:t> </a:t>
            </a:r>
            <a:r>
              <a:rPr lang="ko-KR" altLang="en-US" baseline="0"/>
              <a:t>그래프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Sheet1!$G$25:$G$30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Sheet1!$H$25:$H$30</c:f>
              <c:numCache>
                <c:formatCode>General</c:formatCode>
                <c:ptCount val="6"/>
                <c:pt idx="0">
                  <c:v>0</c:v>
                </c:pt>
                <c:pt idx="1">
                  <c:v>0.628</c:v>
                </c:pt>
                <c:pt idx="2">
                  <c:v>1.256</c:v>
                </c:pt>
                <c:pt idx="3">
                  <c:v>1.8839999999999999</c:v>
                </c:pt>
                <c:pt idx="4">
                  <c:v>2.512</c:v>
                </c:pt>
                <c:pt idx="5">
                  <c:v>3.14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526864"/>
        <c:axId val="-18015936"/>
      </c:scatterChart>
      <c:valAx>
        <c:axId val="-2252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I(MA)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8015936"/>
        <c:crosses val="autoZero"/>
        <c:crossBetween val="midCat"/>
      </c:valAx>
      <c:valAx>
        <c:axId val="-1801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E(v)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252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F-I </a:t>
            </a:r>
            <a:r>
              <a:rPr lang="ko-KR"/>
              <a:t>그래프</a:t>
            </a:r>
          </a:p>
        </c:rich>
      </c:tx>
      <c:layout>
        <c:manualLayout>
          <c:xMode val="edge"/>
          <c:yMode val="edge"/>
          <c:x val="0.27385246991757373"/>
          <c:y val="4.53842344664927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Sheet1!$G$33:$G$37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Sheet1!$H$33:$H$37</c:f>
              <c:numCache>
                <c:formatCode>General</c:formatCode>
                <c:ptCount val="5"/>
                <c:pt idx="0">
                  <c:v>0.628</c:v>
                </c:pt>
                <c:pt idx="1">
                  <c:v>1.256</c:v>
                </c:pt>
                <c:pt idx="2">
                  <c:v>1.8839999999999999</c:v>
                </c:pt>
                <c:pt idx="3">
                  <c:v>2.512</c:v>
                </c:pt>
                <c:pt idx="4">
                  <c:v>3.14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384096"/>
        <c:axId val="-22525776"/>
      </c:scatterChart>
      <c:valAx>
        <c:axId val="-205038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F(hz)</a:t>
                </a:r>
                <a:endParaRPr lang="ko-K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2525776"/>
        <c:crosses val="autoZero"/>
        <c:crossBetween val="midCat"/>
      </c:valAx>
      <c:valAx>
        <c:axId val="-2252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I(mA)</a:t>
                </a:r>
                <a:endParaRPr lang="ko-K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5038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 baseline="0"/>
              <a:t>E-I </a:t>
            </a:r>
            <a:r>
              <a:rPr lang="ko-KR" altLang="en-US" baseline="0"/>
              <a:t>그래프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Sheet1!$B$39:$B$44</c:f>
              <c:numCache>
                <c:formatCode>General</c:formatCode>
                <c:ptCount val="6"/>
                <c:pt idx="0">
                  <c:v>0</c:v>
                </c:pt>
                <c:pt idx="1">
                  <c:v>0.45712196013896506</c:v>
                </c:pt>
                <c:pt idx="2">
                  <c:v>0.91424392027793011</c:v>
                </c:pt>
                <c:pt idx="3">
                  <c:v>1.3713658804168951</c:v>
                </c:pt>
                <c:pt idx="4">
                  <c:v>1.8284878405558602</c:v>
                </c:pt>
                <c:pt idx="5">
                  <c:v>2.2856098006948251</c:v>
                </c:pt>
              </c:numCache>
            </c:numRef>
          </c:xVal>
          <c:yVal>
            <c:numRef>
              <c:f>Sheet1!$C$39:$C$44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4456608"/>
        <c:axId val="-294452800"/>
      </c:scatterChart>
      <c:valAx>
        <c:axId val="-29445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I(mA)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94452800"/>
        <c:crosses val="autoZero"/>
        <c:crossBetween val="midCat"/>
      </c:valAx>
      <c:valAx>
        <c:axId val="-2944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E(V)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9445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F-I</a:t>
            </a:r>
            <a:r>
              <a:rPr lang="en-US" altLang="ko-KR" baseline="0"/>
              <a:t> </a:t>
            </a:r>
            <a:r>
              <a:rPr lang="ko-KR" altLang="en-US" baseline="0"/>
              <a:t>그래프 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Sheet1!$E$46:$E$50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Sheet1!$F$46:$F$50</c:f>
              <c:numCache>
                <c:formatCode>General</c:formatCode>
                <c:ptCount val="5"/>
                <c:pt idx="0">
                  <c:v>0.45712196013896511</c:v>
                </c:pt>
                <c:pt idx="1">
                  <c:v>0.58885879166175947</c:v>
                </c:pt>
                <c:pt idx="2">
                  <c:v>0.62848020915821357</c:v>
                </c:pt>
                <c:pt idx="3">
                  <c:v>0.64436062028730756</c:v>
                </c:pt>
                <c:pt idx="4">
                  <c:v>0.65213280032345788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4686912"/>
        <c:axId val="-23336464"/>
      </c:scatterChart>
      <c:valAx>
        <c:axId val="-29468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F(Hz)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3336464"/>
        <c:crosses val="autoZero"/>
        <c:crossBetween val="midCat"/>
      </c:valAx>
      <c:valAx>
        <c:axId val="-2333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I(mA)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9468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10" Type="http://schemas.openxmlformats.org/officeDocument/2006/relationships/chart" Target="../charts/chart8.xml"/><Relationship Id="rId4" Type="http://schemas.openxmlformats.org/officeDocument/2006/relationships/chart" Target="../charts/chart2.xml"/><Relationship Id="rId9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125835</xdr:colOff>
      <xdr:row>0</xdr:row>
      <xdr:rowOff>151002</xdr:rowOff>
    </xdr:to>
    <xdr:pic>
      <xdr:nvPicPr>
        <xdr:cNvPr id="2" name="_x326038280" descr="DRW0000371c111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119" y="0"/>
          <a:ext cx="125835" cy="1510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2</xdr:col>
      <xdr:colOff>293615</xdr:colOff>
      <xdr:row>0</xdr:row>
      <xdr:rowOff>151002</xdr:rowOff>
    </xdr:to>
    <xdr:pic>
      <xdr:nvPicPr>
        <xdr:cNvPr id="3" name="_x326035080" descr="DRW0000371c111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2239" y="0"/>
          <a:ext cx="293614" cy="1510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8</xdr:row>
      <xdr:rowOff>0</xdr:rowOff>
    </xdr:from>
    <xdr:to>
      <xdr:col>1</xdr:col>
      <xdr:colOff>125835</xdr:colOff>
      <xdr:row>8</xdr:row>
      <xdr:rowOff>151002</xdr:rowOff>
    </xdr:to>
    <xdr:pic>
      <xdr:nvPicPr>
        <xdr:cNvPr id="4" name="_x326037240" descr="DRW0000371c11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119" y="1744910"/>
          <a:ext cx="125835" cy="1510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</xdr:row>
      <xdr:rowOff>0</xdr:rowOff>
    </xdr:from>
    <xdr:to>
      <xdr:col>2</xdr:col>
      <xdr:colOff>293615</xdr:colOff>
      <xdr:row>8</xdr:row>
      <xdr:rowOff>151002</xdr:rowOff>
    </xdr:to>
    <xdr:pic>
      <xdr:nvPicPr>
        <xdr:cNvPr id="5" name="_x326035000" descr="DRW0000371c112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2239" y="1744910"/>
          <a:ext cx="293614" cy="1510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1</xdr:col>
      <xdr:colOff>125835</xdr:colOff>
      <xdr:row>16</xdr:row>
      <xdr:rowOff>151002</xdr:rowOff>
    </xdr:to>
    <xdr:pic>
      <xdr:nvPicPr>
        <xdr:cNvPr id="6" name="_x326038280" descr="DRW0000371c11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119" y="3489820"/>
          <a:ext cx="125835" cy="1510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16</xdr:row>
      <xdr:rowOff>0</xdr:rowOff>
    </xdr:from>
    <xdr:to>
      <xdr:col>2</xdr:col>
      <xdr:colOff>293615</xdr:colOff>
      <xdr:row>16</xdr:row>
      <xdr:rowOff>151002</xdr:rowOff>
    </xdr:to>
    <xdr:pic>
      <xdr:nvPicPr>
        <xdr:cNvPr id="7" name="_x326036520" descr="DRW0000371c113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2239" y="3489820"/>
          <a:ext cx="293614" cy="1510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23</xdr:row>
      <xdr:rowOff>0</xdr:rowOff>
    </xdr:from>
    <xdr:to>
      <xdr:col>1</xdr:col>
      <xdr:colOff>125835</xdr:colOff>
      <xdr:row>23</xdr:row>
      <xdr:rowOff>151002</xdr:rowOff>
    </xdr:to>
    <xdr:pic>
      <xdr:nvPicPr>
        <xdr:cNvPr id="8" name="_x326035480" descr="DRW0000371c113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119" y="5016617"/>
          <a:ext cx="125835" cy="151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23</xdr:row>
      <xdr:rowOff>0</xdr:rowOff>
    </xdr:from>
    <xdr:to>
      <xdr:col>2</xdr:col>
      <xdr:colOff>293615</xdr:colOff>
      <xdr:row>23</xdr:row>
      <xdr:rowOff>151002</xdr:rowOff>
    </xdr:to>
    <xdr:pic>
      <xdr:nvPicPr>
        <xdr:cNvPr id="9" name="_x328033496" descr="DRW0000371c113c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2239" y="5016617"/>
          <a:ext cx="293614" cy="151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31</xdr:row>
      <xdr:rowOff>0</xdr:rowOff>
    </xdr:from>
    <xdr:to>
      <xdr:col>1</xdr:col>
      <xdr:colOff>125835</xdr:colOff>
      <xdr:row>31</xdr:row>
      <xdr:rowOff>151002</xdr:rowOff>
    </xdr:to>
    <xdr:pic>
      <xdr:nvPicPr>
        <xdr:cNvPr id="10" name="_x328027896" descr="DRW0000371c11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119" y="6761527"/>
          <a:ext cx="125835" cy="151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31</xdr:row>
      <xdr:rowOff>0</xdr:rowOff>
    </xdr:from>
    <xdr:to>
      <xdr:col>2</xdr:col>
      <xdr:colOff>293615</xdr:colOff>
      <xdr:row>31</xdr:row>
      <xdr:rowOff>151002</xdr:rowOff>
    </xdr:to>
    <xdr:pic>
      <xdr:nvPicPr>
        <xdr:cNvPr id="11" name="_x326038280" descr="DRW0000371c114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2239" y="6761527"/>
          <a:ext cx="293614" cy="151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285225</xdr:colOff>
      <xdr:row>0</xdr:row>
      <xdr:rowOff>75502</xdr:rowOff>
    </xdr:from>
    <xdr:to>
      <xdr:col>14</xdr:col>
      <xdr:colOff>528506</xdr:colOff>
      <xdr:row>7</xdr:row>
      <xdr:rowOff>142614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335559</xdr:colOff>
      <xdr:row>8</xdr:row>
      <xdr:rowOff>67112</xdr:rowOff>
    </xdr:from>
    <xdr:to>
      <xdr:col>14</xdr:col>
      <xdr:colOff>457200</xdr:colOff>
      <xdr:row>15</xdr:row>
      <xdr:rowOff>79695</xdr:rowOff>
    </xdr:to>
    <xdr:graphicFrame macro="">
      <xdr:nvGraphicFramePr>
        <xdr:cNvPr id="13" name="차트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130027</xdr:colOff>
      <xdr:row>15</xdr:row>
      <xdr:rowOff>201335</xdr:rowOff>
    </xdr:from>
    <xdr:to>
      <xdr:col>14</xdr:col>
      <xdr:colOff>604007</xdr:colOff>
      <xdr:row>23</xdr:row>
      <xdr:rowOff>134224</xdr:rowOff>
    </xdr:to>
    <xdr:graphicFrame macro="">
      <xdr:nvGraphicFramePr>
        <xdr:cNvPr id="14" name="차트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327169</xdr:colOff>
      <xdr:row>16</xdr:row>
      <xdr:rowOff>151001</xdr:rowOff>
    </xdr:from>
    <xdr:to>
      <xdr:col>19</xdr:col>
      <xdr:colOff>142612</xdr:colOff>
      <xdr:row>23</xdr:row>
      <xdr:rowOff>167780</xdr:rowOff>
    </xdr:to>
    <xdr:graphicFrame macro="">
      <xdr:nvGraphicFramePr>
        <xdr:cNvPr id="16" name="차트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322976</xdr:colOff>
      <xdr:row>24</xdr:row>
      <xdr:rowOff>37750</xdr:rowOff>
    </xdr:from>
    <xdr:to>
      <xdr:col>18</xdr:col>
      <xdr:colOff>8389</xdr:colOff>
      <xdr:row>32</xdr:row>
      <xdr:rowOff>16778</xdr:rowOff>
    </xdr:to>
    <xdr:graphicFrame macro="">
      <xdr:nvGraphicFramePr>
        <xdr:cNvPr id="17" name="차트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482367</xdr:colOff>
      <xdr:row>32</xdr:row>
      <xdr:rowOff>188753</xdr:rowOff>
    </xdr:from>
    <xdr:to>
      <xdr:col>14</xdr:col>
      <xdr:colOff>444618</xdr:colOff>
      <xdr:row>41</xdr:row>
      <xdr:rowOff>184559</xdr:rowOff>
    </xdr:to>
    <xdr:graphicFrame macro="">
      <xdr:nvGraphicFramePr>
        <xdr:cNvPr id="18" name="차트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255863</xdr:colOff>
      <xdr:row>39</xdr:row>
      <xdr:rowOff>16777</xdr:rowOff>
    </xdr:from>
    <xdr:to>
      <xdr:col>19</xdr:col>
      <xdr:colOff>33556</xdr:colOff>
      <xdr:row>46</xdr:row>
      <xdr:rowOff>176168</xdr:rowOff>
    </xdr:to>
    <xdr:graphicFrame macro="">
      <xdr:nvGraphicFramePr>
        <xdr:cNvPr id="20" name="차트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641758</xdr:colOff>
      <xdr:row>40</xdr:row>
      <xdr:rowOff>121640</xdr:rowOff>
    </xdr:from>
    <xdr:to>
      <xdr:col>8</xdr:col>
      <xdr:colOff>436228</xdr:colOff>
      <xdr:row>49</xdr:row>
      <xdr:rowOff>67112</xdr:rowOff>
    </xdr:to>
    <xdr:graphicFrame macro="">
      <xdr:nvGraphicFramePr>
        <xdr:cNvPr id="21" name="차트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topLeftCell="A25" workbookViewId="0">
      <selection activeCell="S32" sqref="S32"/>
    </sheetView>
  </sheetViews>
  <sheetFormatPr defaultRowHeight="17.2" x14ac:dyDescent="0.35"/>
  <cols>
    <col min="3" max="3" width="10.6640625" bestFit="1" customWidth="1"/>
    <col min="8" max="8" width="10.6640625" bestFit="1" customWidth="1"/>
  </cols>
  <sheetData>
    <row r="1" spans="1:11" x14ac:dyDescent="0.35">
      <c r="A1" s="1" t="s">
        <v>0</v>
      </c>
      <c r="B1" s="1" t="s">
        <v>1</v>
      </c>
      <c r="C1" s="2"/>
      <c r="J1" t="s">
        <v>7</v>
      </c>
    </row>
    <row r="2" spans="1:11" x14ac:dyDescent="0.35">
      <c r="A2" s="1">
        <v>0</v>
      </c>
      <c r="B2" s="1">
        <v>0</v>
      </c>
      <c r="C2" s="1">
        <v>0</v>
      </c>
      <c r="D2">
        <v>0</v>
      </c>
      <c r="E2">
        <f>SUM(D2:D7)/6</f>
        <v>2.8260316666666667</v>
      </c>
      <c r="G2" s="1">
        <v>0</v>
      </c>
      <c r="H2" s="1">
        <v>0</v>
      </c>
      <c r="J2">
        <f>SUM(I3:I7)/5</f>
        <v>1.4991851108509096</v>
      </c>
      <c r="K2">
        <f>ROUND(ABS(1.5-J2)/J2*100,5)</f>
        <v>5.4359999999999999E-2</v>
      </c>
    </row>
    <row r="3" spans="1:11" x14ac:dyDescent="0.35">
      <c r="A3" s="1">
        <v>1</v>
      </c>
      <c r="B3" s="1">
        <v>0.71</v>
      </c>
      <c r="C3" s="1">
        <v>0.67</v>
      </c>
      <c r="D3">
        <f t="shared" ref="D3:D7" si="0">ROUND(ABS(B3-C3)/C3*100,5)</f>
        <v>5.9701500000000003</v>
      </c>
      <c r="G3" s="1">
        <v>1</v>
      </c>
      <c r="H3" s="1">
        <v>0.67</v>
      </c>
      <c r="I3">
        <f>G3/H3</f>
        <v>1.4925373134328357</v>
      </c>
    </row>
    <row r="4" spans="1:11" x14ac:dyDescent="0.35">
      <c r="A4" s="1">
        <v>2</v>
      </c>
      <c r="B4" s="1">
        <v>1.39</v>
      </c>
      <c r="C4" s="1">
        <v>1.33</v>
      </c>
      <c r="D4">
        <f t="shared" si="0"/>
        <v>4.5112800000000002</v>
      </c>
      <c r="G4" s="1">
        <v>2</v>
      </c>
      <c r="H4" s="1">
        <v>1.33</v>
      </c>
      <c r="I4">
        <f t="shared" ref="I4:I7" si="1">G4/H4</f>
        <v>1.5037593984962405</v>
      </c>
    </row>
    <row r="5" spans="1:11" x14ac:dyDescent="0.35">
      <c r="A5" s="1">
        <v>3</v>
      </c>
      <c r="B5" s="1">
        <v>2.0499999999999998</v>
      </c>
      <c r="C5" s="1">
        <v>2</v>
      </c>
      <c r="D5">
        <f t="shared" si="0"/>
        <v>2.5</v>
      </c>
      <c r="G5" s="1">
        <v>3</v>
      </c>
      <c r="H5" s="1">
        <v>2</v>
      </c>
      <c r="I5">
        <f t="shared" si="1"/>
        <v>1.5</v>
      </c>
    </row>
    <row r="6" spans="1:11" x14ac:dyDescent="0.35">
      <c r="A6" s="1">
        <v>4</v>
      </c>
      <c r="B6" s="1">
        <v>2.72</v>
      </c>
      <c r="C6" s="1">
        <v>2.67</v>
      </c>
      <c r="D6">
        <f t="shared" si="0"/>
        <v>1.87266</v>
      </c>
      <c r="G6" s="1">
        <v>4</v>
      </c>
      <c r="H6" s="1">
        <v>2.67</v>
      </c>
      <c r="I6">
        <f t="shared" si="1"/>
        <v>1.4981273408239701</v>
      </c>
    </row>
    <row r="7" spans="1:11" x14ac:dyDescent="0.35">
      <c r="A7" s="1">
        <v>5</v>
      </c>
      <c r="B7" s="1">
        <v>3.4</v>
      </c>
      <c r="C7" s="1">
        <v>3.33</v>
      </c>
      <c r="D7">
        <f t="shared" si="0"/>
        <v>2.1021000000000001</v>
      </c>
      <c r="G7" s="1">
        <v>5</v>
      </c>
      <c r="H7" s="1">
        <v>3.33</v>
      </c>
      <c r="I7">
        <f t="shared" si="1"/>
        <v>1.5015015015015014</v>
      </c>
    </row>
    <row r="9" spans="1:11" x14ac:dyDescent="0.35">
      <c r="A9" s="1" t="s">
        <v>2</v>
      </c>
      <c r="B9" s="1" t="s">
        <v>1</v>
      </c>
      <c r="C9" s="2"/>
    </row>
    <row r="10" spans="1:11" x14ac:dyDescent="0.35">
      <c r="A10" s="1">
        <v>0</v>
      </c>
      <c r="B10" s="1">
        <v>0</v>
      </c>
      <c r="C10" s="1">
        <v>0</v>
      </c>
      <c r="D10" s="5">
        <v>0</v>
      </c>
      <c r="E10">
        <f>SUM(D10:D15)/6</f>
        <v>5.3448416666666665</v>
      </c>
      <c r="G10" s="1">
        <v>0</v>
      </c>
      <c r="H10" s="1">
        <v>0</v>
      </c>
      <c r="J10" t="s">
        <v>8</v>
      </c>
    </row>
    <row r="11" spans="1:11" x14ac:dyDescent="0.35">
      <c r="A11" s="1">
        <v>1</v>
      </c>
      <c r="B11" s="1">
        <v>0.60299999999999998</v>
      </c>
      <c r="C11" s="1">
        <f>A11/1.5</f>
        <v>0.66666666666666663</v>
      </c>
      <c r="D11">
        <f>ROUND(ABS(C11-B11)/B11*100,5)</f>
        <v>10.55832</v>
      </c>
      <c r="G11" s="1">
        <v>1</v>
      </c>
      <c r="H11" s="1">
        <v>0.60299999999999998</v>
      </c>
      <c r="I11">
        <f>G11/H11</f>
        <v>1.6583747927031509</v>
      </c>
      <c r="J11">
        <f>SUM(H11:H15)/6</f>
        <v>1.5858333333333334</v>
      </c>
      <c r="K11">
        <v>0</v>
      </c>
    </row>
    <row r="12" spans="1:11" x14ac:dyDescent="0.35">
      <c r="A12" s="1">
        <v>2</v>
      </c>
      <c r="B12" s="1">
        <v>1.246</v>
      </c>
      <c r="C12" s="1">
        <f t="shared" ref="C12:C15" si="2">A12/1.5</f>
        <v>1.3333333333333333</v>
      </c>
      <c r="D12">
        <f t="shared" ref="D12:D15" si="3">ROUND(ABS(C12-B12)/B12*100,5)</f>
        <v>7.0091000000000001</v>
      </c>
      <c r="G12" s="1">
        <v>2</v>
      </c>
      <c r="H12" s="1">
        <v>1.246</v>
      </c>
      <c r="I12">
        <f t="shared" ref="I12:I15" si="4">G12/H12</f>
        <v>1.6051364365971108</v>
      </c>
      <c r="K12">
        <f>ROUND(ABS(J11-1.5)/1.5*100,5)</f>
        <v>5.7222200000000001</v>
      </c>
    </row>
    <row r="13" spans="1:11" x14ac:dyDescent="0.35">
      <c r="A13" s="1">
        <v>3</v>
      </c>
      <c r="B13" s="1">
        <v>1.8460000000000001</v>
      </c>
      <c r="C13" s="1">
        <f t="shared" si="2"/>
        <v>2</v>
      </c>
      <c r="D13">
        <f t="shared" si="3"/>
        <v>8.3423599999999993</v>
      </c>
      <c r="G13" s="1">
        <v>3</v>
      </c>
      <c r="H13" s="1">
        <v>1.8460000000000001</v>
      </c>
      <c r="I13">
        <f t="shared" si="4"/>
        <v>1.6251354279523293</v>
      </c>
    </row>
    <row r="14" spans="1:11" x14ac:dyDescent="0.35">
      <c r="A14" s="1">
        <v>4</v>
      </c>
      <c r="B14" s="1">
        <v>2.59</v>
      </c>
      <c r="C14" s="1">
        <f t="shared" si="2"/>
        <v>2.6666666666666665</v>
      </c>
      <c r="D14">
        <f t="shared" si="3"/>
        <v>2.9601000000000002</v>
      </c>
      <c r="G14" s="1">
        <v>4</v>
      </c>
      <c r="H14" s="1">
        <v>2.59</v>
      </c>
      <c r="I14">
        <f t="shared" si="4"/>
        <v>1.5444015444015444</v>
      </c>
    </row>
    <row r="15" spans="1:11" x14ac:dyDescent="0.35">
      <c r="A15" s="1">
        <v>5</v>
      </c>
      <c r="B15" s="1">
        <v>3.23</v>
      </c>
      <c r="C15" s="1">
        <f t="shared" si="2"/>
        <v>3.3333333333333335</v>
      </c>
      <c r="D15">
        <f t="shared" si="3"/>
        <v>3.1991700000000001</v>
      </c>
      <c r="G15" s="1">
        <v>5</v>
      </c>
      <c r="H15" s="1">
        <v>3.23</v>
      </c>
      <c r="I15">
        <f t="shared" si="4"/>
        <v>1.5479876160990713</v>
      </c>
    </row>
    <row r="17" spans="1:12" x14ac:dyDescent="0.35">
      <c r="A17" s="1" t="s">
        <v>3</v>
      </c>
      <c r="B17" s="1" t="s">
        <v>1</v>
      </c>
      <c r="C17" s="2"/>
    </row>
    <row r="18" spans="1:12" x14ac:dyDescent="0.35">
      <c r="A18" s="1">
        <v>100</v>
      </c>
      <c r="B18" s="1">
        <v>2.2599999999999998</v>
      </c>
      <c r="C18" s="1">
        <v>2.36</v>
      </c>
      <c r="D18">
        <f>ROUND(ABS(C18-B18)/B18,5)</f>
        <v>4.4249999999999998E-2</v>
      </c>
      <c r="E18">
        <f>SUM(D18:D22)/5</f>
        <v>4.7033999999999999E-2</v>
      </c>
      <c r="G18" s="1">
        <v>100</v>
      </c>
      <c r="H18" s="1">
        <v>2.36</v>
      </c>
    </row>
    <row r="19" spans="1:12" x14ac:dyDescent="0.35">
      <c r="A19" s="1">
        <v>200</v>
      </c>
      <c r="B19" s="1">
        <v>2.2599999999999998</v>
      </c>
      <c r="C19" s="1">
        <v>2.36</v>
      </c>
      <c r="D19">
        <f t="shared" ref="D19:D22" si="5">ROUND(ABS(C19-B19)/B19,5)</f>
        <v>4.4249999999999998E-2</v>
      </c>
      <c r="G19" s="1">
        <v>200</v>
      </c>
      <c r="H19" s="1">
        <v>2.36</v>
      </c>
    </row>
    <row r="20" spans="1:12" x14ac:dyDescent="0.35">
      <c r="A20" s="1">
        <v>300</v>
      </c>
      <c r="B20" s="1">
        <v>2.25</v>
      </c>
      <c r="C20" s="1">
        <v>2.36</v>
      </c>
      <c r="D20">
        <f t="shared" si="5"/>
        <v>4.8890000000000003E-2</v>
      </c>
      <c r="G20" s="1">
        <v>300</v>
      </c>
      <c r="H20" s="1">
        <v>2.36</v>
      </c>
    </row>
    <row r="21" spans="1:12" x14ac:dyDescent="0.35">
      <c r="A21" s="1">
        <v>400</v>
      </c>
      <c r="B21" s="1">
        <v>2.25</v>
      </c>
      <c r="C21" s="1">
        <v>2.36</v>
      </c>
      <c r="D21">
        <f t="shared" si="5"/>
        <v>4.8890000000000003E-2</v>
      </c>
      <c r="G21" s="1">
        <v>400</v>
      </c>
      <c r="H21" s="1">
        <v>2.36</v>
      </c>
    </row>
    <row r="22" spans="1:12" x14ac:dyDescent="0.35">
      <c r="A22" s="1">
        <v>500</v>
      </c>
      <c r="B22" s="1">
        <v>2.25</v>
      </c>
      <c r="C22" s="1">
        <v>2.36</v>
      </c>
      <c r="D22">
        <f t="shared" si="5"/>
        <v>4.8890000000000003E-2</v>
      </c>
      <c r="G22" s="1">
        <v>500</v>
      </c>
      <c r="H22" s="1">
        <v>2.36</v>
      </c>
    </row>
    <row r="24" spans="1:12" x14ac:dyDescent="0.35">
      <c r="A24" s="1" t="s">
        <v>2</v>
      </c>
      <c r="B24" s="1" t="s">
        <v>1</v>
      </c>
      <c r="C24" s="2"/>
      <c r="E24">
        <f>SUM(D25:D30)/6</f>
        <v>4.2878350000000003</v>
      </c>
    </row>
    <row r="25" spans="1:12" x14ac:dyDescent="0.35">
      <c r="A25" s="1">
        <v>0</v>
      </c>
      <c r="B25" s="1">
        <v>0</v>
      </c>
      <c r="C25" s="1" t="s">
        <v>5</v>
      </c>
      <c r="D25">
        <v>0</v>
      </c>
      <c r="E25">
        <v>0</v>
      </c>
      <c r="F25" s="3">
        <v>0</v>
      </c>
      <c r="G25" s="1">
        <v>0</v>
      </c>
      <c r="H25" s="1" t="s">
        <v>5</v>
      </c>
      <c r="K25">
        <f>SUM(J26:J30)/5</f>
        <v>1.5104235227029768</v>
      </c>
      <c r="L25">
        <f>ROUND(ABS(K25-K26)/K26,5)</f>
        <v>5.1450000000000003E-2</v>
      </c>
    </row>
    <row r="26" spans="1:12" x14ac:dyDescent="0.35">
      <c r="A26" s="1">
        <v>1</v>
      </c>
      <c r="B26" s="1">
        <v>0.67</v>
      </c>
      <c r="C26" s="1">
        <f>A26*2*3.14*1/10</f>
        <v>0.628</v>
      </c>
      <c r="D26">
        <f>ROUND(ABS(C26-B26)/B26*100,5)</f>
        <v>6.2686599999999997</v>
      </c>
      <c r="E26">
        <v>1</v>
      </c>
      <c r="F26" s="3">
        <v>0</v>
      </c>
      <c r="G26" s="1">
        <v>1</v>
      </c>
      <c r="H26" s="1">
        <f>C26</f>
        <v>0.628</v>
      </c>
      <c r="I26">
        <f>G26/H26</f>
        <v>1.5923566878980893</v>
      </c>
      <c r="J26">
        <f>A26/B26</f>
        <v>1.4925373134328357</v>
      </c>
      <c r="K26">
        <v>1.592357</v>
      </c>
    </row>
    <row r="27" spans="1:12" x14ac:dyDescent="0.35">
      <c r="A27" s="1">
        <v>2</v>
      </c>
      <c r="B27" s="1">
        <v>1.33</v>
      </c>
      <c r="C27" s="1">
        <f t="shared" ref="C27:C30" si="6">A27*2*3.14*1/10</f>
        <v>1.256</v>
      </c>
      <c r="D27">
        <f t="shared" ref="D27:D30" si="7">ROUND(ABS(C27-B27)/B27*100,5)</f>
        <v>5.5639099999999999</v>
      </c>
      <c r="E27">
        <v>2</v>
      </c>
      <c r="F27" s="3">
        <v>0</v>
      </c>
      <c r="G27" s="1">
        <v>2</v>
      </c>
      <c r="H27" s="1">
        <f t="shared" ref="H27:H30" si="8">C27</f>
        <v>1.256</v>
      </c>
      <c r="I27">
        <f t="shared" ref="I27:I30" si="9">G27/H27</f>
        <v>1.5923566878980893</v>
      </c>
      <c r="J27">
        <f t="shared" ref="J27:J30" si="10">A27/B27</f>
        <v>1.5037593984962405</v>
      </c>
    </row>
    <row r="28" spans="1:12" x14ac:dyDescent="0.35">
      <c r="A28" s="1">
        <v>3</v>
      </c>
      <c r="B28" s="1">
        <v>1.98</v>
      </c>
      <c r="C28" s="1">
        <f t="shared" si="6"/>
        <v>1.8839999999999999</v>
      </c>
      <c r="D28">
        <f t="shared" si="7"/>
        <v>4.8484800000000003</v>
      </c>
      <c r="E28">
        <v>3</v>
      </c>
      <c r="F28" s="3">
        <v>0</v>
      </c>
      <c r="G28" s="1">
        <v>3</v>
      </c>
      <c r="H28" s="1">
        <f t="shared" si="8"/>
        <v>1.8839999999999999</v>
      </c>
      <c r="I28">
        <f t="shared" si="9"/>
        <v>1.5923566878980893</v>
      </c>
      <c r="J28">
        <f t="shared" si="10"/>
        <v>1.5151515151515151</v>
      </c>
    </row>
    <row r="29" spans="1:12" x14ac:dyDescent="0.35">
      <c r="A29" s="1">
        <v>4</v>
      </c>
      <c r="B29" s="1">
        <v>2.63</v>
      </c>
      <c r="C29" s="1">
        <f t="shared" si="6"/>
        <v>2.512</v>
      </c>
      <c r="D29">
        <f t="shared" si="7"/>
        <v>4.4866900000000003</v>
      </c>
      <c r="E29">
        <v>4</v>
      </c>
      <c r="F29" s="3">
        <v>0</v>
      </c>
      <c r="G29" s="1">
        <v>4</v>
      </c>
      <c r="H29" s="1">
        <f t="shared" si="8"/>
        <v>2.512</v>
      </c>
      <c r="I29">
        <f t="shared" si="9"/>
        <v>1.5923566878980893</v>
      </c>
      <c r="J29">
        <f t="shared" si="10"/>
        <v>1.5209125475285172</v>
      </c>
    </row>
    <row r="30" spans="1:12" x14ac:dyDescent="0.35">
      <c r="A30" s="1">
        <v>5</v>
      </c>
      <c r="B30" s="1">
        <v>3.29</v>
      </c>
      <c r="C30" s="1">
        <f t="shared" si="6"/>
        <v>3.14</v>
      </c>
      <c r="D30">
        <f t="shared" si="7"/>
        <v>4.5592699999999997</v>
      </c>
      <c r="E30">
        <v>5</v>
      </c>
      <c r="F30" s="3">
        <v>0</v>
      </c>
      <c r="G30" s="1">
        <v>5</v>
      </c>
      <c r="H30" s="1">
        <f t="shared" si="8"/>
        <v>3.14</v>
      </c>
      <c r="I30">
        <f t="shared" si="9"/>
        <v>1.592356687898089</v>
      </c>
      <c r="J30">
        <f t="shared" si="10"/>
        <v>1.519756838905775</v>
      </c>
    </row>
    <row r="32" spans="1:12" x14ac:dyDescent="0.35">
      <c r="A32" s="1" t="s">
        <v>4</v>
      </c>
      <c r="B32" s="1" t="s">
        <v>1</v>
      </c>
      <c r="C32" s="2"/>
      <c r="E32">
        <f>SUM(D33:D37)/5</f>
        <v>8.8905980000000007</v>
      </c>
    </row>
    <row r="33" spans="1:9" x14ac:dyDescent="0.35">
      <c r="A33" s="1">
        <v>100</v>
      </c>
      <c r="B33" s="1">
        <v>0.69</v>
      </c>
      <c r="C33" s="1">
        <f>A33*2*3.14/1000</f>
        <v>0.628</v>
      </c>
      <c r="D33">
        <f>ROUND(ABS(C33-B33)/B33*100,5)</f>
        <v>8.9855099999999997</v>
      </c>
      <c r="G33" s="1">
        <v>100</v>
      </c>
      <c r="H33" s="1">
        <f>C33</f>
        <v>0.628</v>
      </c>
      <c r="I33">
        <f>H33/G33</f>
        <v>6.28E-3</v>
      </c>
    </row>
    <row r="34" spans="1:9" x14ac:dyDescent="0.35">
      <c r="A34" s="1">
        <v>200</v>
      </c>
      <c r="B34" s="1">
        <v>1.39</v>
      </c>
      <c r="C34" s="1">
        <f t="shared" ref="C34:C37" si="11">A34*2*3.14/1000</f>
        <v>1.256</v>
      </c>
      <c r="D34">
        <f t="shared" ref="D34:D37" si="12">ROUND(ABS(C34-B34)/B34*100,5)</f>
        <v>9.6402900000000002</v>
      </c>
      <c r="G34" s="1">
        <v>200</v>
      </c>
      <c r="H34" s="1">
        <f t="shared" ref="H34:H37" si="13">C34</f>
        <v>1.256</v>
      </c>
      <c r="I34">
        <f t="shared" ref="I34:I37" si="14">H34/G34</f>
        <v>6.28E-3</v>
      </c>
    </row>
    <row r="35" spans="1:9" x14ac:dyDescent="0.35">
      <c r="A35" s="1">
        <v>300</v>
      </c>
      <c r="B35" s="1">
        <v>2.0699999999999998</v>
      </c>
      <c r="C35" s="1">
        <f t="shared" si="11"/>
        <v>1.8839999999999999</v>
      </c>
      <c r="D35">
        <f t="shared" si="12"/>
        <v>8.9855099999999997</v>
      </c>
      <c r="G35" s="1">
        <v>300</v>
      </c>
      <c r="H35" s="1">
        <f t="shared" si="13"/>
        <v>1.8839999999999999</v>
      </c>
      <c r="I35">
        <f t="shared" si="14"/>
        <v>6.28E-3</v>
      </c>
    </row>
    <row r="36" spans="1:9" x14ac:dyDescent="0.35">
      <c r="A36" s="1">
        <v>400</v>
      </c>
      <c r="B36" s="1">
        <v>2.75</v>
      </c>
      <c r="C36" s="1">
        <f t="shared" si="11"/>
        <v>2.512</v>
      </c>
      <c r="D36">
        <f t="shared" si="12"/>
        <v>8.6545500000000004</v>
      </c>
      <c r="G36" s="1">
        <v>400</v>
      </c>
      <c r="H36" s="1">
        <f t="shared" si="13"/>
        <v>2.512</v>
      </c>
      <c r="I36">
        <f t="shared" si="14"/>
        <v>6.28E-3</v>
      </c>
    </row>
    <row r="37" spans="1:9" x14ac:dyDescent="0.35">
      <c r="A37" s="1">
        <v>500</v>
      </c>
      <c r="B37" s="1">
        <v>3.42</v>
      </c>
      <c r="C37" s="1">
        <f t="shared" si="11"/>
        <v>3.14</v>
      </c>
      <c r="D37">
        <f t="shared" si="12"/>
        <v>8.1871299999999998</v>
      </c>
      <c r="G37" s="1">
        <v>500</v>
      </c>
      <c r="H37" s="1">
        <f t="shared" si="13"/>
        <v>3.14</v>
      </c>
      <c r="I37">
        <f t="shared" si="14"/>
        <v>6.28E-3</v>
      </c>
    </row>
    <row r="39" spans="1:9" x14ac:dyDescent="0.35">
      <c r="A39" s="1">
        <v>0</v>
      </c>
      <c r="B39" s="3">
        <v>0</v>
      </c>
      <c r="C39" s="1">
        <v>0</v>
      </c>
    </row>
    <row r="40" spans="1:9" x14ac:dyDescent="0.35">
      <c r="A40" s="1">
        <v>1</v>
      </c>
      <c r="B40">
        <f>A40/2.1876</f>
        <v>0.45712196013896506</v>
      </c>
      <c r="C40" s="1">
        <v>1</v>
      </c>
      <c r="E40">
        <f>C40/B40</f>
        <v>2.1876000000000002</v>
      </c>
    </row>
    <row r="41" spans="1:9" x14ac:dyDescent="0.35">
      <c r="A41" s="1">
        <v>2</v>
      </c>
      <c r="B41">
        <f t="shared" ref="B41:B44" si="15">A41/2.1876</f>
        <v>0.91424392027793011</v>
      </c>
      <c r="C41" s="1">
        <v>2</v>
      </c>
      <c r="E41">
        <f t="shared" ref="E41:E44" si="16">C41/B41</f>
        <v>2.1876000000000002</v>
      </c>
    </row>
    <row r="42" spans="1:9" x14ac:dyDescent="0.35">
      <c r="A42" s="1">
        <v>3</v>
      </c>
      <c r="B42">
        <f t="shared" si="15"/>
        <v>1.3713658804168951</v>
      </c>
      <c r="C42" s="1">
        <v>3</v>
      </c>
      <c r="E42">
        <f t="shared" si="16"/>
        <v>2.1876000000000002</v>
      </c>
    </row>
    <row r="43" spans="1:9" x14ac:dyDescent="0.35">
      <c r="A43" s="1">
        <v>4</v>
      </c>
      <c r="B43">
        <f t="shared" si="15"/>
        <v>1.8284878405558602</v>
      </c>
      <c r="C43" s="1">
        <v>4</v>
      </c>
      <c r="E43">
        <f t="shared" si="16"/>
        <v>2.1876000000000002</v>
      </c>
    </row>
    <row r="44" spans="1:9" x14ac:dyDescent="0.35">
      <c r="A44" s="1">
        <v>5</v>
      </c>
      <c r="B44">
        <f t="shared" si="15"/>
        <v>2.2856098006948251</v>
      </c>
      <c r="C44" s="1">
        <v>5</v>
      </c>
      <c r="E44">
        <f t="shared" si="16"/>
        <v>2.1876000000000002</v>
      </c>
    </row>
    <row r="45" spans="1:9" x14ac:dyDescent="0.35">
      <c r="B45" t="s">
        <v>6</v>
      </c>
    </row>
    <row r="46" spans="1:9" x14ac:dyDescent="0.35">
      <c r="A46" s="4">
        <v>100</v>
      </c>
      <c r="B46">
        <v>2187.6</v>
      </c>
      <c r="C46">
        <f>1000/B46</f>
        <v>0.45712196013896511</v>
      </c>
      <c r="E46" s="4">
        <v>100</v>
      </c>
      <c r="F46">
        <f>C46</f>
        <v>0.45712196013896511</v>
      </c>
    </row>
    <row r="47" spans="1:9" x14ac:dyDescent="0.35">
      <c r="A47" s="4">
        <v>200</v>
      </c>
      <c r="B47">
        <v>1698.2</v>
      </c>
      <c r="C47">
        <f t="shared" ref="C47:C50" si="17">1000/B47</f>
        <v>0.58885879166175947</v>
      </c>
      <c r="E47" s="4">
        <v>200</v>
      </c>
      <c r="F47">
        <f t="shared" ref="F47:F50" si="18">C47</f>
        <v>0.58885879166175947</v>
      </c>
    </row>
    <row r="48" spans="1:9" x14ac:dyDescent="0.35">
      <c r="A48" s="4">
        <v>300</v>
      </c>
      <c r="B48">
        <v>1591.14</v>
      </c>
      <c r="C48">
        <f t="shared" si="17"/>
        <v>0.62848020915821357</v>
      </c>
      <c r="E48" s="4">
        <v>300</v>
      </c>
      <c r="F48">
        <f t="shared" si="18"/>
        <v>0.62848020915821357</v>
      </c>
    </row>
    <row r="49" spans="1:6" x14ac:dyDescent="0.35">
      <c r="A49" s="4">
        <v>400</v>
      </c>
      <c r="B49">
        <v>1551.9259999999999</v>
      </c>
      <c r="C49">
        <f t="shared" si="17"/>
        <v>0.64436062028730756</v>
      </c>
      <c r="E49" s="4">
        <v>400</v>
      </c>
      <c r="F49">
        <f t="shared" si="18"/>
        <v>0.64436062028730756</v>
      </c>
    </row>
    <row r="50" spans="1:6" x14ac:dyDescent="0.35">
      <c r="A50" s="4">
        <v>500</v>
      </c>
      <c r="B50">
        <v>1533.43</v>
      </c>
      <c r="C50">
        <f t="shared" si="17"/>
        <v>0.65213280032345788</v>
      </c>
      <c r="E50" s="4">
        <v>500</v>
      </c>
      <c r="F50">
        <f t="shared" si="18"/>
        <v>0.65213280032345788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2017-11-08T14:30:01Z</dcterms:modified>
</cp:coreProperties>
</file>