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0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4" i="1" l="1"/>
  <c r="H24" i="1"/>
  <c r="I24" i="1"/>
  <c r="G24" i="1"/>
  <c r="J21" i="1"/>
  <c r="H21" i="1"/>
  <c r="I21" i="1"/>
  <c r="G21" i="1"/>
  <c r="J18" i="1"/>
  <c r="H18" i="1"/>
  <c r="I18" i="1"/>
  <c r="G18" i="1"/>
  <c r="H15" i="1"/>
  <c r="I15" i="1"/>
  <c r="J15" i="1" s="1"/>
  <c r="G15" i="1"/>
  <c r="I13" i="1"/>
  <c r="G13" i="1"/>
  <c r="G3" i="1"/>
  <c r="K3" i="1" s="1"/>
  <c r="K6" i="1"/>
  <c r="H6" i="1"/>
  <c r="I6" i="1"/>
  <c r="J6" i="1"/>
  <c r="G6" i="1"/>
  <c r="H3" i="1"/>
  <c r="I3" i="1"/>
  <c r="J3" i="1"/>
  <c r="D16" i="1"/>
  <c r="C16" i="1"/>
  <c r="B16" i="1"/>
  <c r="D13" i="1"/>
  <c r="B13" i="1"/>
  <c r="E8" i="1"/>
  <c r="D8" i="1"/>
  <c r="C8" i="1"/>
  <c r="B8" i="1"/>
  <c r="E5" i="1"/>
  <c r="D5" i="1"/>
  <c r="C5" i="1"/>
  <c r="B5" i="1"/>
</calcChain>
</file>

<file path=xl/sharedStrings.xml><?xml version="1.0" encoding="utf-8"?>
<sst xmlns="http://schemas.openxmlformats.org/spreadsheetml/2006/main" count="24" uniqueCount="6">
  <si>
    <t xml:space="preserve">  </t>
  </si>
  <si>
    <t>(cm)</t>
  </si>
  <si>
    <t>(mm)</t>
  </si>
  <si>
    <t>d=0.25mm, a=0.04mm</t>
  </si>
  <si>
    <t xml:space="preserve">d=0.25mm, a=0.08mm </t>
  </si>
  <si>
    <t xml:space="preserve">d=0.125mm, a=0.04mm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</si>
</sst>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X'2-D</a:t>
            </a:r>
            <a:r>
              <a:rPr lang="ko-KR" altLang="en-US"/>
              <a:t>관계 그래프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X'2-D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Sheet1!$N$1:$N$4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2.1</c:v>
                </c:pt>
                <c:pt idx="2">
                  <c:v>1.75</c:v>
                </c:pt>
                <c:pt idx="3">
                  <c:v>1.5</c:v>
                </c:pt>
              </c:numCache>
            </c:numRef>
          </c:xVal>
          <c:yVal>
            <c:numRef>
              <c:f>Sheet1!$O$1:$O$4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93312"/>
        <c:axId val="2093093856"/>
      </c:scatterChart>
      <c:valAx>
        <c:axId val="20930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x'2(cm)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093856"/>
        <c:crosses val="autoZero"/>
        <c:crossBetween val="midCat"/>
      </c:valAx>
      <c:valAx>
        <c:axId val="20930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0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X'1-D</a:t>
            </a:r>
            <a:r>
              <a:rPr lang="ko-KR" altLang="en-US"/>
              <a:t>관계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X'1-D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Sheet1!$P$1:$P$4</c:f>
              <c:numCache>
                <c:formatCode>General</c:formatCode>
                <c:ptCount val="4"/>
                <c:pt idx="0">
                  <c:v>1.2</c:v>
                </c:pt>
                <c:pt idx="1">
                  <c:v>1.1499999999999999</c:v>
                </c:pt>
                <c:pt idx="2">
                  <c:v>0.9</c:v>
                </c:pt>
                <c:pt idx="3">
                  <c:v>0.75</c:v>
                </c:pt>
              </c:numCache>
            </c:numRef>
          </c:xVal>
          <c:yVal>
            <c:numRef>
              <c:f>Sheet1!$Q$1:$Q$4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94400"/>
        <c:axId val="2093102016"/>
      </c:scatterChart>
      <c:valAx>
        <c:axId val="20930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X'1(cm)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102016"/>
        <c:crosses val="autoZero"/>
        <c:crossBetween val="midCat"/>
      </c:valAx>
      <c:valAx>
        <c:axId val="20931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0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x1-d</a:t>
            </a:r>
            <a:r>
              <a:rPr lang="en-US" altLang="ko-KR" baseline="0"/>
              <a:t> </a:t>
            </a:r>
            <a:r>
              <a:rPr lang="ko-KR" altLang="en-US" baseline="0"/>
              <a:t>관계그래프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Sheet1!$N$12:$N$14</c:f>
              <c:numCache>
                <c:formatCode>General</c:formatCode>
                <c:ptCount val="3"/>
                <c:pt idx="0">
                  <c:v>0.65</c:v>
                </c:pt>
                <c:pt idx="1">
                  <c:v>1.1000000000000001</c:v>
                </c:pt>
                <c:pt idx="2">
                  <c:v>1.65</c:v>
                </c:pt>
              </c:numCache>
            </c:numRef>
          </c:xVal>
          <c:yVal>
            <c:numRef>
              <c:f>Sheet1!$O$12:$O$14</c:f>
              <c:numCache>
                <c:formatCode>General</c:formatCode>
                <c:ptCount val="3"/>
                <c:pt idx="0">
                  <c:v>0.25</c:v>
                </c:pt>
                <c:pt idx="1">
                  <c:v>0.14799999999999999</c:v>
                </c:pt>
                <c:pt idx="2">
                  <c:v>9.8000000000000004E-2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7568"/>
        <c:axId val="206383760"/>
      </c:scatterChart>
      <c:valAx>
        <c:axId val="2063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83760"/>
        <c:crosses val="autoZero"/>
        <c:crossBetween val="midCat"/>
      </c:valAx>
      <c:valAx>
        <c:axId val="206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x2-d</a:t>
            </a:r>
            <a:r>
              <a:rPr lang="en-US" altLang="ko-KR" baseline="0"/>
              <a:t> </a:t>
            </a:r>
            <a:r>
              <a:rPr lang="ko-KR" altLang="en-US" baseline="0"/>
              <a:t>관계 그래프 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Sheet1!$P$12:$P$14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2.25</c:v>
                </c:pt>
                <c:pt idx="2">
                  <c:v>2.5</c:v>
                </c:pt>
              </c:numCache>
            </c:numRef>
          </c:xVal>
          <c:yVal>
            <c:numRef>
              <c:f>Sheet1!$Q$12:$Q$14</c:f>
              <c:numCache>
                <c:formatCode>General</c:formatCode>
                <c:ptCount val="3"/>
                <c:pt idx="0">
                  <c:v>0.29499999999999998</c:v>
                </c:pt>
                <c:pt idx="1">
                  <c:v>0.14399999999999999</c:v>
                </c:pt>
                <c:pt idx="2">
                  <c:v>0.13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2128"/>
        <c:axId val="206378320"/>
      </c:scatterChart>
      <c:valAx>
        <c:axId val="2063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x2(cm)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78320"/>
        <c:crosses val="autoZero"/>
        <c:crossBetween val="midCat"/>
      </c:valAx>
      <c:valAx>
        <c:axId val="2063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x'1-a </a:t>
            </a:r>
            <a:r>
              <a:rPr lang="ko-KR" altLang="en-US"/>
              <a:t>관계 그래프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Sheet1!$N$16:$N$18</c:f>
              <c:numCache>
                <c:formatCode>General</c:formatCode>
                <c:ptCount val="3"/>
                <c:pt idx="0">
                  <c:v>0.45</c:v>
                </c:pt>
                <c:pt idx="1">
                  <c:v>0.9</c:v>
                </c:pt>
                <c:pt idx="2">
                  <c:v>0.95</c:v>
                </c:pt>
              </c:numCache>
            </c:numRef>
          </c:xVal>
          <c:yVal>
            <c:numRef>
              <c:f>Sheet1!$O$16:$O$18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3.5999999999999997E-2</c:v>
                </c:pt>
                <c:pt idx="2">
                  <c:v>3.4000000000000002E-2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9408"/>
        <c:axId val="206385392"/>
      </c:scatterChart>
      <c:valAx>
        <c:axId val="2063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x'1(cm)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85392"/>
        <c:crosses val="autoZero"/>
        <c:crossBetween val="midCat"/>
      </c:valAx>
      <c:valAx>
        <c:axId val="2063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a(mm)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37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x'2-a </a:t>
            </a:r>
            <a:r>
              <a:rPr lang="ko-KR" altLang="en-US"/>
              <a:t>관계그래프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Sheet1!$P$16:$P$18</c:f>
              <c:numCache>
                <c:formatCode>General</c:formatCode>
                <c:ptCount val="3"/>
                <c:pt idx="0">
                  <c:v>0.9</c:v>
                </c:pt>
                <c:pt idx="1">
                  <c:v>1.75</c:v>
                </c:pt>
                <c:pt idx="2">
                  <c:v>1.9</c:v>
                </c:pt>
              </c:numCache>
            </c:numRef>
          </c:xVal>
          <c:yVal>
            <c:numRef>
              <c:f>Sheet1!$Q$16:$Q$18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3.5999999999999997E-2</c:v>
                </c:pt>
                <c:pt idx="2">
                  <c:v>3.4000000000000002E-2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2992"/>
        <c:axId val="163308640"/>
      </c:scatterChart>
      <c:valAx>
        <c:axId val="1633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x'2(cm)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08640"/>
        <c:crosses val="autoZero"/>
        <c:crossBetween val="midCat"/>
      </c:valAx>
      <c:valAx>
        <c:axId val="1633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a(mm)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1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chart" Target="../charts/chart2.xml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chart" Target="../charts/chart1.xml"/><Relationship Id="rId17" Type="http://schemas.openxmlformats.org/officeDocument/2006/relationships/chart" Target="../charts/chart6.xml"/><Relationship Id="rId2" Type="http://schemas.openxmlformats.org/officeDocument/2006/relationships/image" Target="../media/image2.gif"/><Relationship Id="rId16" Type="http://schemas.openxmlformats.org/officeDocument/2006/relationships/chart" Target="../charts/chart5.xml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chart" Target="../charts/chart4.xml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117446</xdr:colOff>
      <xdr:row>1</xdr:row>
      <xdr:rowOff>151002</xdr:rowOff>
    </xdr:to>
    <xdr:pic>
      <xdr:nvPicPr>
        <xdr:cNvPr id="2" name="_x309402640" descr="DRW0000181c26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14"/>
          <a:ext cx="117446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1</xdr:col>
      <xdr:colOff>33556</xdr:colOff>
      <xdr:row>2</xdr:row>
      <xdr:rowOff>184558</xdr:rowOff>
    </xdr:to>
    <xdr:pic>
      <xdr:nvPicPr>
        <xdr:cNvPr id="3" name="_x309403440" descr="DRW0000181c26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28"/>
          <a:ext cx="704675" cy="184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176169</xdr:colOff>
      <xdr:row>3</xdr:row>
      <xdr:rowOff>184558</xdr:rowOff>
    </xdr:to>
    <xdr:pic>
      <xdr:nvPicPr>
        <xdr:cNvPr id="4" name="_x309398800" descr="DRW0000181c26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41"/>
          <a:ext cx="176169" cy="18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83890</xdr:colOff>
      <xdr:row>4</xdr:row>
      <xdr:rowOff>151002</xdr:rowOff>
    </xdr:to>
    <xdr:pic>
      <xdr:nvPicPr>
        <xdr:cNvPr id="5" name="_x309364064" descr="DRW0000181c26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455"/>
          <a:ext cx="83890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1</xdr:col>
      <xdr:colOff>33556</xdr:colOff>
      <xdr:row>5</xdr:row>
      <xdr:rowOff>184558</xdr:rowOff>
    </xdr:to>
    <xdr:pic>
      <xdr:nvPicPr>
        <xdr:cNvPr id="6" name="_x309358784" descr="DRW0000181c26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569"/>
          <a:ext cx="704675" cy="18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16778</xdr:colOff>
      <xdr:row>6</xdr:row>
      <xdr:rowOff>8389</xdr:rowOff>
    </xdr:from>
    <xdr:to>
      <xdr:col>0</xdr:col>
      <xdr:colOff>192947</xdr:colOff>
      <xdr:row>6</xdr:row>
      <xdr:rowOff>192947</xdr:rowOff>
    </xdr:to>
    <xdr:pic>
      <xdr:nvPicPr>
        <xdr:cNvPr id="7" name="_x308972448" descr="DRW0000181c261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8" y="1317072"/>
          <a:ext cx="176169" cy="18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83890</xdr:colOff>
      <xdr:row>7</xdr:row>
      <xdr:rowOff>151002</xdr:rowOff>
    </xdr:to>
    <xdr:pic>
      <xdr:nvPicPr>
        <xdr:cNvPr id="8" name="_x308966688" descr="DRW0000181c261c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6796"/>
          <a:ext cx="83890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620785</xdr:colOff>
      <xdr:row>10</xdr:row>
      <xdr:rowOff>184558</xdr:rowOff>
    </xdr:to>
    <xdr:pic>
      <xdr:nvPicPr>
        <xdr:cNvPr id="9" name="_x136865512" descr="DRW0000181c263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1530"/>
          <a:ext cx="620785" cy="18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134224</xdr:colOff>
      <xdr:row>11</xdr:row>
      <xdr:rowOff>184558</xdr:rowOff>
    </xdr:to>
    <xdr:pic>
      <xdr:nvPicPr>
        <xdr:cNvPr id="10" name="_x309114752" descr="DRW0000181c263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9644"/>
          <a:ext cx="134224" cy="18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75501</xdr:colOff>
      <xdr:row>12</xdr:row>
      <xdr:rowOff>151002</xdr:rowOff>
    </xdr:to>
    <xdr:pic>
      <xdr:nvPicPr>
        <xdr:cNvPr id="11" name="_x309117472" descr="DRW0000181c263c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7758"/>
          <a:ext cx="75501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620785</xdr:colOff>
      <xdr:row>13</xdr:row>
      <xdr:rowOff>184558</xdr:rowOff>
    </xdr:to>
    <xdr:pic>
      <xdr:nvPicPr>
        <xdr:cNvPr id="12" name="_x136866472" descr="DRW0000181c263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5872"/>
          <a:ext cx="620785" cy="184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134224</xdr:colOff>
      <xdr:row>14</xdr:row>
      <xdr:rowOff>184558</xdr:rowOff>
    </xdr:to>
    <xdr:pic>
      <xdr:nvPicPr>
        <xdr:cNvPr id="13" name="_x309190896" descr="DRW0000181c264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3985"/>
          <a:ext cx="134224" cy="18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75501</xdr:colOff>
      <xdr:row>15</xdr:row>
      <xdr:rowOff>151002</xdr:rowOff>
    </xdr:to>
    <xdr:pic>
      <xdr:nvPicPr>
        <xdr:cNvPr id="14" name="_x309193696" descr="DRW0000181c264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2099"/>
          <a:ext cx="75501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1</xdr:col>
      <xdr:colOff>33556</xdr:colOff>
      <xdr:row>16</xdr:row>
      <xdr:rowOff>184558</xdr:rowOff>
    </xdr:to>
    <xdr:pic>
      <xdr:nvPicPr>
        <xdr:cNvPr id="15" name="_x309117872" descr="DRW0000181c264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0213"/>
          <a:ext cx="704675" cy="18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176169</xdr:colOff>
      <xdr:row>17</xdr:row>
      <xdr:rowOff>184558</xdr:rowOff>
    </xdr:to>
    <xdr:pic>
      <xdr:nvPicPr>
        <xdr:cNvPr id="16" name="_x309072416" descr="DRW0000181c264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8327"/>
          <a:ext cx="176169" cy="184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83890</xdr:colOff>
      <xdr:row>18</xdr:row>
      <xdr:rowOff>151002</xdr:rowOff>
    </xdr:to>
    <xdr:pic>
      <xdr:nvPicPr>
        <xdr:cNvPr id="17" name="_x309076496" descr="DRW0000181c264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6440"/>
          <a:ext cx="83890" cy="15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1</xdr:col>
      <xdr:colOff>33556</xdr:colOff>
      <xdr:row>19</xdr:row>
      <xdr:rowOff>184558</xdr:rowOff>
    </xdr:to>
    <xdr:pic>
      <xdr:nvPicPr>
        <xdr:cNvPr id="18" name="_x309076176" descr="DRW0000181c264a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4554"/>
          <a:ext cx="704675" cy="18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176169</xdr:colOff>
      <xdr:row>20</xdr:row>
      <xdr:rowOff>184558</xdr:rowOff>
    </xdr:to>
    <xdr:pic>
      <xdr:nvPicPr>
        <xdr:cNvPr id="19" name="_x309215496" descr="DRW0000181c264c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2668"/>
          <a:ext cx="176169" cy="18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83890</xdr:colOff>
      <xdr:row>21</xdr:row>
      <xdr:rowOff>151002</xdr:rowOff>
    </xdr:to>
    <xdr:pic>
      <xdr:nvPicPr>
        <xdr:cNvPr id="20" name="_x309216856" descr="DRW0000181c264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0782"/>
          <a:ext cx="83890" cy="15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29360</xdr:colOff>
      <xdr:row>0</xdr:row>
      <xdr:rowOff>25165</xdr:rowOff>
    </xdr:from>
    <xdr:to>
      <xdr:col>31</xdr:col>
      <xdr:colOff>574645</xdr:colOff>
      <xdr:row>11</xdr:row>
      <xdr:rowOff>58721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624979</xdr:colOff>
      <xdr:row>0</xdr:row>
      <xdr:rowOff>75499</xdr:rowOff>
    </xdr:from>
    <xdr:to>
      <xdr:col>24</xdr:col>
      <xdr:colOff>499145</xdr:colOff>
      <xdr:row>11</xdr:row>
      <xdr:rowOff>109055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641758</xdr:colOff>
      <xdr:row>12</xdr:row>
      <xdr:rowOff>20972</xdr:rowOff>
    </xdr:from>
    <xdr:to>
      <xdr:col>24</xdr:col>
      <xdr:colOff>515924</xdr:colOff>
      <xdr:row>24</xdr:row>
      <xdr:rowOff>146807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650148</xdr:colOff>
      <xdr:row>12</xdr:row>
      <xdr:rowOff>25165</xdr:rowOff>
    </xdr:from>
    <xdr:to>
      <xdr:col>31</xdr:col>
      <xdr:colOff>524313</xdr:colOff>
      <xdr:row>24</xdr:row>
      <xdr:rowOff>151000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616590</xdr:colOff>
      <xdr:row>25</xdr:row>
      <xdr:rowOff>46138</xdr:rowOff>
    </xdr:from>
    <xdr:to>
      <xdr:col>24</xdr:col>
      <xdr:colOff>490756</xdr:colOff>
      <xdr:row>37</xdr:row>
      <xdr:rowOff>171973</xdr:rowOff>
    </xdr:to>
    <xdr:graphicFrame macro="">
      <xdr:nvGraphicFramePr>
        <xdr:cNvPr id="27" name="차트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213919</xdr:colOff>
      <xdr:row>25</xdr:row>
      <xdr:rowOff>37749</xdr:rowOff>
    </xdr:from>
    <xdr:to>
      <xdr:col>30</xdr:col>
      <xdr:colOff>88084</xdr:colOff>
      <xdr:row>37</xdr:row>
      <xdr:rowOff>163584</xdr:rowOff>
    </xdr:to>
    <xdr:graphicFrame macro="">
      <xdr:nvGraphicFramePr>
        <xdr:cNvPr id="28" name="차트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N7" sqref="N7"/>
    </sheetView>
  </sheetViews>
  <sheetFormatPr defaultRowHeight="17.2" x14ac:dyDescent="0.35"/>
  <sheetData>
    <row r="1" spans="1:17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G1" s="1">
        <v>3.7999999999999999E-2</v>
      </c>
      <c r="H1" s="1">
        <v>3.4000000000000002E-2</v>
      </c>
      <c r="I1" s="1">
        <v>3.5999999999999997E-2</v>
      </c>
      <c r="J1" s="1">
        <v>3.5000000000000003E-2</v>
      </c>
      <c r="N1">
        <v>2.2999999999999998</v>
      </c>
      <c r="O1">
        <v>70</v>
      </c>
      <c r="P1">
        <v>1.2</v>
      </c>
      <c r="Q1">
        <v>70</v>
      </c>
    </row>
    <row r="2" spans="1:17" x14ac:dyDescent="0.35">
      <c r="A2" s="1" t="s">
        <v>1</v>
      </c>
      <c r="B2" s="1">
        <v>70</v>
      </c>
      <c r="C2" s="1">
        <v>60</v>
      </c>
      <c r="D2" s="1">
        <v>50</v>
      </c>
      <c r="E2" s="1">
        <v>40</v>
      </c>
      <c r="G2" s="3">
        <v>0.04</v>
      </c>
      <c r="H2" s="3">
        <v>0.04</v>
      </c>
      <c r="I2" s="3">
        <v>0.04</v>
      </c>
      <c r="J2" s="3">
        <v>0.04</v>
      </c>
      <c r="N2">
        <v>2.1</v>
      </c>
      <c r="O2">
        <v>60</v>
      </c>
      <c r="P2">
        <v>1.1499999999999999</v>
      </c>
      <c r="Q2">
        <v>60</v>
      </c>
    </row>
    <row r="3" spans="1:17" x14ac:dyDescent="0.35">
      <c r="A3" s="1" t="s">
        <v>1</v>
      </c>
      <c r="B3" s="1">
        <v>2.4</v>
      </c>
      <c r="C3" s="1">
        <v>2.2999999999999998</v>
      </c>
      <c r="D3" s="1">
        <v>1.8</v>
      </c>
      <c r="E3" s="1">
        <v>1.5</v>
      </c>
      <c r="G3">
        <f>ROUND(ABS(G1-G2)*100/G2,3)</f>
        <v>5</v>
      </c>
      <c r="H3">
        <f t="shared" ref="H3:J3" si="0">ROUND(ABS(H1-H2)*100/H2,3)</f>
        <v>15</v>
      </c>
      <c r="I3">
        <f t="shared" si="0"/>
        <v>10</v>
      </c>
      <c r="J3">
        <f t="shared" si="0"/>
        <v>12.5</v>
      </c>
      <c r="K3">
        <f>SUM(G3:J3)/4</f>
        <v>10.625</v>
      </c>
      <c r="N3">
        <v>1.75</v>
      </c>
      <c r="O3">
        <v>50</v>
      </c>
      <c r="P3">
        <v>0.9</v>
      </c>
      <c r="Q3">
        <v>50</v>
      </c>
    </row>
    <row r="4" spans="1:17" x14ac:dyDescent="0.35">
      <c r="A4" s="1" t="s">
        <v>1</v>
      </c>
      <c r="B4" s="1">
        <v>1.2</v>
      </c>
      <c r="C4" s="1">
        <v>1.1499999999999999</v>
      </c>
      <c r="D4" s="1">
        <v>0.9</v>
      </c>
      <c r="E4" s="1">
        <v>0.75</v>
      </c>
      <c r="G4" s="1">
        <v>0.04</v>
      </c>
      <c r="H4" s="1">
        <v>3.6999999999999998E-2</v>
      </c>
      <c r="I4" s="1">
        <v>3.6999999999999998E-2</v>
      </c>
      <c r="J4" s="1">
        <v>3.5000000000000003E-2</v>
      </c>
      <c r="N4">
        <v>1.5</v>
      </c>
      <c r="O4">
        <v>40</v>
      </c>
      <c r="P4">
        <v>0.75</v>
      </c>
      <c r="Q4">
        <v>40</v>
      </c>
    </row>
    <row r="5" spans="1:17" x14ac:dyDescent="0.35">
      <c r="A5" s="1" t="s">
        <v>2</v>
      </c>
      <c r="B5" s="1">
        <f>ROUND(0.037916667,3)</f>
        <v>3.7999999999999999E-2</v>
      </c>
      <c r="C5" s="1">
        <f>ROUND(0.033913,3)</f>
        <v>3.4000000000000002E-2</v>
      </c>
      <c r="D5" s="1">
        <f>ROUND(0.036111,3)</f>
        <v>3.5999999999999997E-2</v>
      </c>
      <c r="E5" s="1">
        <f>ROUND(0.034667,3)</f>
        <v>3.5000000000000003E-2</v>
      </c>
      <c r="G5" s="3">
        <v>0.04</v>
      </c>
      <c r="H5" s="3">
        <v>0.04</v>
      </c>
      <c r="I5" s="3">
        <v>0.04</v>
      </c>
      <c r="J5" s="3">
        <v>0.04</v>
      </c>
    </row>
    <row r="6" spans="1:17" x14ac:dyDescent="0.35">
      <c r="A6" s="1" t="s">
        <v>1</v>
      </c>
      <c r="B6" s="1">
        <v>4.5999999999999996</v>
      </c>
      <c r="C6" s="1">
        <v>4.2</v>
      </c>
      <c r="D6" s="1">
        <v>3.5</v>
      </c>
      <c r="E6" s="1">
        <v>3</v>
      </c>
      <c r="G6">
        <f>ROUND(ABS(G4-G5)*100/G5,3)</f>
        <v>0</v>
      </c>
      <c r="H6">
        <f t="shared" ref="H6:J6" si="1">ROUND(ABS(H4-H5)*100/H5,3)</f>
        <v>7.5</v>
      </c>
      <c r="I6">
        <f t="shared" si="1"/>
        <v>7.5</v>
      </c>
      <c r="J6">
        <f t="shared" si="1"/>
        <v>12.5</v>
      </c>
      <c r="K6">
        <f>SUM(G6:J6)/4</f>
        <v>6.875</v>
      </c>
    </row>
    <row r="7" spans="1:17" x14ac:dyDescent="0.35">
      <c r="A7" s="1" t="s">
        <v>1</v>
      </c>
      <c r="B7" s="1">
        <v>2.2999999999999998</v>
      </c>
      <c r="C7" s="1">
        <v>2.1</v>
      </c>
      <c r="D7" s="1">
        <v>1.75</v>
      </c>
      <c r="E7" s="1">
        <v>1.5</v>
      </c>
    </row>
    <row r="8" spans="1:17" x14ac:dyDescent="0.35">
      <c r="A8" s="1" t="s">
        <v>2</v>
      </c>
      <c r="B8" s="1">
        <f>ROUND(0.039565217,3)</f>
        <v>0.04</v>
      </c>
      <c r="C8" s="1">
        <f>ROUND(0.0371429,3)</f>
        <v>3.6999999999999998E-2</v>
      </c>
      <c r="D8" s="1">
        <f>ROUND(0.0371429,3)</f>
        <v>3.6999999999999998E-2</v>
      </c>
      <c r="E8" s="1">
        <f>ROUND(0.034667,3)</f>
        <v>3.5000000000000003E-2</v>
      </c>
    </row>
    <row r="10" spans="1:17" ht="41.65" x14ac:dyDescent="0.35">
      <c r="A10" s="1" t="s">
        <v>0</v>
      </c>
      <c r="B10" s="2" t="s">
        <v>3</v>
      </c>
      <c r="C10" s="2" t="s">
        <v>4</v>
      </c>
      <c r="D10" s="2" t="s">
        <v>5</v>
      </c>
    </row>
    <row r="11" spans="1:17" x14ac:dyDescent="0.35">
      <c r="A11" s="1" t="s">
        <v>1</v>
      </c>
      <c r="B11" s="1">
        <v>2.2000000000000002</v>
      </c>
      <c r="C11" s="1">
        <v>1.3</v>
      </c>
      <c r="D11" s="1">
        <v>3.3</v>
      </c>
    </row>
    <row r="12" spans="1:17" x14ac:dyDescent="0.35">
      <c r="A12" s="1" t="s">
        <v>1</v>
      </c>
      <c r="B12" s="1">
        <v>1.1000000000000001</v>
      </c>
      <c r="C12" s="1">
        <v>0.65</v>
      </c>
      <c r="D12" s="1">
        <v>1.65</v>
      </c>
      <c r="N12">
        <v>0.65</v>
      </c>
      <c r="O12">
        <v>0.25</v>
      </c>
      <c r="P12">
        <v>1.1000000000000001</v>
      </c>
      <c r="Q12">
        <v>0.29499999999999998</v>
      </c>
    </row>
    <row r="13" spans="1:17" x14ac:dyDescent="0.35">
      <c r="A13" s="1" t="s">
        <v>2</v>
      </c>
      <c r="B13" s="1">
        <f>ROUND(0.147727273,3)</f>
        <v>0.14799999999999999</v>
      </c>
      <c r="C13" s="1">
        <v>0.25</v>
      </c>
      <c r="D13" s="1">
        <f>ROUND(0.098484848,3)</f>
        <v>9.8000000000000004E-2</v>
      </c>
      <c r="G13" s="1">
        <f>ROUND(0.147727273,3)</f>
        <v>0.14799999999999999</v>
      </c>
      <c r="H13" s="1">
        <v>0.25</v>
      </c>
      <c r="I13" s="1">
        <f>ROUND(0.098484848,3)</f>
        <v>9.8000000000000004E-2</v>
      </c>
      <c r="N13">
        <v>1.1000000000000001</v>
      </c>
      <c r="O13">
        <v>0.14799999999999999</v>
      </c>
      <c r="P13">
        <v>2.25</v>
      </c>
      <c r="Q13">
        <v>0.14399999999999999</v>
      </c>
    </row>
    <row r="14" spans="1:17" x14ac:dyDescent="0.35">
      <c r="A14" s="1" t="s">
        <v>1</v>
      </c>
      <c r="B14" s="1">
        <v>4.5</v>
      </c>
      <c r="C14" s="1">
        <v>2.2000000000000002</v>
      </c>
      <c r="D14" s="1">
        <v>5</v>
      </c>
      <c r="G14" s="4">
        <v>0.25</v>
      </c>
      <c r="H14" s="4">
        <v>0.25</v>
      </c>
      <c r="I14" s="4">
        <v>0.125</v>
      </c>
      <c r="N14">
        <v>1.65</v>
      </c>
      <c r="O14">
        <v>9.8000000000000004E-2</v>
      </c>
      <c r="P14">
        <v>2.5</v>
      </c>
      <c r="Q14">
        <v>0.13</v>
      </c>
    </row>
    <row r="15" spans="1:17" x14ac:dyDescent="0.35">
      <c r="A15" s="1" t="s">
        <v>1</v>
      </c>
      <c r="B15" s="1">
        <v>2.25</v>
      </c>
      <c r="C15" s="1">
        <v>1.1000000000000001</v>
      </c>
      <c r="D15" s="1">
        <v>2.5</v>
      </c>
      <c r="G15">
        <f>ROUND(ABS(G13-G14)*100/G14,3)</f>
        <v>40.799999999999997</v>
      </c>
      <c r="H15">
        <f t="shared" ref="H15:I15" si="2">ROUND(ABS(H13-H14)*100/H14,3)</f>
        <v>0</v>
      </c>
      <c r="I15">
        <f t="shared" si="2"/>
        <v>21.6</v>
      </c>
      <c r="J15">
        <f>SUM(G15:I15)/3</f>
        <v>20.8</v>
      </c>
    </row>
    <row r="16" spans="1:17" x14ac:dyDescent="0.35">
      <c r="A16" s="1" t="s">
        <v>2</v>
      </c>
      <c r="B16" s="1">
        <f>ROUND(0.144444444,3)</f>
        <v>0.14399999999999999</v>
      </c>
      <c r="C16" s="1">
        <f>ROUND(0.295454545,3)</f>
        <v>0.29499999999999998</v>
      </c>
      <c r="D16" s="1">
        <f>ROUND(0.13,3)</f>
        <v>0.13</v>
      </c>
      <c r="G16" s="1">
        <v>0.14399999999999999</v>
      </c>
      <c r="H16" s="1">
        <v>0.29499999999999998</v>
      </c>
      <c r="I16" s="1">
        <v>0.13</v>
      </c>
      <c r="N16">
        <v>0.45</v>
      </c>
      <c r="O16">
        <v>7.1999999999999995E-2</v>
      </c>
      <c r="P16">
        <v>0.9</v>
      </c>
      <c r="Q16">
        <v>7.1999999999999995E-2</v>
      </c>
    </row>
    <row r="17" spans="1:17" x14ac:dyDescent="0.35">
      <c r="A17" s="1" t="s">
        <v>1</v>
      </c>
      <c r="B17" s="1">
        <v>1.8</v>
      </c>
      <c r="C17" s="1">
        <v>0.9</v>
      </c>
      <c r="D17" s="1">
        <v>1.9</v>
      </c>
      <c r="G17" s="4">
        <v>0.25</v>
      </c>
      <c r="H17" s="4">
        <v>0.25</v>
      </c>
      <c r="I17" s="4">
        <v>0.125</v>
      </c>
      <c r="N17">
        <v>0.9</v>
      </c>
      <c r="O17">
        <v>3.5999999999999997E-2</v>
      </c>
      <c r="P17">
        <v>1.75</v>
      </c>
      <c r="Q17">
        <v>3.5999999999999997E-2</v>
      </c>
    </row>
    <row r="18" spans="1:17" x14ac:dyDescent="0.35">
      <c r="A18" s="1" t="s">
        <v>1</v>
      </c>
      <c r="B18" s="1">
        <v>0.9</v>
      </c>
      <c r="C18" s="1">
        <v>0.45</v>
      </c>
      <c r="D18" s="1">
        <v>0.95</v>
      </c>
      <c r="G18">
        <f>ROUND(ABS(G16-G17)*100/G17,3)</f>
        <v>42.4</v>
      </c>
      <c r="H18">
        <f t="shared" ref="H18:I18" si="3">ROUND(ABS(H16-H17)*100/H17,3)</f>
        <v>18</v>
      </c>
      <c r="I18">
        <f t="shared" si="3"/>
        <v>4</v>
      </c>
      <c r="J18">
        <f>SUM(G18:I18)/3</f>
        <v>21.466666666666669</v>
      </c>
      <c r="N18">
        <v>0.95</v>
      </c>
      <c r="O18">
        <v>3.4000000000000002E-2</v>
      </c>
      <c r="P18">
        <v>1.9</v>
      </c>
      <c r="Q18">
        <v>3.4000000000000002E-2</v>
      </c>
    </row>
    <row r="19" spans="1:17" x14ac:dyDescent="0.35">
      <c r="A19" s="1" t="s">
        <v>2</v>
      </c>
      <c r="B19" s="1">
        <v>3.5999999999999997E-2</v>
      </c>
      <c r="C19" s="1">
        <v>7.1999999999999995E-2</v>
      </c>
      <c r="D19" s="1">
        <v>3.4000000000000002E-2</v>
      </c>
      <c r="G19" s="1">
        <v>3.5999999999999997E-2</v>
      </c>
      <c r="H19" s="1">
        <v>7.1999999999999995E-2</v>
      </c>
      <c r="I19" s="1">
        <v>3.4000000000000002E-2</v>
      </c>
    </row>
    <row r="20" spans="1:17" x14ac:dyDescent="0.35">
      <c r="A20" s="1" t="s">
        <v>1</v>
      </c>
      <c r="B20" s="1">
        <v>3.5</v>
      </c>
      <c r="C20" s="1">
        <v>1.8</v>
      </c>
      <c r="D20" s="1">
        <v>3.8</v>
      </c>
      <c r="G20" s="4">
        <v>0.04</v>
      </c>
      <c r="H20" s="4">
        <v>0.08</v>
      </c>
      <c r="I20" s="4">
        <v>0.04</v>
      </c>
    </row>
    <row r="21" spans="1:17" x14ac:dyDescent="0.35">
      <c r="A21" s="1" t="s">
        <v>1</v>
      </c>
      <c r="B21" s="1">
        <v>1.75</v>
      </c>
      <c r="C21" s="1">
        <v>0.9</v>
      </c>
      <c r="D21" s="1">
        <v>1.9</v>
      </c>
      <c r="G21">
        <f>ROUND(ABS(G19-G20)*100/G20,3)</f>
        <v>10</v>
      </c>
      <c r="H21">
        <f t="shared" ref="H21:I21" si="4">ROUND(ABS(H19-H20)*100/H20,3)</f>
        <v>10</v>
      </c>
      <c r="I21">
        <f t="shared" si="4"/>
        <v>15</v>
      </c>
      <c r="J21">
        <f>SUM(G21:I21)/3</f>
        <v>11.666666666666666</v>
      </c>
    </row>
    <row r="22" spans="1:17" x14ac:dyDescent="0.35">
      <c r="A22" s="1" t="s">
        <v>2</v>
      </c>
      <c r="B22" s="1">
        <v>3.6999999999999998E-2</v>
      </c>
      <c r="C22" s="1">
        <v>7.1999999999999995E-2</v>
      </c>
      <c r="D22" s="1">
        <v>3.4000000000000002E-2</v>
      </c>
      <c r="G22" s="1">
        <v>3.6999999999999998E-2</v>
      </c>
      <c r="H22" s="1">
        <v>7.1999999999999995E-2</v>
      </c>
      <c r="I22" s="1">
        <v>3.4000000000000002E-2</v>
      </c>
    </row>
    <row r="23" spans="1:17" x14ac:dyDescent="0.35">
      <c r="G23" s="4">
        <v>0.04</v>
      </c>
      <c r="H23" s="4">
        <v>0.08</v>
      </c>
      <c r="I23" s="4">
        <v>0.04</v>
      </c>
    </row>
    <row r="24" spans="1:17" x14ac:dyDescent="0.35">
      <c r="G24">
        <f>ROUND(ABS(G22-G23)*100/G23,3)</f>
        <v>7.5</v>
      </c>
      <c r="H24">
        <f t="shared" ref="H24:I24" si="5">ROUND(ABS(H22-H23)*100/H23,3)</f>
        <v>10</v>
      </c>
      <c r="I24">
        <f t="shared" si="5"/>
        <v>15</v>
      </c>
      <c r="J24">
        <f>SUM(G24:I24)/3</f>
        <v>10.833333333333334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2017-12-05T12:13:06Z</dcterms:modified>
</cp:coreProperties>
</file>