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8_{0117FC96-7E65-2B4F-A9B4-98F74BE9066B}" xr6:coauthVersionLast="45" xr6:coauthVersionMax="45" xr10:uidLastSave="{00000000-0000-0000-0000-000000000000}"/>
  <bookViews>
    <workbookView xWindow="0" yWindow="460" windowWidth="28800" windowHeight="16620" xr2:uid="{47C6AFC8-4B9D-1645-AE0A-12E26D4B0EBF}"/>
  </bookViews>
  <sheets>
    <sheet name="DGS" sheetId="2" r:id="rId1"/>
    <sheet name="Regiões" sheetId="4" r:id="rId2"/>
    <sheet name="BEAR" sheetId="6" r:id="rId3"/>
    <sheet name="SIM" sheetId="10" r:id="rId4"/>
  </sheets>
  <externalReferences>
    <externalReference r:id="rId5"/>
    <externalReference r:id="rId6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2" l="1"/>
  <c r="S71" i="2"/>
  <c r="Q71" i="2"/>
  <c r="J71" i="2"/>
  <c r="H71" i="2"/>
  <c r="D71" i="2"/>
  <c r="S70" i="2"/>
  <c r="Q70" i="2"/>
  <c r="J70" i="2"/>
  <c r="H70" i="2"/>
  <c r="F70" i="2"/>
  <c r="D70" i="2"/>
  <c r="AA59" i="4" l="1"/>
  <c r="AA58" i="4"/>
  <c r="AA57" i="4"/>
  <c r="AA56" i="4"/>
  <c r="AA55" i="4"/>
  <c r="T6" i="6" l="1"/>
  <c r="R6" i="6"/>
  <c r="S6" i="6"/>
  <c r="T5" i="6"/>
  <c r="S5" i="6"/>
  <c r="R5" i="6"/>
  <c r="T4" i="6"/>
  <c r="S4" i="6"/>
  <c r="R4" i="6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4" i="10" l="1"/>
  <c r="E54" i="10"/>
  <c r="D50" i="10"/>
  <c r="F50" i="10"/>
  <c r="E50" i="10"/>
  <c r="D46" i="10"/>
  <c r="F46" i="10"/>
  <c r="E46" i="10"/>
  <c r="D42" i="10"/>
  <c r="F42" i="10"/>
  <c r="E42" i="10"/>
  <c r="D38" i="10"/>
  <c r="F38" i="10"/>
  <c r="E38" i="10"/>
  <c r="D34" i="10"/>
  <c r="F34" i="10"/>
  <c r="E34" i="10"/>
  <c r="D30" i="10"/>
  <c r="F30" i="10"/>
  <c r="E30" i="10"/>
  <c r="D26" i="10"/>
  <c r="F26" i="10"/>
  <c r="E26" i="10"/>
  <c r="D22" i="10"/>
  <c r="F22" i="10"/>
  <c r="E22" i="10"/>
  <c r="D18" i="10"/>
  <c r="F18" i="10"/>
  <c r="E18" i="10"/>
  <c r="D14" i="10"/>
  <c r="E14" i="10"/>
  <c r="F14" i="10"/>
  <c r="D10" i="10"/>
  <c r="E10" i="10"/>
  <c r="F10" i="10"/>
  <c r="D6" i="10"/>
  <c r="E6" i="10"/>
  <c r="F6" i="10"/>
  <c r="F306" i="10"/>
  <c r="D306" i="10"/>
  <c r="E306" i="10"/>
  <c r="F302" i="10"/>
  <c r="D302" i="10"/>
  <c r="E302" i="10"/>
  <c r="F298" i="10"/>
  <c r="D298" i="10"/>
  <c r="E298" i="10"/>
  <c r="F294" i="10"/>
  <c r="D294" i="10"/>
  <c r="E294" i="10"/>
  <c r="F290" i="10"/>
  <c r="D290" i="10"/>
  <c r="E290" i="10"/>
  <c r="F286" i="10"/>
  <c r="D286" i="10"/>
  <c r="E286" i="10"/>
  <c r="F282" i="10"/>
  <c r="D282" i="10"/>
  <c r="E282" i="10"/>
  <c r="F278" i="10"/>
  <c r="D278" i="10"/>
  <c r="E278" i="10"/>
  <c r="F274" i="10"/>
  <c r="D274" i="10"/>
  <c r="E274" i="10"/>
  <c r="F270" i="10"/>
  <c r="D270" i="10"/>
  <c r="E270" i="10"/>
  <c r="F266" i="10"/>
  <c r="D266" i="10"/>
  <c r="E266" i="10"/>
  <c r="F262" i="10"/>
  <c r="D262" i="10"/>
  <c r="E262" i="10"/>
  <c r="F258" i="10"/>
  <c r="D258" i="10"/>
  <c r="E258" i="10"/>
  <c r="F254" i="10"/>
  <c r="D254" i="10"/>
  <c r="E254" i="10"/>
  <c r="F250" i="10"/>
  <c r="D250" i="10"/>
  <c r="E250" i="10"/>
  <c r="F246" i="10"/>
  <c r="D246" i="10"/>
  <c r="E246" i="10"/>
  <c r="F242" i="10"/>
  <c r="D242" i="10"/>
  <c r="E242" i="10"/>
  <c r="F238" i="10"/>
  <c r="D238" i="10"/>
  <c r="E238" i="10"/>
  <c r="F234" i="10"/>
  <c r="D234" i="10"/>
  <c r="E234" i="10"/>
  <c r="F230" i="10"/>
  <c r="D230" i="10"/>
  <c r="E230" i="10"/>
  <c r="F226" i="10"/>
  <c r="D226" i="10"/>
  <c r="E226" i="10"/>
  <c r="F222" i="10"/>
  <c r="D222" i="10"/>
  <c r="E222" i="10"/>
  <c r="F218" i="10"/>
  <c r="D218" i="10"/>
  <c r="E218" i="10"/>
  <c r="F214" i="10"/>
  <c r="D214" i="10"/>
  <c r="E214" i="10"/>
  <c r="F210" i="10"/>
  <c r="D210" i="10"/>
  <c r="E210" i="10"/>
  <c r="E206" i="10"/>
  <c r="F206" i="10"/>
  <c r="D206" i="10"/>
  <c r="E202" i="10"/>
  <c r="F202" i="10"/>
  <c r="D202" i="10"/>
  <c r="E198" i="10"/>
  <c r="F198" i="10"/>
  <c r="D198" i="10"/>
  <c r="E194" i="10"/>
  <c r="F194" i="10"/>
  <c r="D194" i="10"/>
  <c r="E190" i="10"/>
  <c r="F190" i="10"/>
  <c r="D190" i="10"/>
  <c r="E186" i="10"/>
  <c r="F186" i="10"/>
  <c r="D186" i="10"/>
  <c r="E182" i="10"/>
  <c r="F182" i="10"/>
  <c r="D182" i="10"/>
  <c r="E178" i="10"/>
  <c r="F178" i="10"/>
  <c r="D178" i="10"/>
  <c r="D174" i="10"/>
  <c r="E174" i="10"/>
  <c r="F174" i="10"/>
  <c r="D170" i="10"/>
  <c r="E170" i="10"/>
  <c r="F170" i="10"/>
  <c r="E166" i="10"/>
  <c r="F166" i="10"/>
  <c r="D166" i="10"/>
  <c r="F162" i="10"/>
  <c r="D162" i="10"/>
  <c r="E162" i="10"/>
  <c r="D158" i="10"/>
  <c r="E158" i="10"/>
  <c r="F158" i="10"/>
  <c r="D154" i="10"/>
  <c r="E154" i="10"/>
  <c r="F154" i="10"/>
  <c r="E150" i="10"/>
  <c r="F150" i="10"/>
  <c r="D150" i="10"/>
  <c r="F146" i="10"/>
  <c r="D146" i="10"/>
  <c r="E146" i="10"/>
  <c r="D142" i="10"/>
  <c r="E142" i="10"/>
  <c r="F142" i="10"/>
  <c r="D138" i="10"/>
  <c r="E138" i="10"/>
  <c r="F138" i="10"/>
  <c r="E134" i="10"/>
  <c r="F134" i="10"/>
  <c r="D134" i="10"/>
  <c r="F130" i="10"/>
  <c r="D130" i="10"/>
  <c r="E130" i="10"/>
  <c r="D126" i="10"/>
  <c r="E126" i="10"/>
  <c r="F126" i="10"/>
  <c r="D122" i="10"/>
  <c r="E122" i="10"/>
  <c r="F122" i="10"/>
  <c r="E118" i="10"/>
  <c r="F118" i="10"/>
  <c r="D118" i="10"/>
  <c r="F114" i="10"/>
  <c r="D114" i="10"/>
  <c r="E114" i="10"/>
  <c r="D110" i="10"/>
  <c r="E110" i="10"/>
  <c r="F110" i="10"/>
  <c r="D106" i="10"/>
  <c r="E106" i="10"/>
  <c r="F106" i="10"/>
  <c r="E102" i="10"/>
  <c r="F102" i="10"/>
  <c r="D102" i="10"/>
  <c r="F98" i="10"/>
  <c r="D98" i="10"/>
  <c r="E98" i="10"/>
  <c r="D94" i="10"/>
  <c r="E94" i="10"/>
  <c r="F94" i="10"/>
  <c r="D90" i="10"/>
  <c r="E90" i="10"/>
  <c r="F90" i="10"/>
  <c r="E86" i="10"/>
  <c r="F86" i="10"/>
  <c r="D86" i="10"/>
  <c r="F82" i="10"/>
  <c r="D82" i="10"/>
  <c r="E82" i="10"/>
  <c r="D78" i="10"/>
  <c r="E78" i="10"/>
  <c r="F78" i="10"/>
  <c r="D74" i="10"/>
  <c r="E74" i="10"/>
  <c r="F74" i="10"/>
  <c r="E70" i="10"/>
  <c r="F70" i="10"/>
  <c r="D70" i="10"/>
  <c r="E66" i="10"/>
  <c r="D66" i="10"/>
  <c r="F66" i="10"/>
  <c r="E62" i="10"/>
  <c r="F62" i="10"/>
  <c r="E58" i="10"/>
  <c r="F58" i="10"/>
  <c r="E53" i="10"/>
  <c r="D53" i="10"/>
  <c r="F53" i="10"/>
  <c r="E49" i="10"/>
  <c r="F49" i="10"/>
  <c r="D49" i="10"/>
  <c r="E45" i="10"/>
  <c r="D45" i="10"/>
  <c r="F45" i="10"/>
  <c r="E41" i="10"/>
  <c r="F41" i="10"/>
  <c r="D41" i="10"/>
  <c r="E37" i="10"/>
  <c r="D37" i="10"/>
  <c r="F37" i="10"/>
  <c r="E33" i="10"/>
  <c r="F33" i="10"/>
  <c r="D33" i="10"/>
  <c r="E29" i="10"/>
  <c r="D29" i="10"/>
  <c r="F29" i="10"/>
  <c r="E25" i="10"/>
  <c r="F25" i="10"/>
  <c r="D25" i="10"/>
  <c r="E21" i="10"/>
  <c r="D21" i="10"/>
  <c r="F21" i="10"/>
  <c r="E17" i="10"/>
  <c r="F17" i="10"/>
  <c r="D17" i="10"/>
  <c r="D13" i="10"/>
  <c r="E13" i="10"/>
  <c r="F13" i="10"/>
  <c r="D9" i="10"/>
  <c r="E9" i="10"/>
  <c r="F9" i="10"/>
  <c r="D5" i="10"/>
  <c r="E5" i="10"/>
  <c r="F5" i="10"/>
  <c r="E305" i="10"/>
  <c r="F305" i="10"/>
  <c r="D305" i="10"/>
  <c r="E301" i="10"/>
  <c r="F301" i="10"/>
  <c r="D301" i="10"/>
  <c r="E297" i="10"/>
  <c r="F297" i="10"/>
  <c r="D297" i="10"/>
  <c r="E293" i="10"/>
  <c r="F293" i="10"/>
  <c r="D293" i="10"/>
  <c r="E289" i="10"/>
  <c r="F289" i="10"/>
  <c r="D289" i="10"/>
  <c r="E285" i="10"/>
  <c r="F285" i="10"/>
  <c r="D285" i="10"/>
  <c r="E281" i="10"/>
  <c r="F281" i="10"/>
  <c r="D281" i="10"/>
  <c r="E277" i="10"/>
  <c r="F277" i="10"/>
  <c r="D277" i="10"/>
  <c r="E273" i="10"/>
  <c r="F273" i="10"/>
  <c r="D273" i="10"/>
  <c r="E269" i="10"/>
  <c r="F269" i="10"/>
  <c r="D269" i="10"/>
  <c r="E265" i="10"/>
  <c r="F265" i="10"/>
  <c r="D265" i="10"/>
  <c r="E261" i="10"/>
  <c r="F261" i="10"/>
  <c r="D261" i="10"/>
  <c r="E257" i="10"/>
  <c r="F257" i="10"/>
  <c r="D257" i="10"/>
  <c r="E253" i="10"/>
  <c r="F253" i="10"/>
  <c r="D253" i="10"/>
  <c r="E249" i="10"/>
  <c r="F249" i="10"/>
  <c r="D249" i="10"/>
  <c r="E245" i="10"/>
  <c r="F245" i="10"/>
  <c r="D245" i="10"/>
  <c r="E241" i="10"/>
  <c r="F241" i="10"/>
  <c r="D241" i="10"/>
  <c r="E237" i="10"/>
  <c r="F237" i="10"/>
  <c r="D237" i="10"/>
  <c r="E233" i="10"/>
  <c r="F233" i="10"/>
  <c r="D233" i="10"/>
  <c r="E229" i="10"/>
  <c r="F229" i="10"/>
  <c r="D229" i="10"/>
  <c r="E225" i="10"/>
  <c r="F225" i="10"/>
  <c r="D225" i="10"/>
  <c r="E221" i="10"/>
  <c r="F221" i="10"/>
  <c r="D221" i="10"/>
  <c r="E217" i="10"/>
  <c r="F217" i="10"/>
  <c r="D217" i="10"/>
  <c r="E213" i="10"/>
  <c r="F213" i="10"/>
  <c r="D213" i="10"/>
  <c r="E209" i="10"/>
  <c r="F209" i="10"/>
  <c r="D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D177" i="10"/>
  <c r="E177" i="10"/>
  <c r="F177" i="10"/>
  <c r="F173" i="10"/>
  <c r="E173" i="10"/>
  <c r="D173" i="10"/>
  <c r="F169" i="10"/>
  <c r="D169" i="10"/>
  <c r="E169" i="10"/>
  <c r="F165" i="10"/>
  <c r="D165" i="10"/>
  <c r="E165" i="10"/>
  <c r="F161" i="10"/>
  <c r="D161" i="10"/>
  <c r="E161" i="10"/>
  <c r="F157" i="10"/>
  <c r="E157" i="10"/>
  <c r="D157" i="10"/>
  <c r="F153" i="10"/>
  <c r="D153" i="10"/>
  <c r="E153" i="10"/>
  <c r="F149" i="10"/>
  <c r="D149" i="10"/>
  <c r="E149" i="10"/>
  <c r="F145" i="10"/>
  <c r="D145" i="10"/>
  <c r="E145" i="10"/>
  <c r="F141" i="10"/>
  <c r="E141" i="10"/>
  <c r="D141" i="10"/>
  <c r="F137" i="10"/>
  <c r="D137" i="10"/>
  <c r="E137" i="10"/>
  <c r="F133" i="10"/>
  <c r="D133" i="10"/>
  <c r="E133" i="10"/>
  <c r="F129" i="10"/>
  <c r="D129" i="10"/>
  <c r="E129" i="10"/>
  <c r="F125" i="10"/>
  <c r="E125" i="10"/>
  <c r="D125" i="10"/>
  <c r="F121" i="10"/>
  <c r="D121" i="10"/>
  <c r="E121" i="10"/>
  <c r="F117" i="10"/>
  <c r="D117" i="10"/>
  <c r="E117" i="10"/>
  <c r="F113" i="10"/>
  <c r="D113" i="10"/>
  <c r="E113" i="10"/>
  <c r="F109" i="10"/>
  <c r="E109" i="10"/>
  <c r="D109" i="10"/>
  <c r="F105" i="10"/>
  <c r="D105" i="10"/>
  <c r="E105" i="10"/>
  <c r="F101" i="10"/>
  <c r="D101" i="10"/>
  <c r="E101" i="10"/>
  <c r="F97" i="10"/>
  <c r="D97" i="10"/>
  <c r="E97" i="10"/>
  <c r="F93" i="10"/>
  <c r="E93" i="10"/>
  <c r="D93" i="10"/>
  <c r="F89" i="10"/>
  <c r="D89" i="10"/>
  <c r="E89" i="10"/>
  <c r="F85" i="10"/>
  <c r="D85" i="10"/>
  <c r="E85" i="10"/>
  <c r="F81" i="10"/>
  <c r="D81" i="10"/>
  <c r="E81" i="10"/>
  <c r="F77" i="10"/>
  <c r="E77" i="10"/>
  <c r="D77" i="10"/>
  <c r="F73" i="10"/>
  <c r="D73" i="10"/>
  <c r="E73" i="10"/>
  <c r="F69" i="10"/>
  <c r="D69" i="10"/>
  <c r="E69" i="10"/>
  <c r="F65" i="10"/>
  <c r="D65" i="10"/>
  <c r="E65" i="10"/>
  <c r="E61" i="10"/>
  <c r="F61" i="10"/>
  <c r="E57" i="10"/>
  <c r="F57" i="10"/>
  <c r="E56" i="10"/>
  <c r="F56" i="10"/>
  <c r="F52" i="10"/>
  <c r="D52" i="10"/>
  <c r="E52" i="10"/>
  <c r="F48" i="10"/>
  <c r="D48" i="10"/>
  <c r="E48" i="10"/>
  <c r="F44" i="10"/>
  <c r="D44" i="10"/>
  <c r="E44" i="10"/>
  <c r="F40" i="10"/>
  <c r="D40" i="10"/>
  <c r="E40" i="10"/>
  <c r="F36" i="10"/>
  <c r="D36" i="10"/>
  <c r="E36" i="10"/>
  <c r="F32" i="10"/>
  <c r="D32" i="10"/>
  <c r="E32" i="10"/>
  <c r="F28" i="10"/>
  <c r="D28" i="10"/>
  <c r="E28" i="10"/>
  <c r="F24" i="10"/>
  <c r="D24" i="10"/>
  <c r="E24" i="10"/>
  <c r="F20" i="10"/>
  <c r="D20" i="10"/>
  <c r="E20" i="10"/>
  <c r="F16" i="10"/>
  <c r="D16" i="10"/>
  <c r="E16" i="10"/>
  <c r="F12" i="10"/>
  <c r="D12" i="10"/>
  <c r="E12" i="10"/>
  <c r="F8" i="10"/>
  <c r="D8" i="10"/>
  <c r="E8" i="10"/>
  <c r="F4" i="10"/>
  <c r="D4" i="10"/>
  <c r="E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D204" i="10"/>
  <c r="E204" i="10"/>
  <c r="F204" i="10"/>
  <c r="D200" i="10"/>
  <c r="E200" i="10"/>
  <c r="F200" i="10"/>
  <c r="D196" i="10"/>
  <c r="E196" i="10"/>
  <c r="F196" i="10"/>
  <c r="D192" i="10"/>
  <c r="E192" i="10"/>
  <c r="F192" i="10"/>
  <c r="D188" i="10"/>
  <c r="E188" i="10"/>
  <c r="F188" i="10"/>
  <c r="D184" i="10"/>
  <c r="E184" i="10"/>
  <c r="F184" i="10"/>
  <c r="D180" i="10"/>
  <c r="E180" i="10"/>
  <c r="F180" i="10"/>
  <c r="E176" i="10"/>
  <c r="D176" i="10"/>
  <c r="F176" i="10"/>
  <c r="E172" i="10"/>
  <c r="D172" i="10"/>
  <c r="F172" i="10"/>
  <c r="E168" i="10"/>
  <c r="D168" i="10"/>
  <c r="F168" i="10"/>
  <c r="E164" i="10"/>
  <c r="F164" i="10"/>
  <c r="D164" i="10"/>
  <c r="E160" i="10"/>
  <c r="D160" i="10"/>
  <c r="F160" i="10"/>
  <c r="E156" i="10"/>
  <c r="D156" i="10"/>
  <c r="F156" i="10"/>
  <c r="E152" i="10"/>
  <c r="D152" i="10"/>
  <c r="F152" i="10"/>
  <c r="E148" i="10"/>
  <c r="F148" i="10"/>
  <c r="D148" i="10"/>
  <c r="E144" i="10"/>
  <c r="D144" i="10"/>
  <c r="F144" i="10"/>
  <c r="E140" i="10"/>
  <c r="D140" i="10"/>
  <c r="F140" i="10"/>
  <c r="E136" i="10"/>
  <c r="D136" i="10"/>
  <c r="F136" i="10"/>
  <c r="E132" i="10"/>
  <c r="F132" i="10"/>
  <c r="D132" i="10"/>
  <c r="E128" i="10"/>
  <c r="D128" i="10"/>
  <c r="F128" i="10"/>
  <c r="E124" i="10"/>
  <c r="D124" i="10"/>
  <c r="F124" i="10"/>
  <c r="E120" i="10"/>
  <c r="D120" i="10"/>
  <c r="F120" i="10"/>
  <c r="E116" i="10"/>
  <c r="F116" i="10"/>
  <c r="D116" i="10"/>
  <c r="E112" i="10"/>
  <c r="D112" i="10"/>
  <c r="F112" i="10"/>
  <c r="E108" i="10"/>
  <c r="D108" i="10"/>
  <c r="F108" i="10"/>
  <c r="E104" i="10"/>
  <c r="D104" i="10"/>
  <c r="F104" i="10"/>
  <c r="E100" i="10"/>
  <c r="F100" i="10"/>
  <c r="D100" i="10"/>
  <c r="E96" i="10"/>
  <c r="D96" i="10"/>
  <c r="F96" i="10"/>
  <c r="E92" i="10"/>
  <c r="D92" i="10"/>
  <c r="F92" i="10"/>
  <c r="E88" i="10"/>
  <c r="D88" i="10"/>
  <c r="F88" i="10"/>
  <c r="E84" i="10"/>
  <c r="F84" i="10"/>
  <c r="D84" i="10"/>
  <c r="E80" i="10"/>
  <c r="D80" i="10"/>
  <c r="F80" i="10"/>
  <c r="E76" i="10"/>
  <c r="D76" i="10"/>
  <c r="F76" i="10"/>
  <c r="E72" i="10"/>
  <c r="D72" i="10"/>
  <c r="F72" i="10"/>
  <c r="E68" i="10"/>
  <c r="D68" i="10"/>
  <c r="F68" i="10"/>
  <c r="D64" i="10"/>
  <c r="E64" i="10"/>
  <c r="F64" i="10"/>
  <c r="E60" i="10"/>
  <c r="F60" i="10"/>
  <c r="E55" i="10"/>
  <c r="F55" i="10"/>
  <c r="E51" i="10"/>
  <c r="D51" i="10"/>
  <c r="F51" i="10"/>
  <c r="E47" i="10"/>
  <c r="D47" i="10"/>
  <c r="F47" i="10"/>
  <c r="E43" i="10"/>
  <c r="D43" i="10"/>
  <c r="F43" i="10"/>
  <c r="E39" i="10"/>
  <c r="D39" i="10"/>
  <c r="F39" i="10"/>
  <c r="E35" i="10"/>
  <c r="D35" i="10"/>
  <c r="F35" i="10"/>
  <c r="E31" i="10"/>
  <c r="D31" i="10"/>
  <c r="F31" i="10"/>
  <c r="E27" i="10"/>
  <c r="D27" i="10"/>
  <c r="F27" i="10"/>
  <c r="E23" i="10"/>
  <c r="D23" i="10"/>
  <c r="F23" i="10"/>
  <c r="E19" i="10"/>
  <c r="D19" i="10"/>
  <c r="F19" i="10"/>
  <c r="E15" i="10"/>
  <c r="F15" i="10"/>
  <c r="D15" i="10"/>
  <c r="E11" i="10"/>
  <c r="F11" i="10"/>
  <c r="D11" i="10"/>
  <c r="E7" i="10"/>
  <c r="F7" i="10"/>
  <c r="D7" i="10"/>
  <c r="E3" i="10"/>
  <c r="F3" i="10"/>
  <c r="D3" i="10"/>
  <c r="D303" i="10"/>
  <c r="E303" i="10"/>
  <c r="F303" i="10"/>
  <c r="D299" i="10"/>
  <c r="E299" i="10"/>
  <c r="F299" i="10"/>
  <c r="D295" i="10"/>
  <c r="E295" i="10"/>
  <c r="F295" i="10"/>
  <c r="D291" i="10"/>
  <c r="E291" i="10"/>
  <c r="F291" i="10"/>
  <c r="D287" i="10"/>
  <c r="E287" i="10"/>
  <c r="F287" i="10"/>
  <c r="D283" i="10"/>
  <c r="E283" i="10"/>
  <c r="F283" i="10"/>
  <c r="D279" i="10"/>
  <c r="E279" i="10"/>
  <c r="F279" i="10"/>
  <c r="D275" i="10"/>
  <c r="E275" i="10"/>
  <c r="F275" i="10"/>
  <c r="D271" i="10"/>
  <c r="E271" i="10"/>
  <c r="F271" i="10"/>
  <c r="D267" i="10"/>
  <c r="E267" i="10"/>
  <c r="F267" i="10"/>
  <c r="D263" i="10"/>
  <c r="E263" i="10"/>
  <c r="F263" i="10"/>
  <c r="D259" i="10"/>
  <c r="E259" i="10"/>
  <c r="F259" i="10"/>
  <c r="D255" i="10"/>
  <c r="E255" i="10"/>
  <c r="F255" i="10"/>
  <c r="D251" i="10"/>
  <c r="E251" i="10"/>
  <c r="F251" i="10"/>
  <c r="D247" i="10"/>
  <c r="E247" i="10"/>
  <c r="F247" i="10"/>
  <c r="D243" i="10"/>
  <c r="E243" i="10"/>
  <c r="F243" i="10"/>
  <c r="D239" i="10"/>
  <c r="E239" i="10"/>
  <c r="F239" i="10"/>
  <c r="D235" i="10"/>
  <c r="E235" i="10"/>
  <c r="F235" i="10"/>
  <c r="D231" i="10"/>
  <c r="E231" i="10"/>
  <c r="F231" i="10"/>
  <c r="D227" i="10"/>
  <c r="E227" i="10"/>
  <c r="F227" i="10"/>
  <c r="D223" i="10"/>
  <c r="E223" i="10"/>
  <c r="F223" i="10"/>
  <c r="D219" i="10"/>
  <c r="E219" i="10"/>
  <c r="F219" i="10"/>
  <c r="D215" i="10"/>
  <c r="E215" i="10"/>
  <c r="F215" i="10"/>
  <c r="D211" i="10"/>
  <c r="E211" i="10"/>
  <c r="F211" i="10"/>
  <c r="D207" i="10"/>
  <c r="E207" i="10"/>
  <c r="F207" i="10"/>
  <c r="F203" i="10"/>
  <c r="D203" i="10"/>
  <c r="E203" i="10"/>
  <c r="F199" i="10"/>
  <c r="D199" i="10"/>
  <c r="E199" i="10"/>
  <c r="F195" i="10"/>
  <c r="D195" i="10"/>
  <c r="E195" i="10"/>
  <c r="F191" i="10"/>
  <c r="D191" i="10"/>
  <c r="E191" i="10"/>
  <c r="F187" i="10"/>
  <c r="D187" i="10"/>
  <c r="E187" i="10"/>
  <c r="F183" i="10"/>
  <c r="D183" i="10"/>
  <c r="E183" i="10"/>
  <c r="F179" i="10"/>
  <c r="D179" i="10"/>
  <c r="E179" i="10"/>
  <c r="D175" i="10"/>
  <c r="E175" i="10"/>
  <c r="F175" i="10"/>
  <c r="D171" i="10"/>
  <c r="F171" i="10"/>
  <c r="E171" i="10"/>
  <c r="D167" i="10"/>
  <c r="E167" i="10"/>
  <c r="F167" i="10"/>
  <c r="D163" i="10"/>
  <c r="E163" i="10"/>
  <c r="F163" i="10"/>
  <c r="D159" i="10"/>
  <c r="E159" i="10"/>
  <c r="F159" i="10"/>
  <c r="D155" i="10"/>
  <c r="F155" i="10"/>
  <c r="E155" i="10"/>
  <c r="D151" i="10"/>
  <c r="E151" i="10"/>
  <c r="F151" i="10"/>
  <c r="D147" i="10"/>
  <c r="E147" i="10"/>
  <c r="F147" i="10"/>
  <c r="D143" i="10"/>
  <c r="E143" i="10"/>
  <c r="F143" i="10"/>
  <c r="D139" i="10"/>
  <c r="F139" i="10"/>
  <c r="E139" i="10"/>
  <c r="D135" i="10"/>
  <c r="E135" i="10"/>
  <c r="F135" i="10"/>
  <c r="D131" i="10"/>
  <c r="E131" i="10"/>
  <c r="F131" i="10"/>
  <c r="D127" i="10"/>
  <c r="E127" i="10"/>
  <c r="F127" i="10"/>
  <c r="D123" i="10"/>
  <c r="F123" i="10"/>
  <c r="E123" i="10"/>
  <c r="D119" i="10"/>
  <c r="E119" i="10"/>
  <c r="F119" i="10"/>
  <c r="D115" i="10"/>
  <c r="E115" i="10"/>
  <c r="F115" i="10"/>
  <c r="D111" i="10"/>
  <c r="E111" i="10"/>
  <c r="F111" i="10"/>
  <c r="D107" i="10"/>
  <c r="F107" i="10"/>
  <c r="E107" i="10"/>
  <c r="D103" i="10"/>
  <c r="E103" i="10"/>
  <c r="F103" i="10"/>
  <c r="D99" i="10"/>
  <c r="E99" i="10"/>
  <c r="F99" i="10"/>
  <c r="D95" i="10"/>
  <c r="E95" i="10"/>
  <c r="F95" i="10"/>
  <c r="D91" i="10"/>
  <c r="F91" i="10"/>
  <c r="E91" i="10"/>
  <c r="D87" i="10"/>
  <c r="E87" i="10"/>
  <c r="F87" i="10"/>
  <c r="D83" i="10"/>
  <c r="E83" i="10"/>
  <c r="F83" i="10"/>
  <c r="D79" i="10"/>
  <c r="E79" i="10"/>
  <c r="F79" i="10"/>
  <c r="D75" i="10"/>
  <c r="F75" i="10"/>
  <c r="E75" i="10"/>
  <c r="D71" i="10"/>
  <c r="E71" i="10"/>
  <c r="F71" i="10"/>
  <c r="D67" i="10"/>
  <c r="F67" i="10"/>
  <c r="E67" i="10"/>
  <c r="E63" i="10"/>
  <c r="F63" i="10"/>
  <c r="E59" i="10"/>
  <c r="F59" i="10"/>
  <c r="D55" i="10"/>
  <c r="D63" i="10"/>
  <c r="D59" i="10"/>
  <c r="D54" i="10"/>
  <c r="D62" i="10"/>
  <c r="D58" i="10"/>
  <c r="D61" i="10"/>
  <c r="D57" i="10"/>
  <c r="D56" i="10"/>
  <c r="D60" i="10"/>
  <c r="K5" i="6"/>
  <c r="K3" i="6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L70" i="2"/>
  <c r="O70" i="2" s="1"/>
  <c r="L71" i="2"/>
  <c r="O71" i="2" s="1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</calcChain>
</file>

<file path=xl/sharedStrings.xml><?xml version="1.0" encoding="utf-8"?>
<sst xmlns="http://schemas.openxmlformats.org/spreadsheetml/2006/main" count="134" uniqueCount="86">
  <si>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</si>
  <si>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</si>
  <si>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</si>
  <si>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</si>
  <si>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</si>
  <si>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</si>
  <si>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</si>
  <si>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</si>
  <si>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</si>
  <si>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</si>
  <si>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</si>
  <si>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</si>
  <si>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</si>
  <si>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</si>
  <si>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</si>
  <si>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</si>
  <si>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</si>
  <si>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</si>
  <si>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</si>
  <si>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</si>
  <si>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</si>
  <si>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</si>
  <si>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</si>
  <si>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</si>
  <si>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</si>
  <si>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</si>
  <si>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</si>
  <si>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</si>
  <si>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</si>
  <si>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</si>
  <si>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r>
      <t>R</t>
    </r>
    <r>
      <rPr>
        <b/>
        <vertAlign val="subscript"/>
        <sz val="12"/>
        <color theme="1"/>
        <rFont val="Calibri (Body)"/>
      </rPr>
      <t>TOTAL</t>
    </r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</si>
  <si>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</si>
  <si>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</si>
  <si>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</si>
  <si>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</si>
  <si>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</si>
  <si>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</si>
  <si>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</si>
  <si>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</si>
  <si>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</si>
  <si>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</si>
  <si>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</si>
  <si>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</si>
  <si>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</si>
  <si>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</si>
  <si>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</si>
  <si>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</si>
  <si>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</si>
  <si>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</si>
  <si>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</si>
  <si>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</si>
  <si>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</si>
  <si>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</si>
  <si>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</si>
  <si>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</si>
  <si>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</si>
  <si>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</si>
  <si>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</si>
  <si>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</si>
  <si>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</si>
  <si>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</si>
  <si>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</si>
  <si>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</si>
  <si>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</si>
  <si>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</si>
  <si>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</si>
  <si>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</si>
  <si>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</si>
  <si>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</si>
  <si>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</si>
  <si>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</si>
  <si>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</si>
  <si>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</si>
  <si>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</si>
  <si>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</si>
  <si>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</si>
  <si>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</si>
  <si>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</si>
  <si>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</si>
  <si>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</si>
  <si>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</si>
  <si>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</si>
  <si>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</si>
  <si>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</si>
  <si>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1,715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</si>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</sst>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10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2" xfId="0" applyFill="1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0" xfId="0" applyFont="1" applyFill="1" applyBorder="1" applyAlignment="1">
      <alignment horizontal="center" vertical="center" wrapText="1"/>
    </xf>
    <xf numFmtId="0" fontId="0" fillId="9" borderId="21" xfId="0" applyFont="1" applyFill="1" applyBorder="1" applyAlignment="1">
      <alignment horizontal="center" vertical="center" wrapText="1"/>
    </xf>
    <xf numFmtId="0" fontId="1" fillId="9" borderId="22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10" fillId="0" borderId="0" xfId="0" applyFont="1"/>
    <xf numFmtId="14" fontId="11" fillId="0" borderId="0" xfId="0" applyNumberFormat="1" applyFont="1"/>
    <xf numFmtId="0" fontId="12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0" fillId="0" borderId="0" xfId="0" applyFont="1"/>
    <xf numFmtId="14" fontId="13" fillId="0" borderId="0" xfId="0" applyNumberFormat="1" applyFont="1"/>
    <xf numFmtId="0" fontId="14" fillId="0" borderId="0" xfId="0" applyFont="1"/>
    <xf numFmtId="14" fontId="2" fillId="6" borderId="19" xfId="0" applyNumberFormat="1" applyFont="1" applyFill="1" applyBorder="1" applyAlignment="1">
      <alignment horizontal="center" vertical="center" wrapText="1"/>
    </xf>
    <xf numFmtId="1" fontId="15" fillId="6" borderId="3" xfId="0" applyNumberFormat="1" applyFont="1" applyFill="1" applyBorder="1" applyAlignment="1">
      <alignment horizontal="center" vertical="center" wrapText="1"/>
    </xf>
    <xf numFmtId="1" fontId="5" fillId="6" borderId="21" xfId="0" applyNumberFormat="1" applyFont="1" applyFill="1" applyBorder="1" applyAlignment="1">
      <alignment horizontal="center" vertical="center" wrapText="1"/>
    </xf>
    <xf numFmtId="1" fontId="5" fillId="6" borderId="20" xfId="0" applyNumberFormat="1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14" fontId="17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10" borderId="0" xfId="0" applyFont="1" applyFill="1" applyAlignment="1">
      <alignment wrapText="1"/>
    </xf>
    <xf numFmtId="0" fontId="17" fillId="10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3" fillId="11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4" borderId="6" xfId="0" applyFont="1" applyFill="1" applyBorder="1" applyAlignment="1">
      <alignment horizontal="center" vertical="center" wrapText="1"/>
    </xf>
    <xf numFmtId="0" fontId="3" fillId="15" borderId="6" xfId="0" applyFont="1" applyFill="1" applyBorder="1" applyAlignment="1">
      <alignment horizontal="center" vertical="center" wrapText="1"/>
    </xf>
    <xf numFmtId="14" fontId="2" fillId="6" borderId="7" xfId="0" applyNumberFormat="1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14" fontId="3" fillId="14" borderId="27" xfId="0" applyNumberFormat="1" applyFont="1" applyFill="1" applyBorder="1" applyAlignment="1">
      <alignment horizontal="center" vertical="center" wrapText="1"/>
    </xf>
    <xf numFmtId="14" fontId="3" fillId="15" borderId="27" xfId="0" applyNumberFormat="1" applyFont="1" applyFill="1" applyBorder="1" applyAlignment="1">
      <alignment horizontal="center" vertical="center" wrapText="1"/>
    </xf>
    <xf numFmtId="14" fontId="3" fillId="13" borderId="27" xfId="0" applyNumberFormat="1" applyFont="1" applyFill="1" applyBorder="1" applyAlignment="1">
      <alignment horizontal="center" vertical="center" wrapText="1"/>
    </xf>
    <xf numFmtId="14" fontId="3" fillId="12" borderId="27" xfId="0" applyNumberFormat="1" applyFont="1" applyFill="1" applyBorder="1" applyAlignment="1">
      <alignment horizontal="center" vertical="center" wrapText="1"/>
    </xf>
    <xf numFmtId="14" fontId="3" fillId="11" borderId="27" xfId="0" applyNumberFormat="1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4" fontId="1" fillId="2" borderId="18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wrapText="1"/>
    </xf>
    <xf numFmtId="0" fontId="0" fillId="7" borderId="25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17" xfId="0" applyNumberFormat="1" applyFont="1" applyFill="1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1" fontId="2" fillId="6" borderId="29" xfId="0" applyNumberFormat="1" applyFont="1" applyFill="1" applyBorder="1" applyAlignment="1">
      <alignment horizontal="center" wrapText="1"/>
    </xf>
    <xf numFmtId="1" fontId="2" fillId="6" borderId="30" xfId="0" applyNumberFormat="1" applyFont="1" applyFill="1" applyBorder="1" applyAlignment="1">
      <alignment horizontal="center" wrapText="1"/>
    </xf>
    <xf numFmtId="0" fontId="20" fillId="0" borderId="0" xfId="0" applyFont="1"/>
    <xf numFmtId="0" fontId="0" fillId="16" borderId="6" xfId="0" applyFont="1" applyFill="1" applyBorder="1" applyAlignment="1">
      <alignment horizontal="center" vertical="center" wrapText="1"/>
    </xf>
    <xf numFmtId="0" fontId="0" fillId="9" borderId="31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center" vertical="center" wrapText="1"/>
    </xf>
    <xf numFmtId="1" fontId="5" fillId="6" borderId="31" xfId="0" applyNumberFormat="1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3</xdr:row>
      <xdr:rowOff>0</xdr:rowOff>
    </xdr:from>
    <xdr:to>
      <xdr:col>18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13</xdr:row>
      <xdr:rowOff>0</xdr:rowOff>
    </xdr:from>
    <xdr:to>
      <xdr:col>18</xdr:col>
      <xdr:colOff>304800</xdr:colOff>
      <xdr:row>14</xdr:row>
      <xdr:rowOff>77951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13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13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3</xdr:row>
      <xdr:rowOff>0</xdr:rowOff>
    </xdr:from>
    <xdr:to>
      <xdr:col>20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13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13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88900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88900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88901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88900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2"/>
  <sheetViews>
    <sheetView tabSelected="1"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E72" sqref="E72"/>
    </sheetView>
  </sheetViews>
  <sheetFormatPr baseColWidth="10" defaultRowHeight="16"/>
  <cols>
    <col min="1" max="1" width="16.6640625" style="2" bestFit="1" customWidth="1"/>
    <col min="2" max="2" width="4.5" style="2" customWidth="1"/>
    <col min="3" max="20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69" t="s">
        <v>16</v>
      </c>
      <c r="B1" s="70"/>
      <c r="C1" s="73" t="s">
        <v>2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</row>
    <row r="2" spans="1:33" ht="43" customHeight="1" thickBot="1">
      <c r="A2" s="1" t="s">
        <v>10</v>
      </c>
      <c r="B2" s="3" t="s">
        <v>11</v>
      </c>
      <c r="C2" s="29" t="s">
        <v>1</v>
      </c>
      <c r="D2" s="86" t="s">
        <v>85</v>
      </c>
      <c r="E2" s="29" t="s">
        <v>20</v>
      </c>
      <c r="F2" s="86" t="s">
        <v>85</v>
      </c>
      <c r="G2" s="29" t="s">
        <v>19</v>
      </c>
      <c r="H2" s="86" t="s">
        <v>85</v>
      </c>
      <c r="I2" s="29" t="s">
        <v>28</v>
      </c>
      <c r="J2" s="86" t="s">
        <v>85</v>
      </c>
      <c r="K2" s="29" t="s">
        <v>29</v>
      </c>
      <c r="L2" s="29" t="s">
        <v>25</v>
      </c>
      <c r="M2" s="29" t="s">
        <v>22</v>
      </c>
      <c r="N2" s="29" t="s">
        <v>21</v>
      </c>
      <c r="O2" s="29" t="s">
        <v>15</v>
      </c>
      <c r="P2" s="29" t="s">
        <v>0</v>
      </c>
      <c r="Q2" s="86" t="s">
        <v>85</v>
      </c>
      <c r="R2" s="29" t="s">
        <v>30</v>
      </c>
      <c r="S2" s="86" t="s">
        <v>85</v>
      </c>
      <c r="T2" s="29" t="s">
        <v>26</v>
      </c>
    </row>
    <row r="3" spans="1:33" ht="18" thickBot="1">
      <c r="A3" s="71" t="s">
        <v>27</v>
      </c>
      <c r="B3" s="72"/>
      <c r="C3" s="27" t="s">
        <v>23</v>
      </c>
      <c r="D3" s="28" t="s">
        <v>14</v>
      </c>
      <c r="E3" s="28" t="s">
        <v>23</v>
      </c>
      <c r="F3" s="28" t="s">
        <v>14</v>
      </c>
      <c r="G3" s="28" t="s">
        <v>14</v>
      </c>
      <c r="H3" s="28" t="s">
        <v>14</v>
      </c>
      <c r="I3" s="28" t="s">
        <v>14</v>
      </c>
      <c r="J3" s="28"/>
      <c r="K3" s="28" t="s">
        <v>14</v>
      </c>
      <c r="L3" s="28" t="s">
        <v>24</v>
      </c>
      <c r="M3" s="28" t="s">
        <v>14</v>
      </c>
      <c r="N3" s="28" t="s">
        <v>23</v>
      </c>
      <c r="O3" s="28" t="s">
        <v>14</v>
      </c>
      <c r="P3" s="28" t="s">
        <v>23</v>
      </c>
      <c r="Q3" s="28"/>
      <c r="R3" s="28" t="s">
        <v>23</v>
      </c>
      <c r="S3" s="28"/>
      <c r="T3" s="28" t="s">
        <v>23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8" thickBot="1">
      <c r="A4" s="23">
        <v>43889</v>
      </c>
      <c r="B4" s="44">
        <v>1</v>
      </c>
      <c r="C4" s="26">
        <v>0</v>
      </c>
      <c r="D4" s="83"/>
      <c r="E4" s="34">
        <v>26</v>
      </c>
      <c r="F4" s="34"/>
      <c r="G4" s="25">
        <v>0</v>
      </c>
      <c r="H4" s="25"/>
      <c r="I4" s="25">
        <v>0</v>
      </c>
      <c r="J4" s="25"/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/>
      <c r="R4" s="25">
        <v>0</v>
      </c>
      <c r="S4" s="25"/>
      <c r="T4" s="25">
        <v>0</v>
      </c>
      <c r="U4" s="20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 ht="18" thickBot="1">
      <c r="A5" s="23">
        <v>43890</v>
      </c>
      <c r="B5" s="6">
        <v>2</v>
      </c>
      <c r="C5" s="26">
        <v>0</v>
      </c>
      <c r="D5" s="83"/>
      <c r="E5" s="25">
        <v>51</v>
      </c>
      <c r="F5" s="25"/>
      <c r="G5" s="25">
        <v>0</v>
      </c>
      <c r="H5" s="25"/>
      <c r="I5" s="25">
        <v>0</v>
      </c>
      <c r="J5" s="25"/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/>
      <c r="R5" s="25">
        <v>0</v>
      </c>
      <c r="S5" s="25"/>
      <c r="T5" s="25">
        <v>0</v>
      </c>
      <c r="U5" s="20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ht="18" thickBot="1">
      <c r="A6" s="23">
        <v>43891</v>
      </c>
      <c r="B6" s="6">
        <v>3</v>
      </c>
      <c r="C6" s="26">
        <v>0</v>
      </c>
      <c r="D6" s="83"/>
      <c r="E6" s="25">
        <v>59</v>
      </c>
      <c r="F6" s="25"/>
      <c r="G6" s="25">
        <v>0</v>
      </c>
      <c r="H6" s="25"/>
      <c r="I6" s="25">
        <v>0</v>
      </c>
      <c r="J6" s="25"/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/>
      <c r="R6" s="25">
        <v>0</v>
      </c>
      <c r="S6" s="25"/>
      <c r="T6" s="25">
        <v>26</v>
      </c>
      <c r="U6" s="20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ht="18" thickBot="1">
      <c r="A7" s="23">
        <v>43892</v>
      </c>
      <c r="B7" s="43">
        <v>4</v>
      </c>
      <c r="C7" s="42">
        <v>0</v>
      </c>
      <c r="D7" s="84"/>
      <c r="E7" s="25">
        <v>70</v>
      </c>
      <c r="F7" s="25"/>
      <c r="G7" s="25">
        <v>0</v>
      </c>
      <c r="H7" s="25"/>
      <c r="I7" s="25">
        <v>0</v>
      </c>
      <c r="J7" s="25"/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/>
      <c r="R7" s="25">
        <v>0</v>
      </c>
      <c r="S7" s="25"/>
      <c r="T7" s="25">
        <v>51</v>
      </c>
      <c r="U7" s="20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ht="18" thickBot="1">
      <c r="A8" s="23">
        <v>43893</v>
      </c>
      <c r="B8" s="6">
        <v>5</v>
      </c>
      <c r="C8" s="26">
        <v>2</v>
      </c>
      <c r="D8" s="83"/>
      <c r="E8" s="25">
        <v>85</v>
      </c>
      <c r="F8" s="25"/>
      <c r="G8" s="25">
        <v>2</v>
      </c>
      <c r="H8" s="25"/>
      <c r="I8" s="25">
        <v>0</v>
      </c>
      <c r="J8" s="25"/>
      <c r="K8" s="25">
        <v>2</v>
      </c>
      <c r="L8" s="25">
        <v>2</v>
      </c>
      <c r="M8" s="25">
        <v>0</v>
      </c>
      <c r="N8" s="25">
        <v>0</v>
      </c>
      <c r="O8" s="25">
        <v>0</v>
      </c>
      <c r="P8" s="25">
        <v>0</v>
      </c>
      <c r="Q8" s="25"/>
      <c r="R8" s="25">
        <v>0</v>
      </c>
      <c r="S8" s="25"/>
      <c r="T8" s="25">
        <v>70</v>
      </c>
      <c r="U8" s="20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ht="18" thickBot="1">
      <c r="A9" s="23">
        <v>43894</v>
      </c>
      <c r="B9" s="6">
        <v>6</v>
      </c>
      <c r="C9" s="26">
        <v>4</v>
      </c>
      <c r="D9" s="83"/>
      <c r="E9" s="25">
        <v>101</v>
      </c>
      <c r="F9" s="25"/>
      <c r="G9" s="25">
        <v>4</v>
      </c>
      <c r="H9" s="25"/>
      <c r="I9" s="25">
        <v>0</v>
      </c>
      <c r="J9" s="25"/>
      <c r="K9" s="25">
        <v>4</v>
      </c>
      <c r="L9" s="25">
        <v>4</v>
      </c>
      <c r="M9" s="25">
        <v>0</v>
      </c>
      <c r="N9" s="25">
        <v>0</v>
      </c>
      <c r="O9" s="25">
        <v>0</v>
      </c>
      <c r="P9" s="25">
        <v>0</v>
      </c>
      <c r="Q9" s="25"/>
      <c r="R9" s="25">
        <v>0</v>
      </c>
      <c r="S9" s="25"/>
      <c r="T9" s="25">
        <v>131</v>
      </c>
      <c r="U9" s="20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ht="18" thickBot="1">
      <c r="A10" s="23">
        <v>43895</v>
      </c>
      <c r="B10" s="6">
        <v>7</v>
      </c>
      <c r="C10" s="26">
        <v>6</v>
      </c>
      <c r="D10" s="83"/>
      <c r="E10" s="25">
        <v>117</v>
      </c>
      <c r="F10" s="25"/>
      <c r="G10" s="25">
        <v>6</v>
      </c>
      <c r="H10" s="25"/>
      <c r="I10" s="25">
        <v>0</v>
      </c>
      <c r="J10" s="25"/>
      <c r="K10" s="25">
        <v>6</v>
      </c>
      <c r="L10" s="25">
        <v>6</v>
      </c>
      <c r="M10" s="25">
        <v>81</v>
      </c>
      <c r="N10" s="25">
        <v>0</v>
      </c>
      <c r="O10" s="25">
        <v>0</v>
      </c>
      <c r="P10" s="25">
        <v>0</v>
      </c>
      <c r="Q10" s="25"/>
      <c r="R10" s="25">
        <v>0</v>
      </c>
      <c r="S10" s="25"/>
      <c r="T10" s="25">
        <v>171</v>
      </c>
      <c r="U10" s="20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ht="18" thickBot="1">
      <c r="A11" s="23">
        <v>43896</v>
      </c>
      <c r="B11" s="6">
        <v>8</v>
      </c>
      <c r="C11" s="26">
        <v>9</v>
      </c>
      <c r="D11" s="83"/>
      <c r="E11" s="25">
        <v>147</v>
      </c>
      <c r="F11" s="25"/>
      <c r="G11" s="25">
        <v>9</v>
      </c>
      <c r="H11" s="25"/>
      <c r="I11" s="25">
        <v>0</v>
      </c>
      <c r="J11" s="25"/>
      <c r="K11" s="25">
        <v>9</v>
      </c>
      <c r="L11" s="25">
        <v>9</v>
      </c>
      <c r="M11" s="25">
        <v>213</v>
      </c>
      <c r="N11" s="25">
        <v>0</v>
      </c>
      <c r="O11" s="25">
        <v>0</v>
      </c>
      <c r="P11" s="25">
        <v>0</v>
      </c>
      <c r="Q11" s="25"/>
      <c r="R11" s="25">
        <v>0</v>
      </c>
      <c r="S11" s="25"/>
      <c r="T11" s="25">
        <v>251</v>
      </c>
      <c r="U11" s="20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ht="18" thickBot="1">
      <c r="A12" s="23">
        <v>43897</v>
      </c>
      <c r="B12" s="6">
        <v>9</v>
      </c>
      <c r="C12" s="26">
        <v>13</v>
      </c>
      <c r="D12" s="83"/>
      <c r="E12" s="25">
        <v>181</v>
      </c>
      <c r="F12" s="25"/>
      <c r="G12" s="25">
        <v>13</v>
      </c>
      <c r="H12" s="25"/>
      <c r="I12" s="25">
        <v>0</v>
      </c>
      <c r="J12" s="25"/>
      <c r="K12" s="25">
        <v>13</v>
      </c>
      <c r="L12" s="25">
        <v>13</v>
      </c>
      <c r="M12" s="25">
        <v>354</v>
      </c>
      <c r="N12" s="25">
        <v>0</v>
      </c>
      <c r="O12" s="25">
        <v>0</v>
      </c>
      <c r="P12" s="25">
        <v>0</v>
      </c>
      <c r="Q12" s="25"/>
      <c r="R12" s="25">
        <v>0</v>
      </c>
      <c r="S12" s="25"/>
      <c r="T12" s="25">
        <v>332</v>
      </c>
      <c r="U12" s="2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ht="18" thickBot="1">
      <c r="A13" s="23">
        <v>43898</v>
      </c>
      <c r="B13" s="6">
        <v>10</v>
      </c>
      <c r="C13" s="26">
        <v>21</v>
      </c>
      <c r="D13" s="83"/>
      <c r="E13" s="25">
        <v>224</v>
      </c>
      <c r="F13" s="25"/>
      <c r="G13" s="25">
        <v>21</v>
      </c>
      <c r="H13" s="25"/>
      <c r="I13" s="25">
        <v>0</v>
      </c>
      <c r="J13" s="25"/>
      <c r="K13" s="25">
        <v>21</v>
      </c>
      <c r="L13" s="25">
        <v>21</v>
      </c>
      <c r="M13" s="25">
        <v>412</v>
      </c>
      <c r="N13" s="25">
        <v>0</v>
      </c>
      <c r="O13" s="25">
        <v>0</v>
      </c>
      <c r="P13" s="25">
        <v>0</v>
      </c>
      <c r="Q13" s="25"/>
      <c r="R13" s="25">
        <v>0</v>
      </c>
      <c r="S13" s="25"/>
      <c r="T13" s="25">
        <v>411</v>
      </c>
      <c r="U13" s="20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ht="18" thickBot="1">
      <c r="A14" s="23">
        <v>43899</v>
      </c>
      <c r="B14" s="6">
        <v>11</v>
      </c>
      <c r="C14" s="26">
        <v>30</v>
      </c>
      <c r="D14" s="83"/>
      <c r="E14" s="25">
        <v>281</v>
      </c>
      <c r="F14" s="25"/>
      <c r="G14" s="25">
        <v>30</v>
      </c>
      <c r="H14" s="25"/>
      <c r="I14" s="25">
        <v>0</v>
      </c>
      <c r="J14" s="25"/>
      <c r="K14" s="25">
        <v>30</v>
      </c>
      <c r="L14" s="25">
        <v>30</v>
      </c>
      <c r="M14" s="25">
        <v>447</v>
      </c>
      <c r="N14" s="25">
        <v>0</v>
      </c>
      <c r="O14" s="25">
        <v>0</v>
      </c>
      <c r="P14" s="25">
        <v>0</v>
      </c>
      <c r="Q14" s="25"/>
      <c r="R14" s="25">
        <v>0</v>
      </c>
      <c r="S14" s="25"/>
      <c r="T14" s="25">
        <v>495</v>
      </c>
      <c r="U14" s="20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ht="18" thickBot="1">
      <c r="A15" s="23">
        <v>43900</v>
      </c>
      <c r="B15" s="6">
        <v>12</v>
      </c>
      <c r="C15" s="26">
        <v>39</v>
      </c>
      <c r="D15" s="83"/>
      <c r="E15" s="25">
        <v>339</v>
      </c>
      <c r="F15" s="25"/>
      <c r="G15" s="25">
        <v>39</v>
      </c>
      <c r="H15" s="25"/>
      <c r="I15" s="25">
        <v>0</v>
      </c>
      <c r="J15" s="25"/>
      <c r="K15" s="25">
        <v>39</v>
      </c>
      <c r="L15" s="25">
        <v>39</v>
      </c>
      <c r="M15" s="25">
        <v>496</v>
      </c>
      <c r="N15" s="25">
        <v>0</v>
      </c>
      <c r="O15" s="25">
        <v>0</v>
      </c>
      <c r="P15" s="25">
        <v>0</v>
      </c>
      <c r="Q15" s="25"/>
      <c r="R15" s="25">
        <v>0</v>
      </c>
      <c r="S15" s="25"/>
      <c r="T15" s="25">
        <v>670</v>
      </c>
      <c r="U15" s="20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ht="18" thickBot="1">
      <c r="A16" s="23">
        <v>43901</v>
      </c>
      <c r="B16" s="6">
        <v>13</v>
      </c>
      <c r="C16" s="26">
        <v>41</v>
      </c>
      <c r="D16" s="83"/>
      <c r="E16" s="25">
        <v>375</v>
      </c>
      <c r="F16" s="25"/>
      <c r="G16" s="25">
        <v>40</v>
      </c>
      <c r="H16" s="25"/>
      <c r="I16" s="25">
        <v>0</v>
      </c>
      <c r="J16" s="25"/>
      <c r="K16" s="25">
        <v>40</v>
      </c>
      <c r="L16" s="25">
        <v>41</v>
      </c>
      <c r="M16" s="25">
        <v>667</v>
      </c>
      <c r="N16" s="25">
        <v>0</v>
      </c>
      <c r="O16" s="25">
        <v>1</v>
      </c>
      <c r="P16" s="25">
        <v>0</v>
      </c>
      <c r="Q16" s="25"/>
      <c r="R16" s="25">
        <v>0</v>
      </c>
      <c r="S16" s="25"/>
      <c r="T16" s="25">
        <v>976</v>
      </c>
      <c r="U16" s="20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8" thickBot="1">
      <c r="A17" s="23">
        <v>43902</v>
      </c>
      <c r="B17" s="6">
        <v>14</v>
      </c>
      <c r="C17" s="26">
        <v>59</v>
      </c>
      <c r="D17" s="83"/>
      <c r="E17" s="25">
        <v>471</v>
      </c>
      <c r="F17" s="25"/>
      <c r="G17" s="25">
        <v>57</v>
      </c>
      <c r="H17" s="25"/>
      <c r="I17" s="25">
        <v>0</v>
      </c>
      <c r="J17" s="25"/>
      <c r="K17" s="25">
        <v>57</v>
      </c>
      <c r="L17" s="25">
        <v>59</v>
      </c>
      <c r="M17" s="25">
        <v>3066</v>
      </c>
      <c r="N17" s="25">
        <v>0</v>
      </c>
      <c r="O17" s="25">
        <v>2</v>
      </c>
      <c r="P17" s="25">
        <v>0</v>
      </c>
      <c r="Q17" s="25"/>
      <c r="R17" s="25">
        <v>0</v>
      </c>
      <c r="S17" s="25"/>
      <c r="T17" s="25">
        <v>1556</v>
      </c>
      <c r="U17" s="2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ht="18" thickBot="1">
      <c r="A18" s="23">
        <v>43903</v>
      </c>
      <c r="B18" s="6">
        <v>15</v>
      </c>
      <c r="C18" s="26">
        <v>78</v>
      </c>
      <c r="D18" s="83"/>
      <c r="E18" s="25">
        <v>637</v>
      </c>
      <c r="F18" s="25"/>
      <c r="G18" s="25">
        <v>69</v>
      </c>
      <c r="H18" s="25"/>
      <c r="I18" s="25">
        <v>0</v>
      </c>
      <c r="J18" s="25"/>
      <c r="K18" s="25">
        <v>69</v>
      </c>
      <c r="L18" s="25">
        <v>78</v>
      </c>
      <c r="M18" s="25">
        <v>4923</v>
      </c>
      <c r="N18" s="25">
        <v>0</v>
      </c>
      <c r="O18" s="25">
        <v>9</v>
      </c>
      <c r="P18" s="25">
        <v>0</v>
      </c>
      <c r="Q18" s="25"/>
      <c r="R18" s="25">
        <v>0</v>
      </c>
      <c r="S18" s="25"/>
      <c r="T18" s="25">
        <v>2494</v>
      </c>
      <c r="U18" s="20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s="35" customFormat="1" ht="17" thickBot="1">
      <c r="A19" s="23">
        <v>43904</v>
      </c>
      <c r="B19" s="33">
        <v>16</v>
      </c>
      <c r="C19" s="26">
        <v>112</v>
      </c>
      <c r="D19" s="83"/>
      <c r="E19" s="25">
        <v>1308</v>
      </c>
      <c r="F19" s="25"/>
      <c r="G19" s="25">
        <v>107</v>
      </c>
      <c r="H19" s="25"/>
      <c r="I19" s="25">
        <v>0</v>
      </c>
      <c r="J19" s="25"/>
      <c r="K19" s="25">
        <v>107</v>
      </c>
      <c r="L19" s="25">
        <v>112</v>
      </c>
      <c r="M19" s="25">
        <v>5674</v>
      </c>
      <c r="N19" s="25">
        <v>0</v>
      </c>
      <c r="O19" s="25">
        <v>5</v>
      </c>
      <c r="P19" s="25">
        <v>0</v>
      </c>
      <c r="Q19" s="25"/>
      <c r="R19" s="34">
        <v>0</v>
      </c>
      <c r="S19" s="25"/>
      <c r="T19" s="25">
        <v>4045</v>
      </c>
      <c r="U19" s="36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</row>
    <row r="20" spans="1:33" ht="18" thickBot="1">
      <c r="A20" s="23">
        <v>43905</v>
      </c>
      <c r="B20" s="6">
        <v>17</v>
      </c>
      <c r="C20" s="26">
        <v>169</v>
      </c>
      <c r="D20" s="83"/>
      <c r="E20" s="25">
        <v>1704</v>
      </c>
      <c r="F20" s="25"/>
      <c r="G20" s="25">
        <v>114</v>
      </c>
      <c r="H20" s="25"/>
      <c r="I20" s="25">
        <v>10</v>
      </c>
      <c r="J20" s="25"/>
      <c r="K20" s="25">
        <v>124</v>
      </c>
      <c r="L20" s="25">
        <v>168</v>
      </c>
      <c r="M20" s="25">
        <v>5011</v>
      </c>
      <c r="N20" s="25">
        <v>0</v>
      </c>
      <c r="O20" s="25">
        <v>44</v>
      </c>
      <c r="P20" s="25">
        <v>0</v>
      </c>
      <c r="Q20" s="25"/>
      <c r="R20" s="25">
        <v>1</v>
      </c>
      <c r="S20" s="25"/>
      <c r="T20" s="25">
        <v>5298</v>
      </c>
      <c r="U20" s="20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ht="18" thickBot="1">
      <c r="A21" s="23">
        <v>43906</v>
      </c>
      <c r="B21" s="45">
        <v>18</v>
      </c>
      <c r="C21" s="26">
        <v>245</v>
      </c>
      <c r="D21" s="83"/>
      <c r="E21" s="25">
        <v>1746</v>
      </c>
      <c r="F21" s="25"/>
      <c r="G21" s="25">
        <v>139</v>
      </c>
      <c r="H21" s="25"/>
      <c r="I21" s="25">
        <v>9</v>
      </c>
      <c r="J21" s="25"/>
      <c r="K21" s="25">
        <v>148</v>
      </c>
      <c r="L21" s="25">
        <v>252</v>
      </c>
      <c r="M21" s="25">
        <v>4592</v>
      </c>
      <c r="N21" s="25">
        <v>0</v>
      </c>
      <c r="O21" s="25">
        <v>104</v>
      </c>
      <c r="P21" s="25">
        <v>0</v>
      </c>
      <c r="Q21" s="25"/>
      <c r="R21" s="25">
        <v>2</v>
      </c>
      <c r="S21" s="25"/>
      <c r="T21" s="25">
        <v>6249</v>
      </c>
      <c r="U21" s="20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s="35" customFormat="1" ht="17" thickBot="1">
      <c r="A22" s="23">
        <v>43907</v>
      </c>
      <c r="B22" s="24">
        <v>19</v>
      </c>
      <c r="C22" s="26">
        <v>331</v>
      </c>
      <c r="D22" s="83"/>
      <c r="E22" s="25">
        <v>2908</v>
      </c>
      <c r="F22" s="25"/>
      <c r="G22" s="25">
        <v>139</v>
      </c>
      <c r="H22" s="25"/>
      <c r="I22" s="25">
        <v>18</v>
      </c>
      <c r="J22" s="25"/>
      <c r="K22" s="25">
        <v>157</v>
      </c>
      <c r="L22" s="25">
        <v>328</v>
      </c>
      <c r="M22" s="25">
        <v>4592</v>
      </c>
      <c r="N22" s="25">
        <v>2203</v>
      </c>
      <c r="O22" s="25">
        <v>171</v>
      </c>
      <c r="P22" s="34">
        <v>0</v>
      </c>
      <c r="Q22" s="34"/>
      <c r="R22" s="25">
        <v>3</v>
      </c>
      <c r="S22" s="25"/>
      <c r="T22" s="25">
        <v>7926</v>
      </c>
      <c r="U22" s="36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</row>
    <row r="23" spans="1:33" ht="18" thickBot="1">
      <c r="A23" s="23">
        <v>43908</v>
      </c>
      <c r="B23" s="6">
        <v>20</v>
      </c>
      <c r="C23" s="26">
        <v>448</v>
      </c>
      <c r="D23" s="83"/>
      <c r="E23" s="25">
        <v>4030</v>
      </c>
      <c r="F23" s="25"/>
      <c r="G23" s="25">
        <v>206</v>
      </c>
      <c r="H23" s="25"/>
      <c r="I23" s="25">
        <v>17</v>
      </c>
      <c r="J23" s="25"/>
      <c r="K23" s="25">
        <v>223</v>
      </c>
      <c r="L23" s="25">
        <v>444</v>
      </c>
      <c r="M23" s="25">
        <v>6852</v>
      </c>
      <c r="N23" s="25">
        <v>3259</v>
      </c>
      <c r="O23" s="25">
        <v>221</v>
      </c>
      <c r="P23" s="25">
        <v>1</v>
      </c>
      <c r="Q23" s="25"/>
      <c r="R23" s="25">
        <v>3</v>
      </c>
      <c r="S23" s="25"/>
      <c r="T23" s="25">
        <v>10230</v>
      </c>
      <c r="U23" s="20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ht="18" thickBot="1">
      <c r="A24" s="23">
        <v>43909</v>
      </c>
      <c r="B24" s="6">
        <v>21</v>
      </c>
      <c r="C24" s="26">
        <v>642</v>
      </c>
      <c r="D24" s="83"/>
      <c r="E24" s="25">
        <v>5067</v>
      </c>
      <c r="F24" s="25"/>
      <c r="G24" s="25">
        <v>89</v>
      </c>
      <c r="H24" s="25"/>
      <c r="I24" s="25">
        <v>20</v>
      </c>
      <c r="J24" s="25"/>
      <c r="K24" s="25">
        <v>109</v>
      </c>
      <c r="L24" s="25">
        <v>637</v>
      </c>
      <c r="M24" s="25">
        <v>6656</v>
      </c>
      <c r="N24" s="25">
        <v>4074</v>
      </c>
      <c r="O24" s="25">
        <v>528</v>
      </c>
      <c r="P24" s="25">
        <v>2</v>
      </c>
      <c r="Q24" s="25"/>
      <c r="R24" s="25">
        <v>3</v>
      </c>
      <c r="S24" s="25"/>
      <c r="T24" s="25">
        <v>12688</v>
      </c>
      <c r="U24" s="20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23">
        <v>43910</v>
      </c>
      <c r="B25" s="6">
        <v>22</v>
      </c>
      <c r="C25" s="26">
        <v>785</v>
      </c>
      <c r="D25" s="83"/>
      <c r="E25" s="25">
        <v>6061</v>
      </c>
      <c r="F25" s="25"/>
      <c r="G25" s="25">
        <v>89</v>
      </c>
      <c r="H25" s="25"/>
      <c r="I25" s="25">
        <v>20</v>
      </c>
      <c r="J25" s="25"/>
      <c r="K25" s="25">
        <v>109</v>
      </c>
      <c r="L25" s="25">
        <v>779</v>
      </c>
      <c r="M25" s="25">
        <v>8091</v>
      </c>
      <c r="N25" s="25">
        <v>4788</v>
      </c>
      <c r="O25" s="25">
        <v>670</v>
      </c>
      <c r="P25" s="25">
        <v>3</v>
      </c>
      <c r="Q25" s="25"/>
      <c r="R25" s="25">
        <v>3</v>
      </c>
      <c r="S25" s="25"/>
      <c r="T25" s="25">
        <v>15178</v>
      </c>
      <c r="U25" s="20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8" thickBot="1">
      <c r="A26" s="23">
        <v>43911</v>
      </c>
      <c r="B26" s="6">
        <v>23</v>
      </c>
      <c r="C26" s="26">
        <v>1020</v>
      </c>
      <c r="D26" s="83"/>
      <c r="E26" s="25">
        <v>7732</v>
      </c>
      <c r="F26" s="25"/>
      <c r="G26" s="25">
        <v>126</v>
      </c>
      <c r="H26" s="25"/>
      <c r="I26" s="25">
        <v>26</v>
      </c>
      <c r="J26" s="25"/>
      <c r="K26" s="25">
        <v>152</v>
      </c>
      <c r="L26" s="25">
        <v>1009</v>
      </c>
      <c r="M26" s="25">
        <v>9008</v>
      </c>
      <c r="N26" s="25">
        <v>5862</v>
      </c>
      <c r="O26" s="25">
        <v>857</v>
      </c>
      <c r="P26" s="25">
        <v>6</v>
      </c>
      <c r="Q26" s="25"/>
      <c r="R26" s="25">
        <v>5</v>
      </c>
      <c r="S26" s="25"/>
      <c r="T26" s="25">
        <v>18393</v>
      </c>
      <c r="U26" s="20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s="35" customFormat="1" ht="17" thickBot="1">
      <c r="A27" s="38">
        <v>43912</v>
      </c>
      <c r="B27" s="39">
        <v>24</v>
      </c>
      <c r="C27" s="40">
        <v>1280</v>
      </c>
      <c r="D27" s="85"/>
      <c r="E27" s="41">
        <v>9854</v>
      </c>
      <c r="F27" s="41"/>
      <c r="G27" s="41">
        <v>156</v>
      </c>
      <c r="H27" s="41"/>
      <c r="I27" s="41">
        <v>35</v>
      </c>
      <c r="J27" s="41"/>
      <c r="K27" s="41">
        <v>191</v>
      </c>
      <c r="L27" s="41">
        <v>1263</v>
      </c>
      <c r="M27" s="41">
        <v>13155</v>
      </c>
      <c r="N27" s="41">
        <v>7515</v>
      </c>
      <c r="O27" s="41">
        <v>1072</v>
      </c>
      <c r="P27" s="41">
        <v>12</v>
      </c>
      <c r="Q27" s="41"/>
      <c r="R27" s="41">
        <v>5</v>
      </c>
      <c r="S27" s="41"/>
      <c r="T27" s="41">
        <v>20909</v>
      </c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</row>
    <row r="28" spans="1:33" ht="18" thickBot="1">
      <c r="A28" s="23">
        <v>43913</v>
      </c>
      <c r="B28" s="18">
        <v>25</v>
      </c>
      <c r="C28" s="26">
        <v>1600</v>
      </c>
      <c r="D28" s="83"/>
      <c r="E28" s="25">
        <v>11779</v>
      </c>
      <c r="F28" s="25"/>
      <c r="G28" s="25">
        <v>169</v>
      </c>
      <c r="H28" s="25"/>
      <c r="I28" s="25">
        <v>41</v>
      </c>
      <c r="J28" s="25"/>
      <c r="K28" s="25">
        <v>210</v>
      </c>
      <c r="L28" s="25">
        <v>1581</v>
      </c>
      <c r="M28" s="25">
        <v>12562</v>
      </c>
      <c r="N28" s="25">
        <v>9027</v>
      </c>
      <c r="O28" s="25">
        <v>1371</v>
      </c>
      <c r="P28" s="25">
        <v>14</v>
      </c>
      <c r="Q28" s="25"/>
      <c r="R28" s="25">
        <v>5</v>
      </c>
      <c r="S28" s="25"/>
      <c r="T28" s="25">
        <v>23018</v>
      </c>
      <c r="U28" s="20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ht="18" thickBot="1">
      <c r="A29" s="23">
        <v>43914</v>
      </c>
      <c r="B29" s="6">
        <v>26</v>
      </c>
      <c r="C29" s="26">
        <v>2060</v>
      </c>
      <c r="D29" s="83"/>
      <c r="E29" s="25">
        <v>13674</v>
      </c>
      <c r="F29" s="25"/>
      <c r="G29" s="25">
        <v>201</v>
      </c>
      <c r="H29" s="25"/>
      <c r="I29" s="25">
        <v>47</v>
      </c>
      <c r="J29" s="25"/>
      <c r="K29" s="25">
        <v>248</v>
      </c>
      <c r="L29" s="25">
        <v>2023</v>
      </c>
      <c r="M29" s="25">
        <v>11842</v>
      </c>
      <c r="N29" s="25">
        <v>10212</v>
      </c>
      <c r="O29" s="25">
        <v>1775</v>
      </c>
      <c r="P29" s="25">
        <v>23</v>
      </c>
      <c r="Q29" s="25"/>
      <c r="R29" s="25">
        <v>14</v>
      </c>
      <c r="S29" s="25"/>
      <c r="T29" s="25">
        <v>27199</v>
      </c>
      <c r="U29" s="20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23">
        <v>43915</v>
      </c>
      <c r="B30" s="18">
        <v>27</v>
      </c>
      <c r="C30" s="26">
        <v>2363</v>
      </c>
      <c r="D30" s="83"/>
      <c r="E30" s="25">
        <v>15474</v>
      </c>
      <c r="F30" s="25"/>
      <c r="G30" s="25">
        <v>203</v>
      </c>
      <c r="H30" s="25"/>
      <c r="I30" s="25">
        <v>48</v>
      </c>
      <c r="J30" s="25"/>
      <c r="K30" s="25">
        <v>251</v>
      </c>
      <c r="L30" s="25">
        <v>2311</v>
      </c>
      <c r="M30" s="25">
        <v>11842</v>
      </c>
      <c r="N30" s="25">
        <v>11329</v>
      </c>
      <c r="O30" s="25">
        <v>2060</v>
      </c>
      <c r="P30" s="25">
        <v>30</v>
      </c>
      <c r="Q30" s="25"/>
      <c r="R30" s="25">
        <v>22</v>
      </c>
      <c r="S30" s="25"/>
      <c r="T30" s="25">
        <v>32214</v>
      </c>
      <c r="U30" s="20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ht="18" thickBot="1">
      <c r="A31" s="23">
        <v>43916</v>
      </c>
      <c r="B31" s="6">
        <v>28</v>
      </c>
      <c r="C31" s="26">
        <v>2995</v>
      </c>
      <c r="D31" s="83"/>
      <c r="E31" s="25">
        <v>21155</v>
      </c>
      <c r="F31" s="25"/>
      <c r="G31" s="25">
        <v>276</v>
      </c>
      <c r="H31" s="25"/>
      <c r="I31" s="25">
        <v>61</v>
      </c>
      <c r="J31" s="25"/>
      <c r="K31" s="25">
        <v>337</v>
      </c>
      <c r="L31" s="25">
        <v>2930</v>
      </c>
      <c r="M31" s="25">
        <v>13624</v>
      </c>
      <c r="N31" s="25">
        <v>16569</v>
      </c>
      <c r="O31" s="25">
        <v>2593</v>
      </c>
      <c r="P31" s="25">
        <v>43</v>
      </c>
      <c r="Q31" s="25"/>
      <c r="R31" s="25">
        <v>22</v>
      </c>
      <c r="S31" s="25"/>
      <c r="T31" s="25">
        <v>37523</v>
      </c>
      <c r="U31" s="20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8" thickBot="1">
      <c r="A32" s="23">
        <v>43917</v>
      </c>
      <c r="B32" s="18">
        <v>29</v>
      </c>
      <c r="C32" s="26">
        <v>3544</v>
      </c>
      <c r="D32" s="83"/>
      <c r="E32" s="25">
        <v>22257</v>
      </c>
      <c r="F32" s="25"/>
      <c r="G32" s="25">
        <v>191</v>
      </c>
      <c r="H32" s="25"/>
      <c r="I32" s="25">
        <v>61</v>
      </c>
      <c r="J32" s="25"/>
      <c r="K32" s="25">
        <v>252</v>
      </c>
      <c r="L32" s="25">
        <v>3441</v>
      </c>
      <c r="M32" s="25">
        <v>14994</v>
      </c>
      <c r="N32" s="25">
        <v>16718</v>
      </c>
      <c r="O32" s="25">
        <v>3189</v>
      </c>
      <c r="P32" s="25">
        <v>60</v>
      </c>
      <c r="Q32" s="25"/>
      <c r="R32" s="25">
        <v>43</v>
      </c>
      <c r="S32" s="25"/>
      <c r="T32" s="25">
        <v>44212</v>
      </c>
      <c r="U32" s="20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ht="18" thickBot="1">
      <c r="A33" s="23">
        <v>43918</v>
      </c>
      <c r="B33" s="6">
        <v>30</v>
      </c>
      <c r="C33" s="26">
        <v>4268</v>
      </c>
      <c r="D33" s="83"/>
      <c r="E33" s="25">
        <v>25431</v>
      </c>
      <c r="F33" s="25"/>
      <c r="G33" s="25">
        <v>354</v>
      </c>
      <c r="H33" s="25"/>
      <c r="I33" s="25">
        <v>71</v>
      </c>
      <c r="J33" s="25"/>
      <c r="K33" s="25">
        <v>425</v>
      </c>
      <c r="L33" s="25">
        <v>4149</v>
      </c>
      <c r="M33" s="25">
        <v>19816</v>
      </c>
      <c r="N33" s="25">
        <v>17168</v>
      </c>
      <c r="O33" s="25">
        <v>3724</v>
      </c>
      <c r="P33" s="25">
        <v>76</v>
      </c>
      <c r="Q33" s="25"/>
      <c r="R33" s="25">
        <v>43</v>
      </c>
      <c r="S33" s="25"/>
      <c r="T33" s="25">
        <v>52089</v>
      </c>
      <c r="U33" s="20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8" thickBot="1">
      <c r="A34" s="23">
        <v>43919</v>
      </c>
      <c r="B34" s="18">
        <v>31</v>
      </c>
      <c r="C34" s="26">
        <v>5170</v>
      </c>
      <c r="D34" s="83"/>
      <c r="E34" s="25">
        <v>32754</v>
      </c>
      <c r="F34" s="25"/>
      <c r="G34" s="25">
        <v>418</v>
      </c>
      <c r="H34" s="25"/>
      <c r="I34" s="25">
        <v>89</v>
      </c>
      <c r="J34" s="25"/>
      <c r="K34" s="25">
        <v>507</v>
      </c>
      <c r="L34" s="25">
        <v>5027</v>
      </c>
      <c r="M34" s="25">
        <v>19927</v>
      </c>
      <c r="N34" s="25">
        <v>22646</v>
      </c>
      <c r="O34" s="25">
        <v>4520</v>
      </c>
      <c r="P34" s="25">
        <v>100</v>
      </c>
      <c r="Q34" s="25"/>
      <c r="R34" s="25">
        <v>43</v>
      </c>
      <c r="S34" s="25"/>
      <c r="T34" s="25">
        <v>58982</v>
      </c>
      <c r="U34" s="20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ht="18" thickBot="1">
      <c r="A35" s="23">
        <v>43920</v>
      </c>
      <c r="B35" s="6">
        <v>32</v>
      </c>
      <c r="C35" s="26">
        <v>5962</v>
      </c>
      <c r="D35" s="83"/>
      <c r="E35" s="25">
        <v>38042</v>
      </c>
      <c r="F35" s="25"/>
      <c r="G35" s="25">
        <v>486</v>
      </c>
      <c r="H35" s="25"/>
      <c r="I35" s="25">
        <v>138</v>
      </c>
      <c r="J35" s="25"/>
      <c r="K35" s="25">
        <v>624</v>
      </c>
      <c r="L35" s="25">
        <v>5800</v>
      </c>
      <c r="M35" s="25">
        <v>17785</v>
      </c>
      <c r="N35" s="25">
        <v>26572</v>
      </c>
      <c r="O35" s="25">
        <v>5176</v>
      </c>
      <c r="P35" s="25">
        <v>119</v>
      </c>
      <c r="Q35" s="25"/>
      <c r="R35" s="25">
        <v>43</v>
      </c>
      <c r="S35" s="25"/>
      <c r="T35" s="25">
        <v>64014</v>
      </c>
      <c r="U35" s="20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s="30" customFormat="1" ht="22" thickBot="1">
      <c r="A36" s="23">
        <v>43921</v>
      </c>
      <c r="B36" s="18">
        <v>33</v>
      </c>
      <c r="C36" s="26">
        <v>6408</v>
      </c>
      <c r="D36" s="83"/>
      <c r="E36" s="25">
        <v>44206</v>
      </c>
      <c r="F36" s="25"/>
      <c r="G36" s="25">
        <v>571</v>
      </c>
      <c r="H36" s="25"/>
      <c r="I36" s="25">
        <v>164</v>
      </c>
      <c r="J36" s="25"/>
      <c r="K36" s="25">
        <v>735</v>
      </c>
      <c r="L36" s="25">
        <v>6225</v>
      </c>
      <c r="M36" s="25">
        <v>11482</v>
      </c>
      <c r="N36" s="25">
        <v>32953</v>
      </c>
      <c r="O36" s="25">
        <v>5490</v>
      </c>
      <c r="P36" s="25">
        <v>140</v>
      </c>
      <c r="Q36" s="25"/>
      <c r="R36" s="25">
        <v>43</v>
      </c>
      <c r="S36" s="25"/>
      <c r="T36" s="25">
        <v>71967</v>
      </c>
      <c r="U36" s="31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8" thickBot="1">
      <c r="A37" s="23">
        <v>43922</v>
      </c>
      <c r="B37" s="6">
        <v>34</v>
      </c>
      <c r="C37" s="26">
        <v>7443</v>
      </c>
      <c r="D37" s="83"/>
      <c r="E37" s="25">
        <v>52806</v>
      </c>
      <c r="F37" s="25"/>
      <c r="G37" s="25">
        <v>627</v>
      </c>
      <c r="H37" s="25"/>
      <c r="I37" s="25">
        <v>188</v>
      </c>
      <c r="J37" s="25"/>
      <c r="K37" s="25">
        <v>815</v>
      </c>
      <c r="L37" s="25">
        <v>7240</v>
      </c>
      <c r="M37" s="25">
        <v>19260</v>
      </c>
      <c r="N37" s="25">
        <v>40033</v>
      </c>
      <c r="O37" s="25">
        <v>6425</v>
      </c>
      <c r="P37" s="25">
        <v>160</v>
      </c>
      <c r="Q37" s="25"/>
      <c r="R37" s="25">
        <v>43</v>
      </c>
      <c r="S37" s="25"/>
      <c r="T37" s="25">
        <v>79909</v>
      </c>
      <c r="U37" s="20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ht="18" thickBot="1">
      <c r="A38" s="23">
        <v>43923</v>
      </c>
      <c r="B38" s="18">
        <v>35</v>
      </c>
      <c r="C38" s="26">
        <v>8251</v>
      </c>
      <c r="D38" s="83"/>
      <c r="E38" s="25">
        <v>59357</v>
      </c>
      <c r="F38" s="25"/>
      <c r="G38" s="25">
        <v>726</v>
      </c>
      <c r="H38" s="25"/>
      <c r="I38" s="25">
        <v>230</v>
      </c>
      <c r="J38" s="25"/>
      <c r="K38" s="25">
        <v>956</v>
      </c>
      <c r="L38" s="25">
        <v>8021</v>
      </c>
      <c r="M38" s="25">
        <v>20275</v>
      </c>
      <c r="N38" s="25">
        <v>46249</v>
      </c>
      <c r="O38" s="25">
        <v>7065</v>
      </c>
      <c r="P38" s="25">
        <v>187</v>
      </c>
      <c r="Q38" s="25"/>
      <c r="R38" s="25">
        <v>43</v>
      </c>
      <c r="S38" s="25"/>
      <c r="T38" s="25">
        <v>88539</v>
      </c>
      <c r="U38" s="20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ht="18" thickBot="1">
      <c r="A39" s="23">
        <v>43924</v>
      </c>
      <c r="B39" s="6">
        <v>36</v>
      </c>
      <c r="C39" s="26">
        <v>9034</v>
      </c>
      <c r="D39" s="83"/>
      <c r="E39" s="25">
        <v>66895</v>
      </c>
      <c r="F39" s="25"/>
      <c r="G39" s="25">
        <v>1042</v>
      </c>
      <c r="H39" s="25"/>
      <c r="I39" s="25">
        <v>240</v>
      </c>
      <c r="J39" s="25"/>
      <c r="K39" s="25">
        <v>1282</v>
      </c>
      <c r="L39" s="25">
        <v>8757</v>
      </c>
      <c r="M39" s="25">
        <v>21798</v>
      </c>
      <c r="N39" s="25">
        <v>52903</v>
      </c>
      <c r="O39" s="25">
        <v>7475</v>
      </c>
      <c r="P39" s="25">
        <v>209</v>
      </c>
      <c r="Q39" s="25"/>
      <c r="R39" s="25">
        <v>68</v>
      </c>
      <c r="S39" s="25"/>
      <c r="T39" s="25">
        <v>97796</v>
      </c>
      <c r="U39" s="20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8" thickBot="1">
      <c r="A40" s="23">
        <v>43925</v>
      </c>
      <c r="B40" s="18">
        <v>37</v>
      </c>
      <c r="C40" s="26">
        <v>9886</v>
      </c>
      <c r="D40" s="83"/>
      <c r="E40" s="25">
        <v>74377</v>
      </c>
      <c r="F40" s="25"/>
      <c r="G40" s="25">
        <v>1058</v>
      </c>
      <c r="H40" s="25"/>
      <c r="I40" s="25">
        <v>245</v>
      </c>
      <c r="J40" s="25"/>
      <c r="K40" s="25">
        <v>1303</v>
      </c>
      <c r="L40" s="25">
        <v>9572</v>
      </c>
      <c r="M40" s="25">
        <v>22556</v>
      </c>
      <c r="N40" s="25">
        <v>59099</v>
      </c>
      <c r="O40" s="25">
        <v>8269</v>
      </c>
      <c r="P40" s="25">
        <v>246</v>
      </c>
      <c r="Q40" s="25"/>
      <c r="R40" s="25">
        <v>68</v>
      </c>
      <c r="S40" s="25"/>
      <c r="T40" s="25">
        <v>107234</v>
      </c>
      <c r="U40" s="20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ht="18" thickBot="1">
      <c r="A41" s="23">
        <v>43926</v>
      </c>
      <c r="B41" s="6">
        <v>38</v>
      </c>
      <c r="C41" s="26">
        <v>10524</v>
      </c>
      <c r="D41" s="83"/>
      <c r="E41" s="25">
        <v>81087</v>
      </c>
      <c r="F41" s="25"/>
      <c r="G41" s="25">
        <v>1075</v>
      </c>
      <c r="H41" s="25"/>
      <c r="I41" s="25">
        <v>251</v>
      </c>
      <c r="J41" s="25"/>
      <c r="K41" s="25">
        <v>1326</v>
      </c>
      <c r="L41" s="25">
        <v>10183</v>
      </c>
      <c r="M41" s="25">
        <v>22858</v>
      </c>
      <c r="N41" s="25">
        <v>65045</v>
      </c>
      <c r="O41" s="25">
        <v>8857</v>
      </c>
      <c r="P41" s="25">
        <v>266</v>
      </c>
      <c r="Q41" s="25"/>
      <c r="R41" s="25">
        <v>75</v>
      </c>
      <c r="S41" s="25"/>
      <c r="T41" s="25">
        <v>116289</v>
      </c>
      <c r="U41" s="20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 ht="18" thickBot="1">
      <c r="A42" s="23">
        <v>43927</v>
      </c>
      <c r="B42" s="18">
        <v>39</v>
      </c>
      <c r="C42" s="26">
        <v>11278</v>
      </c>
      <c r="D42" s="83"/>
      <c r="E42" s="25">
        <v>86370</v>
      </c>
      <c r="F42" s="25"/>
      <c r="G42" s="25">
        <v>1084</v>
      </c>
      <c r="H42" s="25"/>
      <c r="I42" s="25">
        <v>267</v>
      </c>
      <c r="J42" s="25"/>
      <c r="K42" s="25">
        <v>1351</v>
      </c>
      <c r="L42" s="25">
        <v>10908</v>
      </c>
      <c r="M42" s="25">
        <v>23209</v>
      </c>
      <c r="N42" s="25">
        <v>70130</v>
      </c>
      <c r="O42" s="25">
        <v>9557</v>
      </c>
      <c r="P42" s="25">
        <v>295</v>
      </c>
      <c r="Q42" s="25"/>
      <c r="R42" s="25">
        <v>75</v>
      </c>
      <c r="S42" s="25"/>
      <c r="T42" s="25">
        <v>123005</v>
      </c>
      <c r="U42" s="20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 ht="18" thickBot="1">
      <c r="A43" s="23">
        <v>43928</v>
      </c>
      <c r="B43" s="6">
        <v>40</v>
      </c>
      <c r="C43" s="26">
        <v>11730</v>
      </c>
      <c r="D43" s="83"/>
      <c r="E43" s="25">
        <v>91794</v>
      </c>
      <c r="F43" s="25"/>
      <c r="G43" s="25">
        <v>1099</v>
      </c>
      <c r="H43" s="25"/>
      <c r="I43" s="25">
        <v>270</v>
      </c>
      <c r="J43" s="25"/>
      <c r="K43" s="25">
        <v>1369</v>
      </c>
      <c r="L43" s="25">
        <v>11279</v>
      </c>
      <c r="M43" s="25">
        <v>23470</v>
      </c>
      <c r="N43" s="25">
        <v>75564</v>
      </c>
      <c r="O43" s="25">
        <v>9910</v>
      </c>
      <c r="P43" s="25">
        <v>311</v>
      </c>
      <c r="Q43" s="25"/>
      <c r="R43" s="25">
        <v>140</v>
      </c>
      <c r="S43" s="25"/>
      <c r="T43" s="25">
        <v>132191</v>
      </c>
      <c r="U43" s="20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ht="18" thickBot="1">
      <c r="A44" s="23">
        <v>43929</v>
      </c>
      <c r="B44" s="18">
        <v>41</v>
      </c>
      <c r="C44" s="26">
        <v>12442</v>
      </c>
      <c r="D44" s="83"/>
      <c r="E44" s="25">
        <v>99730</v>
      </c>
      <c r="F44" s="25"/>
      <c r="G44" s="25">
        <v>1180</v>
      </c>
      <c r="H44" s="25"/>
      <c r="I44" s="25">
        <v>271</v>
      </c>
      <c r="J44" s="25"/>
      <c r="K44" s="25">
        <v>1451</v>
      </c>
      <c r="L44" s="25">
        <v>11913</v>
      </c>
      <c r="M44" s="25">
        <v>25070</v>
      </c>
      <c r="N44" s="25">
        <v>82846</v>
      </c>
      <c r="O44" s="25">
        <v>10462</v>
      </c>
      <c r="P44" s="25">
        <v>345</v>
      </c>
      <c r="Q44" s="25"/>
      <c r="R44" s="25">
        <v>184</v>
      </c>
      <c r="S44" s="25"/>
      <c r="T44" s="25">
        <v>142748</v>
      </c>
      <c r="U44" s="20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 ht="18" thickBot="1">
      <c r="A45" s="23">
        <v>43930</v>
      </c>
      <c r="B45" s="6">
        <v>42</v>
      </c>
      <c r="C45" s="26">
        <v>13141</v>
      </c>
      <c r="D45" s="83"/>
      <c r="E45" s="25">
        <v>104886</v>
      </c>
      <c r="F45" s="25"/>
      <c r="G45" s="25">
        <v>1211</v>
      </c>
      <c r="H45" s="25"/>
      <c r="I45" s="25">
        <v>245</v>
      </c>
      <c r="J45" s="25"/>
      <c r="K45" s="25">
        <v>1456</v>
      </c>
      <c r="L45" s="25">
        <v>12565</v>
      </c>
      <c r="M45" s="25">
        <v>24881</v>
      </c>
      <c r="N45" s="25">
        <v>85842</v>
      </c>
      <c r="O45" s="25">
        <v>11109</v>
      </c>
      <c r="P45" s="25">
        <v>380</v>
      </c>
      <c r="Q45" s="25"/>
      <c r="R45" s="25">
        <v>196</v>
      </c>
      <c r="S45" s="25"/>
      <c r="T45" s="25">
        <v>154150</v>
      </c>
      <c r="U45" s="20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ht="18" thickBot="1">
      <c r="A46" s="23">
        <v>43931</v>
      </c>
      <c r="B46" s="18">
        <v>43</v>
      </c>
      <c r="C46" s="26">
        <v>13956</v>
      </c>
      <c r="D46" s="83"/>
      <c r="E46" s="25">
        <v>115158</v>
      </c>
      <c r="F46" s="25"/>
      <c r="G46" s="25">
        <v>1173</v>
      </c>
      <c r="H46" s="25"/>
      <c r="I46" s="25">
        <v>241</v>
      </c>
      <c r="J46" s="25"/>
      <c r="K46" s="25">
        <v>1414</v>
      </c>
      <c r="L46" s="25">
        <v>13342</v>
      </c>
      <c r="M46" s="25">
        <v>24708</v>
      </c>
      <c r="N46" s="25">
        <v>97401</v>
      </c>
      <c r="O46" s="25">
        <v>11928</v>
      </c>
      <c r="P46" s="25">
        <v>409</v>
      </c>
      <c r="Q46" s="25"/>
      <c r="R46" s="25">
        <v>205</v>
      </c>
      <c r="S46" s="25"/>
      <c r="T46" s="25">
        <v>166359</v>
      </c>
      <c r="U46" s="20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 ht="17" thickBot="1">
      <c r="A47" s="23">
        <v>43932</v>
      </c>
      <c r="B47" s="6">
        <v>44</v>
      </c>
      <c r="C47" s="26">
        <v>15742</v>
      </c>
      <c r="D47" s="83"/>
      <c r="E47" s="25">
        <v>123564</v>
      </c>
      <c r="F47" s="25"/>
      <c r="G47" s="25">
        <v>1179</v>
      </c>
      <c r="H47" s="25"/>
      <c r="I47" s="25">
        <v>226</v>
      </c>
      <c r="J47" s="25"/>
      <c r="K47" s="25">
        <v>1405</v>
      </c>
      <c r="L47" s="25">
        <v>15074</v>
      </c>
      <c r="M47" s="25">
        <v>25914</v>
      </c>
      <c r="N47" s="25">
        <v>103583</v>
      </c>
      <c r="O47" s="25">
        <v>13669</v>
      </c>
      <c r="P47" s="25">
        <v>435</v>
      </c>
      <c r="Q47" s="25"/>
      <c r="R47" s="25">
        <v>233</v>
      </c>
      <c r="S47" s="25"/>
      <c r="T47" s="25">
        <v>176546</v>
      </c>
    </row>
    <row r="48" spans="1:33" ht="17" thickBot="1">
      <c r="A48" s="23">
        <v>43933</v>
      </c>
      <c r="B48" s="18">
        <v>45</v>
      </c>
      <c r="C48" s="26">
        <v>15987</v>
      </c>
      <c r="D48" s="83"/>
      <c r="E48" s="25">
        <v>130300</v>
      </c>
      <c r="F48" s="25"/>
      <c r="G48" s="25">
        <v>1175</v>
      </c>
      <c r="H48" s="25"/>
      <c r="I48" s="25">
        <v>233</v>
      </c>
      <c r="J48" s="25"/>
      <c r="K48" s="25">
        <v>1408</v>
      </c>
      <c r="L48" s="25">
        <v>15251</v>
      </c>
      <c r="M48" s="25">
        <v>25432</v>
      </c>
      <c r="N48" s="25">
        <v>110352</v>
      </c>
      <c r="O48" s="25">
        <v>13843</v>
      </c>
      <c r="P48" s="25">
        <v>470</v>
      </c>
      <c r="Q48" s="25"/>
      <c r="R48" s="25">
        <v>266</v>
      </c>
      <c r="S48" s="25"/>
      <c r="T48" s="25">
        <v>185647</v>
      </c>
    </row>
    <row r="49" spans="1:21" ht="17" thickBot="1">
      <c r="A49" s="23">
        <v>43934</v>
      </c>
      <c r="B49" s="6">
        <v>46</v>
      </c>
      <c r="C49" s="26">
        <v>16585</v>
      </c>
      <c r="D49" s="83"/>
      <c r="E49" s="25">
        <v>136243</v>
      </c>
      <c r="F49" s="25"/>
      <c r="G49" s="25">
        <v>1177</v>
      </c>
      <c r="H49" s="25"/>
      <c r="I49" s="25">
        <v>228</v>
      </c>
      <c r="J49" s="25"/>
      <c r="K49" s="25">
        <v>1405</v>
      </c>
      <c r="L49" s="25">
        <v>15804</v>
      </c>
      <c r="M49" s="25">
        <v>25042</v>
      </c>
      <c r="N49" s="25">
        <v>115047</v>
      </c>
      <c r="O49" s="25">
        <v>14399</v>
      </c>
      <c r="P49" s="25">
        <v>504</v>
      </c>
      <c r="Q49" s="25"/>
      <c r="R49" s="25">
        <v>277</v>
      </c>
      <c r="S49" s="25"/>
      <c r="T49" s="25">
        <v>190857</v>
      </c>
    </row>
    <row r="50" spans="1:21" ht="17" thickBot="1">
      <c r="A50" s="23">
        <v>43935</v>
      </c>
      <c r="B50" s="18">
        <v>47</v>
      </c>
      <c r="C50" s="26">
        <v>16949</v>
      </c>
      <c r="D50" s="83"/>
      <c r="E50" s="25">
        <v>139184</v>
      </c>
      <c r="F50" s="25"/>
      <c r="G50" s="25">
        <v>1187</v>
      </c>
      <c r="H50" s="25"/>
      <c r="I50" s="25">
        <v>188</v>
      </c>
      <c r="J50" s="25"/>
      <c r="K50" s="25">
        <v>1375</v>
      </c>
      <c r="L50" s="25">
        <v>16137</v>
      </c>
      <c r="M50" s="25">
        <v>26989</v>
      </c>
      <c r="N50" s="25">
        <v>118986</v>
      </c>
      <c r="O50" s="25">
        <v>14762</v>
      </c>
      <c r="P50" s="25">
        <v>535</v>
      </c>
      <c r="Q50" s="25"/>
      <c r="R50" s="25">
        <v>277</v>
      </c>
      <c r="S50" s="25"/>
      <c r="T50" s="25">
        <v>199743</v>
      </c>
    </row>
    <row r="51" spans="1:21" ht="17" thickBot="1">
      <c r="A51" s="23">
        <v>43936</v>
      </c>
      <c r="B51" s="6">
        <v>48</v>
      </c>
      <c r="C51" s="26">
        <v>17448</v>
      </c>
      <c r="D51" s="83"/>
      <c r="E51" s="25">
        <v>142514</v>
      </c>
      <c r="F51" s="25"/>
      <c r="G51" s="25">
        <v>1227</v>
      </c>
      <c r="H51" s="25"/>
      <c r="I51" s="25">
        <v>218</v>
      </c>
      <c r="J51" s="25"/>
      <c r="K51" s="25">
        <v>1445</v>
      </c>
      <c r="L51" s="25">
        <v>16534</v>
      </c>
      <c r="M51" s="25">
        <v>23265</v>
      </c>
      <c r="N51" s="25">
        <v>122592</v>
      </c>
      <c r="O51" s="25">
        <v>15089</v>
      </c>
      <c r="P51" s="25">
        <v>567</v>
      </c>
      <c r="Q51" s="25"/>
      <c r="R51" s="25">
        <v>347</v>
      </c>
      <c r="S51" s="25"/>
      <c r="T51" s="25">
        <v>211663</v>
      </c>
    </row>
    <row r="52" spans="1:21" ht="17" thickBot="1">
      <c r="A52" s="23">
        <v>43937</v>
      </c>
      <c r="B52" s="18">
        <v>49</v>
      </c>
      <c r="C52" s="26">
        <v>18091</v>
      </c>
      <c r="D52" s="83"/>
      <c r="E52" s="25">
        <v>150804</v>
      </c>
      <c r="F52" s="25"/>
      <c r="G52" s="25">
        <v>1200</v>
      </c>
      <c r="H52" s="25"/>
      <c r="I52" s="25">
        <v>208</v>
      </c>
      <c r="J52" s="25"/>
      <c r="K52" s="25">
        <v>1408</v>
      </c>
      <c r="L52" s="25">
        <v>17109</v>
      </c>
      <c r="M52" s="25">
        <v>26144</v>
      </c>
      <c r="N52" s="25">
        <v>128653</v>
      </c>
      <c r="O52" s="25">
        <v>15701</v>
      </c>
      <c r="P52" s="25">
        <v>599</v>
      </c>
      <c r="Q52" s="25"/>
      <c r="R52" s="25">
        <v>383</v>
      </c>
      <c r="S52" s="25"/>
      <c r="T52" s="25">
        <v>225291</v>
      </c>
    </row>
    <row r="53" spans="1:21" ht="17" thickBot="1">
      <c r="A53" s="23">
        <v>43938</v>
      </c>
      <c r="B53" s="6">
        <v>50</v>
      </c>
      <c r="C53" s="26">
        <v>18841</v>
      </c>
      <c r="D53" s="83"/>
      <c r="E53" s="25">
        <v>154727</v>
      </c>
      <c r="F53" s="25"/>
      <c r="G53" s="25">
        <v>1302</v>
      </c>
      <c r="H53" s="25"/>
      <c r="I53" s="25">
        <v>229</v>
      </c>
      <c r="J53" s="25"/>
      <c r="K53" s="25">
        <v>1531</v>
      </c>
      <c r="L53" s="25">
        <v>17793</v>
      </c>
      <c r="M53" s="25">
        <v>29023</v>
      </c>
      <c r="N53" s="25">
        <v>134714</v>
      </c>
      <c r="O53" s="25">
        <v>16262</v>
      </c>
      <c r="P53" s="25">
        <v>629</v>
      </c>
      <c r="Q53" s="25"/>
      <c r="R53" s="25">
        <v>419</v>
      </c>
      <c r="S53" s="25"/>
      <c r="T53" s="25">
        <v>238691</v>
      </c>
    </row>
    <row r="54" spans="1:21" ht="17" thickBot="1">
      <c r="A54" s="23">
        <v>43939</v>
      </c>
      <c r="B54" s="18">
        <v>51</v>
      </c>
      <c r="C54" s="26">
        <v>19022</v>
      </c>
      <c r="D54" s="83"/>
      <c r="E54" s="25">
        <v>158940</v>
      </c>
      <c r="F54" s="25"/>
      <c r="G54" s="25">
        <v>1284</v>
      </c>
      <c r="H54" s="25"/>
      <c r="I54" s="25">
        <v>222</v>
      </c>
      <c r="J54" s="25"/>
      <c r="K54" s="25">
        <v>1506</v>
      </c>
      <c r="L54" s="25">
        <v>17846</v>
      </c>
      <c r="M54" s="25">
        <v>25456</v>
      </c>
      <c r="N54" s="25">
        <v>135113</v>
      </c>
      <c r="O54" s="25">
        <v>16340</v>
      </c>
      <c r="P54" s="25">
        <v>657</v>
      </c>
      <c r="Q54" s="25"/>
      <c r="R54" s="25">
        <v>519</v>
      </c>
      <c r="S54" s="25"/>
      <c r="T54" s="25">
        <v>253408</v>
      </c>
    </row>
    <row r="55" spans="1:21" ht="17" thickBot="1">
      <c r="A55" s="23">
        <v>43940</v>
      </c>
      <c r="B55" s="6">
        <v>52</v>
      </c>
      <c r="C55" s="26">
        <v>19685</v>
      </c>
      <c r="D55" s="83"/>
      <c r="E55" s="25">
        <v>162711</v>
      </c>
      <c r="F55" s="25"/>
      <c r="G55" s="25">
        <v>1253</v>
      </c>
      <c r="H55" s="25"/>
      <c r="I55" s="25">
        <v>228</v>
      </c>
      <c r="J55" s="25"/>
      <c r="K55" s="25">
        <v>1481</v>
      </c>
      <c r="L55" s="25">
        <v>18388</v>
      </c>
      <c r="M55" s="25">
        <v>25456</v>
      </c>
      <c r="N55" s="25">
        <v>137869</v>
      </c>
      <c r="O55" s="25">
        <v>16907</v>
      </c>
      <c r="P55" s="25">
        <v>687</v>
      </c>
      <c r="Q55" s="25"/>
      <c r="R55" s="25">
        <v>610</v>
      </c>
      <c r="S55" s="25"/>
      <c r="T55" s="25">
        <v>266187</v>
      </c>
    </row>
    <row r="56" spans="1:21" ht="17" thickBot="1">
      <c r="A56" s="23">
        <v>43941</v>
      </c>
      <c r="B56" s="18">
        <v>53</v>
      </c>
      <c r="C56" s="26">
        <v>20206</v>
      </c>
      <c r="D56" s="83"/>
      <c r="E56" s="25">
        <v>187604</v>
      </c>
      <c r="F56" s="25"/>
      <c r="G56" s="25">
        <v>1243</v>
      </c>
      <c r="H56" s="25"/>
      <c r="I56" s="25">
        <v>224</v>
      </c>
      <c r="J56" s="25"/>
      <c r="K56" s="25">
        <v>1467</v>
      </c>
      <c r="L56" s="25">
        <v>18882</v>
      </c>
      <c r="M56" s="25">
        <v>27947</v>
      </c>
      <c r="N56" s="25">
        <v>162439</v>
      </c>
      <c r="O56" s="25">
        <v>17415</v>
      </c>
      <c r="P56" s="25">
        <v>714</v>
      </c>
      <c r="Q56" s="25"/>
      <c r="R56" s="25">
        <v>610</v>
      </c>
      <c r="S56" s="25"/>
      <c r="T56" s="25">
        <v>275689</v>
      </c>
    </row>
    <row r="57" spans="1:21" ht="17" thickBot="1">
      <c r="A57" s="23">
        <v>43942</v>
      </c>
      <c r="B57" s="6">
        <v>54</v>
      </c>
      <c r="C57" s="26">
        <v>20863</v>
      </c>
      <c r="D57" s="83"/>
      <c r="E57" s="25">
        <v>198353</v>
      </c>
      <c r="F57" s="25"/>
      <c r="G57" s="25">
        <v>1208</v>
      </c>
      <c r="H57" s="25"/>
      <c r="I57" s="25">
        <v>215</v>
      </c>
      <c r="J57" s="25"/>
      <c r="K57" s="25">
        <v>1423</v>
      </c>
      <c r="L57" s="25">
        <v>19518</v>
      </c>
      <c r="M57" s="25">
        <v>30805</v>
      </c>
      <c r="N57" s="25">
        <v>172751</v>
      </c>
      <c r="O57" s="25">
        <v>18095</v>
      </c>
      <c r="P57" s="25">
        <v>735</v>
      </c>
      <c r="Q57" s="25"/>
      <c r="R57" s="25">
        <v>610</v>
      </c>
      <c r="S57" s="25"/>
      <c r="T57" s="25">
        <v>286690</v>
      </c>
    </row>
    <row r="58" spans="1:21" ht="17" thickBot="1">
      <c r="A58" s="23">
        <v>43943</v>
      </c>
      <c r="B58" s="18">
        <v>55</v>
      </c>
      <c r="C58" s="26">
        <v>21379</v>
      </c>
      <c r="D58" s="83"/>
      <c r="E58" s="25">
        <v>202769</v>
      </c>
      <c r="F58" s="25"/>
      <c r="G58" s="25">
        <v>1172</v>
      </c>
      <c r="H58" s="25"/>
      <c r="I58" s="25">
        <v>213</v>
      </c>
      <c r="J58" s="25"/>
      <c r="K58" s="25">
        <v>1385</v>
      </c>
      <c r="L58" s="25">
        <v>19700</v>
      </c>
      <c r="M58" s="25">
        <v>30646</v>
      </c>
      <c r="N58" s="25">
        <v>176381</v>
      </c>
      <c r="O58" s="25">
        <v>18315</v>
      </c>
      <c r="P58" s="25">
        <v>762</v>
      </c>
      <c r="Q58" s="25"/>
      <c r="R58" s="25">
        <v>917</v>
      </c>
      <c r="S58" s="25"/>
      <c r="T58" s="25">
        <v>301519</v>
      </c>
    </row>
    <row r="59" spans="1:21" ht="17" thickBot="1">
      <c r="A59" s="23">
        <v>43944</v>
      </c>
      <c r="B59" s="6">
        <v>56</v>
      </c>
      <c r="C59" s="26">
        <v>21982</v>
      </c>
      <c r="D59" s="83"/>
      <c r="E59" s="25">
        <v>210302</v>
      </c>
      <c r="F59" s="25"/>
      <c r="G59" s="25">
        <v>1146</v>
      </c>
      <c r="H59" s="25"/>
      <c r="I59" s="25">
        <v>207</v>
      </c>
      <c r="J59" s="25"/>
      <c r="K59" s="25">
        <v>1353</v>
      </c>
      <c r="L59" s="25">
        <v>20054</v>
      </c>
      <c r="M59" s="25">
        <v>30646</v>
      </c>
      <c r="N59" s="25">
        <v>185101</v>
      </c>
      <c r="O59" s="25">
        <v>18701</v>
      </c>
      <c r="P59" s="25">
        <v>785</v>
      </c>
      <c r="Q59" s="25"/>
      <c r="R59" s="25">
        <v>1143</v>
      </c>
      <c r="S59" s="25"/>
      <c r="T59" s="25">
        <v>316951</v>
      </c>
    </row>
    <row r="60" spans="1:21" ht="17" thickBot="1">
      <c r="A60" s="23">
        <v>43945</v>
      </c>
      <c r="B60" s="18">
        <v>57</v>
      </c>
      <c r="C60" s="26">
        <v>22353</v>
      </c>
      <c r="D60" s="83"/>
      <c r="E60" s="25">
        <v>219848</v>
      </c>
      <c r="F60" s="25"/>
      <c r="G60" s="25">
        <v>1095</v>
      </c>
      <c r="H60" s="25"/>
      <c r="I60" s="25">
        <v>204</v>
      </c>
      <c r="J60" s="25"/>
      <c r="K60" s="25">
        <v>1299</v>
      </c>
      <c r="L60" s="25">
        <v>20332</v>
      </c>
      <c r="M60" s="25">
        <v>30342</v>
      </c>
      <c r="N60" s="25">
        <v>193347</v>
      </c>
      <c r="O60" s="25">
        <v>19033</v>
      </c>
      <c r="P60" s="25">
        <v>820</v>
      </c>
      <c r="Q60" s="25"/>
      <c r="R60" s="25">
        <v>1201</v>
      </c>
      <c r="S60" s="25"/>
      <c r="T60" s="25">
        <v>332041</v>
      </c>
    </row>
    <row r="61" spans="1:21" ht="17" thickBot="1">
      <c r="A61" s="23">
        <v>43946</v>
      </c>
      <c r="B61" s="6">
        <v>58</v>
      </c>
      <c r="C61" s="25">
        <v>22797</v>
      </c>
      <c r="D61" s="25"/>
      <c r="E61" s="25">
        <v>227393</v>
      </c>
      <c r="F61" s="25"/>
      <c r="G61" s="25">
        <v>1068</v>
      </c>
      <c r="H61" s="25"/>
      <c r="I61" s="25">
        <v>188</v>
      </c>
      <c r="J61" s="25"/>
      <c r="K61" s="25">
        <v>1256</v>
      </c>
      <c r="L61" s="25">
        <v>20715</v>
      </c>
      <c r="M61" s="25">
        <v>29621</v>
      </c>
      <c r="N61" s="25">
        <v>200219</v>
      </c>
      <c r="O61" s="25">
        <v>19459</v>
      </c>
      <c r="P61" s="25">
        <v>854</v>
      </c>
      <c r="Q61" s="25"/>
      <c r="R61" s="25">
        <v>1228</v>
      </c>
      <c r="S61" s="25"/>
      <c r="T61" s="25">
        <v>346762</v>
      </c>
      <c r="U61" s="81"/>
    </row>
    <row r="62" spans="1:21" ht="17" thickBot="1">
      <c r="A62" s="23">
        <v>43947</v>
      </c>
      <c r="B62" s="18">
        <v>59</v>
      </c>
      <c r="C62" s="25">
        <v>23392</v>
      </c>
      <c r="D62" s="25"/>
      <c r="E62" s="25">
        <v>231737</v>
      </c>
      <c r="F62" s="25"/>
      <c r="G62" s="25">
        <v>1040</v>
      </c>
      <c r="H62" s="25"/>
      <c r="I62" s="25">
        <v>186</v>
      </c>
      <c r="J62" s="25"/>
      <c r="K62" s="25">
        <v>1226</v>
      </c>
      <c r="L62" s="25">
        <v>21235</v>
      </c>
      <c r="M62" s="25">
        <v>29932</v>
      </c>
      <c r="N62" s="25">
        <v>203562</v>
      </c>
      <c r="O62" s="25">
        <v>20009</v>
      </c>
      <c r="P62" s="25">
        <v>880</v>
      </c>
      <c r="Q62" s="25"/>
      <c r="R62" s="25">
        <v>1277</v>
      </c>
      <c r="S62" s="25"/>
      <c r="T62" s="25">
        <v>360195</v>
      </c>
      <c r="U62" s="81"/>
    </row>
    <row r="63" spans="1:21" ht="17" thickBot="1">
      <c r="A63" s="23">
        <v>43948</v>
      </c>
      <c r="B63" s="6">
        <v>60</v>
      </c>
      <c r="C63" s="25">
        <v>23683</v>
      </c>
      <c r="D63" s="25"/>
      <c r="E63" s="25">
        <v>236229</v>
      </c>
      <c r="F63" s="25"/>
      <c r="G63" s="25">
        <v>1005</v>
      </c>
      <c r="H63" s="25"/>
      <c r="I63" s="25">
        <v>182</v>
      </c>
      <c r="J63" s="25"/>
      <c r="K63" s="25">
        <v>1187</v>
      </c>
      <c r="L63" s="25">
        <v>21451</v>
      </c>
      <c r="M63" s="25">
        <v>30453</v>
      </c>
      <c r="N63" s="25">
        <v>207873</v>
      </c>
      <c r="O63" s="25">
        <v>20264</v>
      </c>
      <c r="P63" s="25">
        <v>903</v>
      </c>
      <c r="Q63" s="25"/>
      <c r="R63" s="25">
        <v>1329</v>
      </c>
      <c r="S63" s="25"/>
      <c r="T63" s="25">
        <v>368428</v>
      </c>
      <c r="U63" s="81"/>
    </row>
    <row r="64" spans="1:21" ht="17" thickBot="1">
      <c r="A64" s="23">
        <v>43949</v>
      </c>
      <c r="B64" s="18">
        <v>61</v>
      </c>
      <c r="C64" s="25">
        <v>23846</v>
      </c>
      <c r="D64" s="25"/>
      <c r="E64" s="25">
        <v>237390</v>
      </c>
      <c r="F64" s="25"/>
      <c r="G64" s="25">
        <v>995</v>
      </c>
      <c r="H64" s="25"/>
      <c r="I64" s="25">
        <v>176</v>
      </c>
      <c r="J64" s="25"/>
      <c r="K64" s="25">
        <v>1171</v>
      </c>
      <c r="L64" s="25">
        <v>21561</v>
      </c>
      <c r="M64" s="25">
        <v>30703</v>
      </c>
      <c r="N64" s="25">
        <v>208453</v>
      </c>
      <c r="O64" s="25">
        <v>20390</v>
      </c>
      <c r="P64" s="25">
        <v>928</v>
      </c>
      <c r="Q64" s="25"/>
      <c r="R64" s="25">
        <v>1357</v>
      </c>
      <c r="S64" s="25"/>
      <c r="T64" s="25">
        <v>380572</v>
      </c>
      <c r="U64" s="81"/>
    </row>
    <row r="65" spans="1:21" ht="17" thickBot="1">
      <c r="A65" s="23">
        <v>43950</v>
      </c>
      <c r="B65" s="6">
        <v>62</v>
      </c>
      <c r="C65" s="25">
        <v>24144</v>
      </c>
      <c r="D65" s="25"/>
      <c r="E65" s="25">
        <v>238887</v>
      </c>
      <c r="F65" s="25"/>
      <c r="G65" s="25">
        <v>936</v>
      </c>
      <c r="H65" s="25"/>
      <c r="I65" s="25">
        <v>172</v>
      </c>
      <c r="J65" s="25"/>
      <c r="K65" s="25">
        <v>1149</v>
      </c>
      <c r="L65" s="25">
        <v>21827</v>
      </c>
      <c r="M65" s="25">
        <v>29559</v>
      </c>
      <c r="N65" s="25">
        <v>211180</v>
      </c>
      <c r="O65" s="25">
        <v>20913</v>
      </c>
      <c r="P65" s="25">
        <v>948</v>
      </c>
      <c r="Q65" s="25"/>
      <c r="R65" s="25">
        <v>1369</v>
      </c>
      <c r="S65" s="25"/>
      <c r="T65" s="25">
        <v>396061</v>
      </c>
      <c r="U65" s="81"/>
    </row>
    <row r="66" spans="1:21" ht="17" thickBot="1">
      <c r="A66" s="23">
        <v>43951</v>
      </c>
      <c r="B66" s="18">
        <v>63</v>
      </c>
      <c r="C66" s="25">
        <v>24505</v>
      </c>
      <c r="D66" s="25"/>
      <c r="E66" s="25">
        <v>243655</v>
      </c>
      <c r="F66" s="25"/>
      <c r="G66" s="25">
        <v>980</v>
      </c>
      <c r="H66" s="25"/>
      <c r="I66" s="25">
        <v>169</v>
      </c>
      <c r="J66" s="25"/>
      <c r="K66" s="25">
        <v>1140</v>
      </c>
      <c r="L66" s="25">
        <v>22062</v>
      </c>
      <c r="M66" s="25">
        <v>29568</v>
      </c>
      <c r="N66" s="25">
        <v>215325</v>
      </c>
      <c r="O66" s="25">
        <v>21397</v>
      </c>
      <c r="P66" s="25">
        <v>973</v>
      </c>
      <c r="Q66" s="25"/>
      <c r="R66" s="25">
        <v>1470</v>
      </c>
      <c r="S66" s="25"/>
      <c r="T66" s="25">
        <v>410775</v>
      </c>
      <c r="U66" s="81"/>
    </row>
    <row r="67" spans="1:21" ht="17" thickBot="1">
      <c r="A67" s="23">
        <v>43952</v>
      </c>
      <c r="B67" s="6">
        <v>64</v>
      </c>
      <c r="C67" s="25">
        <v>24987</v>
      </c>
      <c r="D67" s="25"/>
      <c r="E67" s="25">
        <v>250905</v>
      </c>
      <c r="F67" s="25"/>
      <c r="G67" s="25">
        <v>892</v>
      </c>
      <c r="H67" s="25"/>
      <c r="I67" s="25">
        <v>154</v>
      </c>
      <c r="J67" s="25"/>
      <c r="K67" s="25">
        <v>1046</v>
      </c>
      <c r="L67" s="25">
        <v>22333</v>
      </c>
      <c r="M67" s="25">
        <v>29756</v>
      </c>
      <c r="N67" s="25">
        <v>222090</v>
      </c>
      <c r="O67" s="25">
        <v>21287</v>
      </c>
      <c r="P67" s="25">
        <v>1007</v>
      </c>
      <c r="Q67" s="25"/>
      <c r="R67" s="25">
        <v>1647</v>
      </c>
      <c r="S67" s="25"/>
      <c r="T67" s="25">
        <v>426836</v>
      </c>
    </row>
    <row r="68" spans="1:21" ht="17" thickBot="1">
      <c r="A68" s="23">
        <v>43953</v>
      </c>
      <c r="B68" s="18">
        <v>65</v>
      </c>
      <c r="C68" s="26">
        <v>25190</v>
      </c>
      <c r="D68" s="83"/>
      <c r="E68" s="25">
        <v>252728</v>
      </c>
      <c r="F68" s="25"/>
      <c r="G68" s="25">
        <v>855</v>
      </c>
      <c r="H68" s="25"/>
      <c r="I68" s="25">
        <v>150</v>
      </c>
      <c r="J68" s="25"/>
      <c r="K68" s="25">
        <v>1005</v>
      </c>
      <c r="L68" s="25">
        <v>22476</v>
      </c>
      <c r="M68" s="25">
        <v>27895</v>
      </c>
      <c r="N68" s="25">
        <v>223777</v>
      </c>
      <c r="O68" s="25">
        <v>21471</v>
      </c>
      <c r="P68" s="25">
        <v>1043</v>
      </c>
      <c r="Q68" s="25"/>
      <c r="R68" s="25">
        <v>1671</v>
      </c>
      <c r="S68" s="25"/>
      <c r="T68" s="25">
        <v>426836</v>
      </c>
    </row>
    <row r="69" spans="1:21" ht="17" thickBot="1">
      <c r="A69" s="23">
        <v>43954</v>
      </c>
      <c r="B69" s="6">
        <v>66</v>
      </c>
      <c r="C69" s="26">
        <v>25282</v>
      </c>
      <c r="D69" s="83"/>
      <c r="E69" s="25">
        <v>252889</v>
      </c>
      <c r="F69" s="25"/>
      <c r="G69" s="25">
        <v>856</v>
      </c>
      <c r="H69" s="25"/>
      <c r="I69" s="25">
        <v>144</v>
      </c>
      <c r="J69" s="25"/>
      <c r="K69" s="25">
        <v>1000</v>
      </c>
      <c r="L69" s="25">
        <v>22550</v>
      </c>
      <c r="M69" s="25">
        <v>25324</v>
      </c>
      <c r="N69" s="25">
        <v>223916</v>
      </c>
      <c r="O69" s="25">
        <v>21550</v>
      </c>
      <c r="P69" s="25">
        <v>1043</v>
      </c>
      <c r="Q69" s="25"/>
      <c r="R69" s="25">
        <v>1689</v>
      </c>
      <c r="S69" s="25"/>
      <c r="T69" s="25"/>
    </row>
    <row r="70" spans="1:21" ht="17" thickBot="1">
      <c r="A70" s="23">
        <v>43955</v>
      </c>
      <c r="B70" s="18">
        <v>67</v>
      </c>
      <c r="C70" s="26">
        <v>25524</v>
      </c>
      <c r="D70" s="83">
        <f>C70-C69</f>
        <v>242</v>
      </c>
      <c r="E70" s="25">
        <v>254510</v>
      </c>
      <c r="F70" s="25">
        <f>E70-E69</f>
        <v>1621</v>
      </c>
      <c r="G70" s="25">
        <v>813</v>
      </c>
      <c r="H70" s="25">
        <f>G70-G69</f>
        <v>-43</v>
      </c>
      <c r="I70" s="25">
        <v>143</v>
      </c>
      <c r="J70" s="25">
        <f>I70-I69</f>
        <v>-1</v>
      </c>
      <c r="K70" s="25">
        <f t="shared" ref="K70:K97" si="0">G70+I70</f>
        <v>956</v>
      </c>
      <c r="L70" s="25">
        <f t="shared" ref="L70:L115" si="1">C70-P70-R70</f>
        <v>22749</v>
      </c>
      <c r="M70" s="25">
        <v>25081</v>
      </c>
      <c r="N70" s="25">
        <v>226226</v>
      </c>
      <c r="O70" s="25">
        <f t="shared" ref="O70:O97" si="2">L70-G70-I70</f>
        <v>21793</v>
      </c>
      <c r="P70" s="25">
        <v>1063</v>
      </c>
      <c r="Q70" s="25">
        <f>P70-P69</f>
        <v>20</v>
      </c>
      <c r="R70" s="25">
        <v>1712</v>
      </c>
      <c r="S70" s="25">
        <f>R70-R69</f>
        <v>23</v>
      </c>
      <c r="T70" s="25"/>
    </row>
    <row r="71" spans="1:21" ht="17" thickBot="1">
      <c r="A71" s="23">
        <v>43956</v>
      </c>
      <c r="B71" s="6">
        <v>68</v>
      </c>
      <c r="C71" s="26">
        <v>25702</v>
      </c>
      <c r="D71" s="83">
        <f>C71-C70</f>
        <v>178</v>
      </c>
      <c r="E71" s="25">
        <v>258488</v>
      </c>
      <c r="F71" s="25">
        <f>E71-E70</f>
        <v>3978</v>
      </c>
      <c r="G71" s="25">
        <v>818</v>
      </c>
      <c r="H71" s="25">
        <f>G71-G70</f>
        <v>5</v>
      </c>
      <c r="I71" s="25">
        <v>134</v>
      </c>
      <c r="J71" s="25">
        <f>I71-I70</f>
        <v>-9</v>
      </c>
      <c r="K71" s="25">
        <f t="shared" si="0"/>
        <v>952</v>
      </c>
      <c r="L71" s="25">
        <f t="shared" si="1"/>
        <v>22885</v>
      </c>
      <c r="M71" s="25"/>
      <c r="N71" s="25"/>
      <c r="O71" s="25">
        <f t="shared" si="2"/>
        <v>21933</v>
      </c>
      <c r="P71" s="25">
        <v>1074</v>
      </c>
      <c r="Q71" s="25">
        <f>P71-P70</f>
        <v>11</v>
      </c>
      <c r="R71" s="25">
        <v>1743</v>
      </c>
      <c r="S71" s="25">
        <f>R71-R70</f>
        <v>31</v>
      </c>
      <c r="T71" s="25"/>
    </row>
    <row r="72" spans="1:21" ht="17" thickBot="1">
      <c r="A72" s="23">
        <v>43957</v>
      </c>
      <c r="B72" s="18">
        <v>69</v>
      </c>
      <c r="C72" s="26"/>
      <c r="D72" s="83"/>
      <c r="E72" s="25"/>
      <c r="F72" s="25"/>
      <c r="G72" s="25"/>
      <c r="H72" s="25"/>
      <c r="I72" s="25"/>
      <c r="J72" s="25"/>
      <c r="K72" s="25">
        <f t="shared" si="0"/>
        <v>0</v>
      </c>
      <c r="L72" s="25">
        <f t="shared" si="1"/>
        <v>0</v>
      </c>
      <c r="M72" s="25"/>
      <c r="N72" s="25"/>
      <c r="O72" s="25">
        <f t="shared" si="2"/>
        <v>0</v>
      </c>
      <c r="P72" s="25"/>
      <c r="Q72" s="25"/>
      <c r="R72" s="25"/>
      <c r="S72" s="25"/>
      <c r="T72" s="25"/>
    </row>
    <row r="73" spans="1:21" ht="17" thickBot="1">
      <c r="A73" s="23">
        <v>43958</v>
      </c>
      <c r="B73" s="6">
        <v>70</v>
      </c>
      <c r="C73" s="26"/>
      <c r="D73" s="83"/>
      <c r="E73" s="25"/>
      <c r="F73" s="25"/>
      <c r="G73" s="25"/>
      <c r="H73" s="25"/>
      <c r="I73" s="25"/>
      <c r="J73" s="25"/>
      <c r="K73" s="25">
        <f t="shared" si="0"/>
        <v>0</v>
      </c>
      <c r="L73" s="25">
        <f t="shared" si="1"/>
        <v>0</v>
      </c>
      <c r="M73" s="25"/>
      <c r="N73" s="25"/>
      <c r="O73" s="25">
        <f t="shared" si="2"/>
        <v>0</v>
      </c>
      <c r="P73" s="25"/>
      <c r="Q73" s="25"/>
      <c r="R73" s="25"/>
      <c r="S73" s="25"/>
      <c r="T73" s="25"/>
    </row>
    <row r="74" spans="1:21" ht="17" thickBot="1">
      <c r="A74" s="23">
        <v>43959</v>
      </c>
      <c r="B74" s="18">
        <v>71</v>
      </c>
      <c r="C74" s="26"/>
      <c r="D74" s="83"/>
      <c r="E74" s="25"/>
      <c r="F74" s="25"/>
      <c r="G74" s="25"/>
      <c r="H74" s="25"/>
      <c r="I74" s="25"/>
      <c r="J74" s="25"/>
      <c r="K74" s="25">
        <f t="shared" si="0"/>
        <v>0</v>
      </c>
      <c r="L74" s="25">
        <f t="shared" si="1"/>
        <v>0</v>
      </c>
      <c r="M74" s="25"/>
      <c r="N74" s="25"/>
      <c r="O74" s="25">
        <f t="shared" si="2"/>
        <v>0</v>
      </c>
      <c r="P74" s="25"/>
      <c r="Q74" s="25"/>
      <c r="R74" s="25"/>
      <c r="S74" s="25"/>
      <c r="T74" s="25"/>
    </row>
    <row r="75" spans="1:21" ht="17" thickBot="1">
      <c r="A75" s="23">
        <v>43960</v>
      </c>
      <c r="B75" s="6">
        <v>72</v>
      </c>
      <c r="C75" s="26"/>
      <c r="D75" s="83"/>
      <c r="E75" s="25"/>
      <c r="F75" s="25"/>
      <c r="G75" s="25"/>
      <c r="H75" s="25"/>
      <c r="I75" s="25"/>
      <c r="J75" s="25"/>
      <c r="K75" s="25">
        <f t="shared" si="0"/>
        <v>0</v>
      </c>
      <c r="L75" s="25">
        <f t="shared" si="1"/>
        <v>0</v>
      </c>
      <c r="M75" s="25"/>
      <c r="N75" s="25"/>
      <c r="O75" s="25">
        <f t="shared" si="2"/>
        <v>0</v>
      </c>
      <c r="P75" s="25"/>
      <c r="Q75" s="25"/>
      <c r="R75" s="25"/>
      <c r="S75" s="25"/>
      <c r="T75" s="25"/>
    </row>
    <row r="76" spans="1:21" ht="17" thickBot="1">
      <c r="A76" s="23">
        <v>43961</v>
      </c>
      <c r="B76" s="18">
        <v>73</v>
      </c>
      <c r="C76" s="26"/>
      <c r="D76" s="83"/>
      <c r="E76" s="25"/>
      <c r="F76" s="25"/>
      <c r="G76" s="25"/>
      <c r="H76" s="25"/>
      <c r="I76" s="25"/>
      <c r="J76" s="25"/>
      <c r="K76" s="25">
        <f t="shared" si="0"/>
        <v>0</v>
      </c>
      <c r="L76" s="25">
        <f t="shared" si="1"/>
        <v>0</v>
      </c>
      <c r="M76" s="25"/>
      <c r="N76" s="25"/>
      <c r="O76" s="25">
        <f t="shared" si="2"/>
        <v>0</v>
      </c>
      <c r="P76" s="25"/>
      <c r="Q76" s="25"/>
      <c r="R76" s="25"/>
      <c r="S76" s="25"/>
      <c r="T76" s="25"/>
    </row>
    <row r="77" spans="1:21" ht="17" thickBot="1">
      <c r="A77" s="23">
        <v>43962</v>
      </c>
      <c r="B77" s="6">
        <v>74</v>
      </c>
      <c r="C77" s="26"/>
      <c r="D77" s="83"/>
      <c r="E77" s="25"/>
      <c r="F77" s="25"/>
      <c r="G77" s="25"/>
      <c r="H77" s="25"/>
      <c r="I77" s="25"/>
      <c r="J77" s="25"/>
      <c r="K77" s="25">
        <f t="shared" si="0"/>
        <v>0</v>
      </c>
      <c r="L77" s="25">
        <f t="shared" si="1"/>
        <v>0</v>
      </c>
      <c r="M77" s="25"/>
      <c r="N77" s="25"/>
      <c r="O77" s="25">
        <f t="shared" si="2"/>
        <v>0</v>
      </c>
      <c r="P77" s="25"/>
      <c r="Q77" s="25"/>
      <c r="R77" s="25"/>
      <c r="S77" s="25"/>
      <c r="T77" s="25"/>
    </row>
    <row r="78" spans="1:21" ht="17" thickBot="1">
      <c r="A78" s="23">
        <v>43963</v>
      </c>
      <c r="B78" s="18">
        <v>75</v>
      </c>
      <c r="C78" s="26"/>
      <c r="D78" s="83"/>
      <c r="E78" s="25"/>
      <c r="F78" s="25"/>
      <c r="G78" s="25"/>
      <c r="H78" s="25"/>
      <c r="I78" s="25"/>
      <c r="J78" s="25"/>
      <c r="K78" s="25">
        <f t="shared" si="0"/>
        <v>0</v>
      </c>
      <c r="L78" s="25">
        <f t="shared" si="1"/>
        <v>0</v>
      </c>
      <c r="M78" s="25"/>
      <c r="N78" s="25"/>
      <c r="O78" s="25">
        <f t="shared" si="2"/>
        <v>0</v>
      </c>
      <c r="P78" s="25"/>
      <c r="Q78" s="25"/>
      <c r="R78" s="25"/>
      <c r="S78" s="25"/>
      <c r="T78" s="25"/>
    </row>
    <row r="79" spans="1:21" ht="17" thickBot="1">
      <c r="A79" s="23">
        <v>43964</v>
      </c>
      <c r="B79" s="6">
        <v>76</v>
      </c>
      <c r="C79" s="26"/>
      <c r="D79" s="83"/>
      <c r="E79" s="25"/>
      <c r="F79" s="25"/>
      <c r="G79" s="25"/>
      <c r="H79" s="25"/>
      <c r="I79" s="25"/>
      <c r="J79" s="25"/>
      <c r="K79" s="25">
        <f t="shared" si="0"/>
        <v>0</v>
      </c>
      <c r="L79" s="25">
        <f t="shared" si="1"/>
        <v>0</v>
      </c>
      <c r="M79" s="25"/>
      <c r="N79" s="25"/>
      <c r="O79" s="25">
        <f t="shared" si="2"/>
        <v>0</v>
      </c>
      <c r="P79" s="25"/>
      <c r="Q79" s="25"/>
      <c r="R79" s="25"/>
      <c r="S79" s="25"/>
      <c r="T79" s="25"/>
    </row>
    <row r="80" spans="1:21" ht="17" thickBot="1">
      <c r="A80" s="23">
        <v>43965</v>
      </c>
      <c r="B80" s="18">
        <v>77</v>
      </c>
      <c r="C80" s="26"/>
      <c r="D80" s="83"/>
      <c r="E80" s="25"/>
      <c r="F80" s="25"/>
      <c r="G80" s="25"/>
      <c r="H80" s="25"/>
      <c r="I80" s="25"/>
      <c r="J80" s="25"/>
      <c r="K80" s="25">
        <f t="shared" si="0"/>
        <v>0</v>
      </c>
      <c r="L80" s="25">
        <f t="shared" si="1"/>
        <v>0</v>
      </c>
      <c r="M80" s="25"/>
      <c r="N80" s="25"/>
      <c r="O80" s="25">
        <f t="shared" si="2"/>
        <v>0</v>
      </c>
      <c r="P80" s="25"/>
      <c r="Q80" s="25"/>
      <c r="R80" s="25"/>
      <c r="S80" s="25"/>
      <c r="T80" s="25"/>
    </row>
    <row r="81" spans="1:20" ht="17" thickBot="1">
      <c r="A81" s="23">
        <v>43966</v>
      </c>
      <c r="B81" s="6">
        <v>78</v>
      </c>
      <c r="C81" s="26"/>
      <c r="D81" s="83"/>
      <c r="E81" s="25"/>
      <c r="F81" s="25"/>
      <c r="G81" s="25"/>
      <c r="H81" s="25"/>
      <c r="I81" s="25"/>
      <c r="J81" s="25"/>
      <c r="K81" s="25">
        <f t="shared" si="0"/>
        <v>0</v>
      </c>
      <c r="L81" s="25">
        <f t="shared" si="1"/>
        <v>0</v>
      </c>
      <c r="M81" s="25"/>
      <c r="N81" s="25"/>
      <c r="O81" s="25">
        <f t="shared" si="2"/>
        <v>0</v>
      </c>
      <c r="P81" s="25"/>
      <c r="Q81" s="25"/>
      <c r="R81" s="25"/>
      <c r="S81" s="25"/>
      <c r="T81" s="25"/>
    </row>
    <row r="82" spans="1:20" ht="17" thickBot="1">
      <c r="A82" s="23">
        <v>43967</v>
      </c>
      <c r="B82" s="18">
        <v>79</v>
      </c>
      <c r="C82" s="26"/>
      <c r="D82" s="83"/>
      <c r="E82" s="25"/>
      <c r="F82" s="25"/>
      <c r="G82" s="25"/>
      <c r="H82" s="25"/>
      <c r="I82" s="25"/>
      <c r="J82" s="25"/>
      <c r="K82" s="25">
        <f t="shared" si="0"/>
        <v>0</v>
      </c>
      <c r="L82" s="25">
        <f t="shared" si="1"/>
        <v>0</v>
      </c>
      <c r="M82" s="25"/>
      <c r="N82" s="25"/>
      <c r="O82" s="25">
        <f t="shared" si="2"/>
        <v>0</v>
      </c>
      <c r="P82" s="25"/>
      <c r="Q82" s="25"/>
      <c r="R82" s="25"/>
      <c r="S82" s="25"/>
      <c r="T82" s="25"/>
    </row>
    <row r="83" spans="1:20" ht="17" thickBot="1">
      <c r="A83" s="23">
        <v>43968</v>
      </c>
      <c r="B83" s="6">
        <v>80</v>
      </c>
      <c r="C83" s="26"/>
      <c r="D83" s="83"/>
      <c r="E83" s="25"/>
      <c r="F83" s="25"/>
      <c r="G83" s="25"/>
      <c r="H83" s="25"/>
      <c r="I83" s="25"/>
      <c r="J83" s="25"/>
      <c r="K83" s="25">
        <f t="shared" si="0"/>
        <v>0</v>
      </c>
      <c r="L83" s="25">
        <f t="shared" si="1"/>
        <v>0</v>
      </c>
      <c r="M83" s="25"/>
      <c r="N83" s="25"/>
      <c r="O83" s="25">
        <f t="shared" si="2"/>
        <v>0</v>
      </c>
      <c r="P83" s="25"/>
      <c r="Q83" s="25"/>
      <c r="R83" s="25"/>
      <c r="S83" s="25"/>
      <c r="T83" s="25"/>
    </row>
    <row r="84" spans="1:20" ht="17" thickBot="1">
      <c r="A84" s="23">
        <v>43969</v>
      </c>
      <c r="B84" s="18">
        <v>81</v>
      </c>
      <c r="C84" s="26"/>
      <c r="D84" s="83"/>
      <c r="E84" s="25"/>
      <c r="F84" s="25"/>
      <c r="G84" s="25"/>
      <c r="H84" s="25"/>
      <c r="I84" s="25"/>
      <c r="J84" s="25"/>
      <c r="K84" s="25">
        <f t="shared" si="0"/>
        <v>0</v>
      </c>
      <c r="L84" s="25">
        <f t="shared" si="1"/>
        <v>0</v>
      </c>
      <c r="M84" s="25"/>
      <c r="N84" s="25"/>
      <c r="O84" s="25">
        <f t="shared" si="2"/>
        <v>0</v>
      </c>
      <c r="P84" s="25"/>
      <c r="Q84" s="25"/>
      <c r="R84" s="25"/>
      <c r="S84" s="25"/>
      <c r="T84" s="25"/>
    </row>
    <row r="85" spans="1:20" ht="17" thickBot="1">
      <c r="A85" s="23">
        <v>43970</v>
      </c>
      <c r="B85" s="6">
        <v>82</v>
      </c>
      <c r="C85" s="26"/>
      <c r="D85" s="83"/>
      <c r="E85" s="25"/>
      <c r="F85" s="25"/>
      <c r="G85" s="25"/>
      <c r="H85" s="25"/>
      <c r="I85" s="25"/>
      <c r="J85" s="25"/>
      <c r="K85" s="25">
        <f t="shared" si="0"/>
        <v>0</v>
      </c>
      <c r="L85" s="25">
        <f t="shared" si="1"/>
        <v>0</v>
      </c>
      <c r="M85" s="25"/>
      <c r="N85" s="25"/>
      <c r="O85" s="25">
        <f t="shared" si="2"/>
        <v>0</v>
      </c>
      <c r="P85" s="25"/>
      <c r="Q85" s="25"/>
      <c r="R85" s="25"/>
      <c r="S85" s="25"/>
      <c r="T85" s="25"/>
    </row>
    <row r="86" spans="1:20" ht="17" thickBot="1">
      <c r="A86" s="23">
        <v>43971</v>
      </c>
      <c r="B86" s="18">
        <v>83</v>
      </c>
      <c r="C86" s="26"/>
      <c r="D86" s="83"/>
      <c r="E86" s="25"/>
      <c r="F86" s="25"/>
      <c r="G86" s="25"/>
      <c r="H86" s="25"/>
      <c r="I86" s="25"/>
      <c r="J86" s="25"/>
      <c r="K86" s="25">
        <f t="shared" si="0"/>
        <v>0</v>
      </c>
      <c r="L86" s="25">
        <f t="shared" si="1"/>
        <v>0</v>
      </c>
      <c r="M86" s="25"/>
      <c r="N86" s="25"/>
      <c r="O86" s="25">
        <f t="shared" si="2"/>
        <v>0</v>
      </c>
      <c r="P86" s="25"/>
      <c r="Q86" s="25"/>
      <c r="R86" s="25"/>
      <c r="S86" s="25"/>
      <c r="T86" s="25"/>
    </row>
    <row r="87" spans="1:20" ht="17" thickBot="1">
      <c r="A87" s="23">
        <v>43972</v>
      </c>
      <c r="B87" s="6">
        <v>84</v>
      </c>
      <c r="C87" s="26"/>
      <c r="D87" s="83"/>
      <c r="E87" s="25"/>
      <c r="F87" s="25"/>
      <c r="G87" s="25"/>
      <c r="H87" s="25"/>
      <c r="I87" s="25"/>
      <c r="J87" s="25"/>
      <c r="K87" s="25">
        <f t="shared" si="0"/>
        <v>0</v>
      </c>
      <c r="L87" s="25">
        <f t="shared" si="1"/>
        <v>0</v>
      </c>
      <c r="M87" s="25"/>
      <c r="N87" s="25"/>
      <c r="O87" s="25">
        <f t="shared" si="2"/>
        <v>0</v>
      </c>
      <c r="P87" s="25"/>
      <c r="Q87" s="25"/>
      <c r="R87" s="25"/>
      <c r="S87" s="25"/>
      <c r="T87" s="25"/>
    </row>
    <row r="88" spans="1:20" ht="17" thickBot="1">
      <c r="A88" s="23">
        <v>43973</v>
      </c>
      <c r="B88" s="18">
        <v>85</v>
      </c>
      <c r="C88" s="26"/>
      <c r="D88" s="83"/>
      <c r="E88" s="25"/>
      <c r="F88" s="25"/>
      <c r="G88" s="25"/>
      <c r="H88" s="25"/>
      <c r="I88" s="25"/>
      <c r="J88" s="25"/>
      <c r="K88" s="25">
        <f t="shared" si="0"/>
        <v>0</v>
      </c>
      <c r="L88" s="25">
        <f t="shared" si="1"/>
        <v>0</v>
      </c>
      <c r="M88" s="25"/>
      <c r="N88" s="25"/>
      <c r="O88" s="25">
        <f t="shared" si="2"/>
        <v>0</v>
      </c>
      <c r="P88" s="25"/>
      <c r="Q88" s="25"/>
      <c r="R88" s="25"/>
      <c r="S88" s="25"/>
      <c r="T88" s="25"/>
    </row>
    <row r="89" spans="1:20" ht="17" thickBot="1">
      <c r="A89" s="23">
        <v>43974</v>
      </c>
      <c r="B89" s="6">
        <v>86</v>
      </c>
      <c r="C89" s="26"/>
      <c r="D89" s="83"/>
      <c r="E89" s="25"/>
      <c r="F89" s="25"/>
      <c r="G89" s="25"/>
      <c r="H89" s="25"/>
      <c r="I89" s="25"/>
      <c r="J89" s="25"/>
      <c r="K89" s="25">
        <f t="shared" si="0"/>
        <v>0</v>
      </c>
      <c r="L89" s="25">
        <f t="shared" si="1"/>
        <v>0</v>
      </c>
      <c r="M89" s="25"/>
      <c r="N89" s="25"/>
      <c r="O89" s="25">
        <f t="shared" si="2"/>
        <v>0</v>
      </c>
      <c r="P89" s="25"/>
      <c r="Q89" s="25"/>
      <c r="R89" s="25"/>
      <c r="S89" s="25"/>
      <c r="T89" s="25"/>
    </row>
    <row r="90" spans="1:20" ht="17" thickBot="1">
      <c r="A90" s="23">
        <v>43975</v>
      </c>
      <c r="B90" s="18">
        <v>87</v>
      </c>
      <c r="C90" s="26"/>
      <c r="D90" s="83"/>
      <c r="E90" s="25"/>
      <c r="F90" s="25"/>
      <c r="G90" s="25"/>
      <c r="H90" s="25"/>
      <c r="I90" s="25"/>
      <c r="J90" s="25"/>
      <c r="K90" s="25">
        <f t="shared" si="0"/>
        <v>0</v>
      </c>
      <c r="L90" s="25">
        <f t="shared" si="1"/>
        <v>0</v>
      </c>
      <c r="M90" s="25"/>
      <c r="N90" s="25"/>
      <c r="O90" s="25">
        <f t="shared" si="2"/>
        <v>0</v>
      </c>
      <c r="P90" s="25"/>
      <c r="Q90" s="25"/>
      <c r="R90" s="25"/>
      <c r="S90" s="25"/>
      <c r="T90" s="25"/>
    </row>
    <row r="91" spans="1:20" ht="17" thickBot="1">
      <c r="A91" s="23">
        <v>43976</v>
      </c>
      <c r="B91" s="6">
        <v>88</v>
      </c>
      <c r="C91" s="26"/>
      <c r="D91" s="83"/>
      <c r="E91" s="25"/>
      <c r="F91" s="25"/>
      <c r="G91" s="25"/>
      <c r="H91" s="25"/>
      <c r="I91" s="25"/>
      <c r="J91" s="25"/>
      <c r="K91" s="25">
        <f t="shared" si="0"/>
        <v>0</v>
      </c>
      <c r="L91" s="25">
        <f t="shared" si="1"/>
        <v>0</v>
      </c>
      <c r="M91" s="25"/>
      <c r="N91" s="25"/>
      <c r="O91" s="25">
        <f t="shared" si="2"/>
        <v>0</v>
      </c>
      <c r="P91" s="25"/>
      <c r="Q91" s="25"/>
      <c r="R91" s="25"/>
      <c r="S91" s="25"/>
      <c r="T91" s="25"/>
    </row>
    <row r="92" spans="1:20" ht="17" thickBot="1">
      <c r="A92" s="23">
        <v>43977</v>
      </c>
      <c r="B92" s="18">
        <v>89</v>
      </c>
      <c r="C92" s="26"/>
      <c r="D92" s="83"/>
      <c r="E92" s="25"/>
      <c r="F92" s="25"/>
      <c r="G92" s="25"/>
      <c r="H92" s="25"/>
      <c r="I92" s="25"/>
      <c r="J92" s="25"/>
      <c r="K92" s="25">
        <f t="shared" si="0"/>
        <v>0</v>
      </c>
      <c r="L92" s="25">
        <f t="shared" si="1"/>
        <v>0</v>
      </c>
      <c r="M92" s="25"/>
      <c r="N92" s="25"/>
      <c r="O92" s="25">
        <f t="shared" si="2"/>
        <v>0</v>
      </c>
      <c r="P92" s="25"/>
      <c r="Q92" s="25"/>
      <c r="R92" s="25"/>
      <c r="S92" s="25"/>
      <c r="T92" s="25"/>
    </row>
    <row r="93" spans="1:20" ht="17" thickBot="1">
      <c r="A93" s="23">
        <v>43978</v>
      </c>
      <c r="B93" s="6">
        <v>90</v>
      </c>
      <c r="C93" s="26"/>
      <c r="D93" s="83"/>
      <c r="E93" s="25"/>
      <c r="F93" s="25"/>
      <c r="G93" s="25"/>
      <c r="H93" s="25"/>
      <c r="I93" s="25"/>
      <c r="J93" s="25"/>
      <c r="K93" s="25">
        <f t="shared" si="0"/>
        <v>0</v>
      </c>
      <c r="L93" s="25">
        <f t="shared" si="1"/>
        <v>0</v>
      </c>
      <c r="M93" s="25"/>
      <c r="N93" s="25"/>
      <c r="O93" s="25">
        <f t="shared" si="2"/>
        <v>0</v>
      </c>
      <c r="P93" s="25"/>
      <c r="Q93" s="25"/>
      <c r="R93" s="25"/>
      <c r="S93" s="25"/>
      <c r="T93" s="25"/>
    </row>
    <row r="94" spans="1:20" ht="17" thickBot="1">
      <c r="A94" s="23">
        <v>43979</v>
      </c>
      <c r="B94" s="18">
        <v>91</v>
      </c>
      <c r="C94" s="26"/>
      <c r="D94" s="83"/>
      <c r="E94" s="25"/>
      <c r="F94" s="25"/>
      <c r="G94" s="25"/>
      <c r="H94" s="25"/>
      <c r="I94" s="25"/>
      <c r="J94" s="25"/>
      <c r="K94" s="25">
        <f t="shared" si="0"/>
        <v>0</v>
      </c>
      <c r="L94" s="25">
        <f t="shared" si="1"/>
        <v>0</v>
      </c>
      <c r="M94" s="25"/>
      <c r="N94" s="25"/>
      <c r="O94" s="25">
        <f t="shared" si="2"/>
        <v>0</v>
      </c>
      <c r="P94" s="25"/>
      <c r="Q94" s="25"/>
      <c r="R94" s="25"/>
      <c r="S94" s="25"/>
      <c r="T94" s="25"/>
    </row>
    <row r="95" spans="1:20" ht="17" thickBot="1">
      <c r="A95" s="23">
        <v>43980</v>
      </c>
      <c r="B95" s="6">
        <v>92</v>
      </c>
      <c r="C95" s="26"/>
      <c r="D95" s="83"/>
      <c r="E95" s="25"/>
      <c r="F95" s="25"/>
      <c r="G95" s="25"/>
      <c r="H95" s="25"/>
      <c r="I95" s="25"/>
      <c r="J95" s="25"/>
      <c r="K95" s="25">
        <f t="shared" si="0"/>
        <v>0</v>
      </c>
      <c r="L95" s="25">
        <f t="shared" si="1"/>
        <v>0</v>
      </c>
      <c r="M95" s="25"/>
      <c r="N95" s="25"/>
      <c r="O95" s="25">
        <f t="shared" si="2"/>
        <v>0</v>
      </c>
      <c r="P95" s="25"/>
      <c r="Q95" s="25"/>
      <c r="R95" s="25"/>
      <c r="S95" s="25"/>
      <c r="T95" s="25"/>
    </row>
    <row r="96" spans="1:20" ht="17" thickBot="1">
      <c r="A96" s="23">
        <v>43981</v>
      </c>
      <c r="B96" s="18">
        <v>93</v>
      </c>
      <c r="C96" s="26"/>
      <c r="D96" s="83"/>
      <c r="E96" s="25"/>
      <c r="F96" s="25"/>
      <c r="G96" s="25"/>
      <c r="H96" s="25"/>
      <c r="I96" s="25"/>
      <c r="J96" s="25"/>
      <c r="K96" s="25">
        <f t="shared" si="0"/>
        <v>0</v>
      </c>
      <c r="L96" s="25">
        <f t="shared" si="1"/>
        <v>0</v>
      </c>
      <c r="M96" s="25"/>
      <c r="N96" s="25"/>
      <c r="O96" s="25">
        <f t="shared" si="2"/>
        <v>0</v>
      </c>
      <c r="P96" s="25"/>
      <c r="Q96" s="25"/>
      <c r="R96" s="25"/>
      <c r="S96" s="25"/>
      <c r="T96" s="25"/>
    </row>
    <row r="97" spans="1:20" ht="17" thickBot="1">
      <c r="A97" s="23">
        <v>43982</v>
      </c>
      <c r="B97" s="6">
        <v>94</v>
      </c>
      <c r="C97" s="26"/>
      <c r="D97" s="83"/>
      <c r="E97" s="25"/>
      <c r="F97" s="25"/>
      <c r="G97" s="25"/>
      <c r="H97" s="25"/>
      <c r="I97" s="25"/>
      <c r="J97" s="25"/>
      <c r="K97" s="25">
        <f t="shared" si="0"/>
        <v>0</v>
      </c>
      <c r="L97" s="25">
        <f t="shared" si="1"/>
        <v>0</v>
      </c>
      <c r="M97" s="25"/>
      <c r="N97" s="25"/>
      <c r="O97" s="25">
        <f t="shared" si="2"/>
        <v>0</v>
      </c>
      <c r="P97" s="25"/>
      <c r="Q97" s="25"/>
      <c r="R97" s="25"/>
      <c r="S97" s="25"/>
      <c r="T97" s="25"/>
    </row>
    <row r="98" spans="1:20" ht="17" thickBot="1">
      <c r="A98" s="23">
        <v>43983</v>
      </c>
      <c r="B98" s="18">
        <v>95</v>
      </c>
      <c r="C98" s="26"/>
      <c r="D98" s="83"/>
      <c r="E98" s="25"/>
      <c r="F98" s="25"/>
      <c r="G98" s="25"/>
      <c r="H98" s="25"/>
      <c r="I98" s="25"/>
      <c r="J98" s="25"/>
      <c r="K98" s="25">
        <f t="shared" ref="K98:K161" si="3">G98+I98</f>
        <v>0</v>
      </c>
      <c r="L98" s="25">
        <f t="shared" si="1"/>
        <v>0</v>
      </c>
      <c r="M98" s="25"/>
      <c r="N98" s="25"/>
      <c r="O98" s="25">
        <f t="shared" ref="O98:O161" si="4">L98-G98-I98</f>
        <v>0</v>
      </c>
      <c r="P98" s="25"/>
      <c r="Q98" s="25"/>
      <c r="R98" s="25"/>
      <c r="S98" s="25"/>
      <c r="T98" s="25"/>
    </row>
    <row r="99" spans="1:20" ht="17" thickBot="1">
      <c r="A99" s="23">
        <v>43984</v>
      </c>
      <c r="B99" s="6">
        <v>96</v>
      </c>
      <c r="C99" s="26"/>
      <c r="D99" s="83"/>
      <c r="E99" s="25"/>
      <c r="F99" s="25"/>
      <c r="G99" s="25"/>
      <c r="H99" s="25"/>
      <c r="I99" s="25"/>
      <c r="J99" s="25"/>
      <c r="K99" s="25">
        <f t="shared" si="3"/>
        <v>0</v>
      </c>
      <c r="L99" s="25">
        <f t="shared" si="1"/>
        <v>0</v>
      </c>
      <c r="M99" s="25"/>
      <c r="N99" s="25"/>
      <c r="O99" s="25">
        <f t="shared" si="4"/>
        <v>0</v>
      </c>
      <c r="P99" s="25"/>
      <c r="Q99" s="25"/>
      <c r="R99" s="25"/>
      <c r="S99" s="25"/>
      <c r="T99" s="25"/>
    </row>
    <row r="100" spans="1:20" ht="17" thickBot="1">
      <c r="A100" s="23">
        <v>43985</v>
      </c>
      <c r="B100" s="18">
        <v>97</v>
      </c>
      <c r="C100" s="26"/>
      <c r="D100" s="83"/>
      <c r="E100" s="25"/>
      <c r="F100" s="25"/>
      <c r="G100" s="25"/>
      <c r="H100" s="25"/>
      <c r="I100" s="25"/>
      <c r="J100" s="25"/>
      <c r="K100" s="25">
        <f t="shared" si="3"/>
        <v>0</v>
      </c>
      <c r="L100" s="25">
        <f t="shared" si="1"/>
        <v>0</v>
      </c>
      <c r="M100" s="25"/>
      <c r="N100" s="25"/>
      <c r="O100" s="25">
        <f t="shared" si="4"/>
        <v>0</v>
      </c>
      <c r="P100" s="25"/>
      <c r="Q100" s="25"/>
      <c r="R100" s="25"/>
      <c r="S100" s="25"/>
      <c r="T100" s="25"/>
    </row>
    <row r="101" spans="1:20" ht="17" thickBot="1">
      <c r="A101" s="23">
        <v>43986</v>
      </c>
      <c r="B101" s="6">
        <v>98</v>
      </c>
      <c r="C101" s="26"/>
      <c r="D101" s="83"/>
      <c r="E101" s="25"/>
      <c r="F101" s="25"/>
      <c r="G101" s="25"/>
      <c r="H101" s="25"/>
      <c r="I101" s="25"/>
      <c r="J101" s="25"/>
      <c r="K101" s="25">
        <f t="shared" si="3"/>
        <v>0</v>
      </c>
      <c r="L101" s="25">
        <f t="shared" si="1"/>
        <v>0</v>
      </c>
      <c r="M101" s="25"/>
      <c r="N101" s="25"/>
      <c r="O101" s="25">
        <f t="shared" si="4"/>
        <v>0</v>
      </c>
      <c r="P101" s="25"/>
      <c r="Q101" s="25"/>
      <c r="R101" s="25"/>
      <c r="S101" s="25"/>
      <c r="T101" s="25"/>
    </row>
    <row r="102" spans="1:20" ht="17" thickBot="1">
      <c r="A102" s="23">
        <v>43987</v>
      </c>
      <c r="B102" s="18">
        <v>99</v>
      </c>
      <c r="C102" s="26"/>
      <c r="D102" s="83"/>
      <c r="E102" s="25"/>
      <c r="F102" s="25"/>
      <c r="G102" s="25"/>
      <c r="H102" s="25"/>
      <c r="I102" s="25"/>
      <c r="J102" s="25"/>
      <c r="K102" s="25">
        <f t="shared" si="3"/>
        <v>0</v>
      </c>
      <c r="L102" s="25">
        <f t="shared" si="1"/>
        <v>0</v>
      </c>
      <c r="M102" s="25"/>
      <c r="N102" s="25"/>
      <c r="O102" s="25">
        <f t="shared" si="4"/>
        <v>0</v>
      </c>
      <c r="P102" s="25"/>
      <c r="Q102" s="25"/>
      <c r="R102" s="25"/>
      <c r="S102" s="25"/>
      <c r="T102" s="25"/>
    </row>
    <row r="103" spans="1:20" ht="17" thickBot="1">
      <c r="A103" s="23">
        <v>43988</v>
      </c>
      <c r="B103" s="6">
        <v>100</v>
      </c>
      <c r="C103" s="26"/>
      <c r="D103" s="83"/>
      <c r="E103" s="25"/>
      <c r="F103" s="25"/>
      <c r="G103" s="25"/>
      <c r="H103" s="25"/>
      <c r="I103" s="25"/>
      <c r="J103" s="25"/>
      <c r="K103" s="25">
        <f t="shared" si="3"/>
        <v>0</v>
      </c>
      <c r="L103" s="25">
        <f t="shared" si="1"/>
        <v>0</v>
      </c>
      <c r="M103" s="25"/>
      <c r="N103" s="25"/>
      <c r="O103" s="25">
        <f t="shared" si="4"/>
        <v>0</v>
      </c>
      <c r="P103" s="25"/>
      <c r="Q103" s="25"/>
      <c r="R103" s="25"/>
      <c r="S103" s="25"/>
      <c r="T103" s="25"/>
    </row>
    <row r="104" spans="1:20" ht="17" thickBot="1">
      <c r="A104" s="23">
        <v>43989</v>
      </c>
      <c r="B104" s="18">
        <v>101</v>
      </c>
      <c r="C104" s="26"/>
      <c r="D104" s="83"/>
      <c r="E104" s="25"/>
      <c r="F104" s="25"/>
      <c r="G104" s="25"/>
      <c r="H104" s="25"/>
      <c r="I104" s="25"/>
      <c r="J104" s="25"/>
      <c r="K104" s="25">
        <f t="shared" si="3"/>
        <v>0</v>
      </c>
      <c r="L104" s="25">
        <f t="shared" si="1"/>
        <v>0</v>
      </c>
      <c r="M104" s="25"/>
      <c r="N104" s="25"/>
      <c r="O104" s="25">
        <f t="shared" si="4"/>
        <v>0</v>
      </c>
      <c r="P104" s="25"/>
      <c r="Q104" s="25"/>
      <c r="R104" s="25"/>
      <c r="S104" s="25"/>
      <c r="T104" s="25"/>
    </row>
    <row r="105" spans="1:20" ht="17" thickBot="1">
      <c r="A105" s="23">
        <v>43990</v>
      </c>
      <c r="B105" s="6">
        <v>102</v>
      </c>
      <c r="C105" s="26"/>
      <c r="D105" s="83"/>
      <c r="E105" s="25"/>
      <c r="F105" s="25"/>
      <c r="G105" s="25"/>
      <c r="H105" s="25"/>
      <c r="I105" s="25"/>
      <c r="J105" s="25"/>
      <c r="K105" s="25">
        <f t="shared" si="3"/>
        <v>0</v>
      </c>
      <c r="L105" s="25">
        <f t="shared" si="1"/>
        <v>0</v>
      </c>
      <c r="M105" s="25"/>
      <c r="N105" s="25"/>
      <c r="O105" s="25">
        <f t="shared" si="4"/>
        <v>0</v>
      </c>
      <c r="P105" s="25"/>
      <c r="Q105" s="25"/>
      <c r="R105" s="25"/>
      <c r="S105" s="25"/>
      <c r="T105" s="25"/>
    </row>
    <row r="106" spans="1:20" ht="17" thickBot="1">
      <c r="A106" s="23">
        <v>43991</v>
      </c>
      <c r="B106" s="18">
        <v>103</v>
      </c>
      <c r="C106" s="26"/>
      <c r="D106" s="83"/>
      <c r="E106" s="25"/>
      <c r="F106" s="25"/>
      <c r="G106" s="25"/>
      <c r="H106" s="25"/>
      <c r="I106" s="25"/>
      <c r="J106" s="25"/>
      <c r="K106" s="25">
        <f t="shared" si="3"/>
        <v>0</v>
      </c>
      <c r="L106" s="25">
        <f t="shared" si="1"/>
        <v>0</v>
      </c>
      <c r="M106" s="25"/>
      <c r="N106" s="25"/>
      <c r="O106" s="25">
        <f t="shared" si="4"/>
        <v>0</v>
      </c>
      <c r="P106" s="25"/>
      <c r="Q106" s="25"/>
      <c r="R106" s="25"/>
      <c r="S106" s="25"/>
      <c r="T106" s="25"/>
    </row>
    <row r="107" spans="1:20" ht="17" thickBot="1">
      <c r="A107" s="23">
        <v>43992</v>
      </c>
      <c r="B107" s="6">
        <v>104</v>
      </c>
      <c r="C107" s="26"/>
      <c r="D107" s="83"/>
      <c r="E107" s="25"/>
      <c r="F107" s="25"/>
      <c r="G107" s="25"/>
      <c r="H107" s="25"/>
      <c r="I107" s="25"/>
      <c r="J107" s="25"/>
      <c r="K107" s="25">
        <f t="shared" si="3"/>
        <v>0</v>
      </c>
      <c r="L107" s="25">
        <f t="shared" si="1"/>
        <v>0</v>
      </c>
      <c r="M107" s="25"/>
      <c r="N107" s="25"/>
      <c r="O107" s="25">
        <f t="shared" si="4"/>
        <v>0</v>
      </c>
      <c r="P107" s="25"/>
      <c r="Q107" s="25"/>
      <c r="R107" s="25"/>
      <c r="S107" s="25"/>
      <c r="T107" s="25"/>
    </row>
    <row r="108" spans="1:20" ht="17" thickBot="1">
      <c r="A108" s="23">
        <v>43993</v>
      </c>
      <c r="B108" s="18">
        <v>105</v>
      </c>
      <c r="C108" s="26"/>
      <c r="D108" s="83"/>
      <c r="E108" s="25"/>
      <c r="F108" s="25"/>
      <c r="G108" s="25"/>
      <c r="H108" s="25"/>
      <c r="I108" s="25"/>
      <c r="J108" s="25"/>
      <c r="K108" s="25">
        <f t="shared" si="3"/>
        <v>0</v>
      </c>
      <c r="L108" s="25">
        <f t="shared" si="1"/>
        <v>0</v>
      </c>
      <c r="M108" s="25"/>
      <c r="N108" s="25"/>
      <c r="O108" s="25">
        <f t="shared" si="4"/>
        <v>0</v>
      </c>
      <c r="P108" s="25"/>
      <c r="Q108" s="25"/>
      <c r="R108" s="25"/>
      <c r="S108" s="25"/>
      <c r="T108" s="25"/>
    </row>
    <row r="109" spans="1:20" ht="17" thickBot="1">
      <c r="A109" s="23">
        <v>43994</v>
      </c>
      <c r="B109" s="6">
        <v>106</v>
      </c>
      <c r="C109" s="26"/>
      <c r="D109" s="83"/>
      <c r="E109" s="25"/>
      <c r="F109" s="25"/>
      <c r="G109" s="25"/>
      <c r="H109" s="25"/>
      <c r="I109" s="25"/>
      <c r="J109" s="25"/>
      <c r="K109" s="25">
        <f t="shared" si="3"/>
        <v>0</v>
      </c>
      <c r="L109" s="25">
        <f t="shared" si="1"/>
        <v>0</v>
      </c>
      <c r="M109" s="25"/>
      <c r="N109" s="25"/>
      <c r="O109" s="25">
        <f t="shared" si="4"/>
        <v>0</v>
      </c>
      <c r="P109" s="25"/>
      <c r="Q109" s="25"/>
      <c r="R109" s="25"/>
      <c r="S109" s="25"/>
      <c r="T109" s="25"/>
    </row>
    <row r="110" spans="1:20" ht="17" thickBot="1">
      <c r="A110" s="23">
        <v>43995</v>
      </c>
      <c r="B110" s="18">
        <v>107</v>
      </c>
      <c r="C110" s="26"/>
      <c r="D110" s="83"/>
      <c r="E110" s="25"/>
      <c r="F110" s="25"/>
      <c r="G110" s="25"/>
      <c r="H110" s="25"/>
      <c r="I110" s="25"/>
      <c r="J110" s="25"/>
      <c r="K110" s="25">
        <f t="shared" si="3"/>
        <v>0</v>
      </c>
      <c r="L110" s="25">
        <f t="shared" si="1"/>
        <v>0</v>
      </c>
      <c r="M110" s="25"/>
      <c r="N110" s="25"/>
      <c r="O110" s="25">
        <f t="shared" si="4"/>
        <v>0</v>
      </c>
      <c r="P110" s="25"/>
      <c r="Q110" s="25"/>
      <c r="R110" s="25"/>
      <c r="S110" s="25"/>
      <c r="T110" s="25"/>
    </row>
    <row r="111" spans="1:20" ht="17" thickBot="1">
      <c r="A111" s="23">
        <v>43996</v>
      </c>
      <c r="B111" s="6">
        <v>108</v>
      </c>
      <c r="C111" s="26"/>
      <c r="D111" s="83"/>
      <c r="E111" s="25"/>
      <c r="F111" s="25"/>
      <c r="G111" s="25"/>
      <c r="H111" s="25"/>
      <c r="I111" s="25"/>
      <c r="J111" s="25"/>
      <c r="K111" s="25">
        <f t="shared" si="3"/>
        <v>0</v>
      </c>
      <c r="L111" s="25">
        <f t="shared" si="1"/>
        <v>0</v>
      </c>
      <c r="M111" s="25"/>
      <c r="N111" s="25"/>
      <c r="O111" s="25">
        <f t="shared" si="4"/>
        <v>0</v>
      </c>
      <c r="P111" s="25"/>
      <c r="Q111" s="25"/>
      <c r="R111" s="25"/>
      <c r="S111" s="25"/>
      <c r="T111" s="25"/>
    </row>
    <row r="112" spans="1:20" ht="17" thickBot="1">
      <c r="A112" s="23">
        <v>43997</v>
      </c>
      <c r="B112" s="18">
        <v>109</v>
      </c>
      <c r="C112" s="26"/>
      <c r="D112" s="83"/>
      <c r="E112" s="25"/>
      <c r="F112" s="25"/>
      <c r="G112" s="25"/>
      <c r="H112" s="25"/>
      <c r="I112" s="25"/>
      <c r="J112" s="25"/>
      <c r="K112" s="25">
        <f t="shared" si="3"/>
        <v>0</v>
      </c>
      <c r="L112" s="25">
        <f t="shared" si="1"/>
        <v>0</v>
      </c>
      <c r="M112" s="25"/>
      <c r="N112" s="25"/>
      <c r="O112" s="25">
        <f t="shared" si="4"/>
        <v>0</v>
      </c>
      <c r="P112" s="25"/>
      <c r="Q112" s="25"/>
      <c r="R112" s="25"/>
      <c r="S112" s="25"/>
      <c r="T112" s="25"/>
    </row>
    <row r="113" spans="1:20" ht="17" thickBot="1">
      <c r="A113" s="23">
        <v>43998</v>
      </c>
      <c r="B113" s="6">
        <v>110</v>
      </c>
      <c r="C113" s="26"/>
      <c r="D113" s="83"/>
      <c r="E113" s="25"/>
      <c r="F113" s="25"/>
      <c r="G113" s="25"/>
      <c r="H113" s="25"/>
      <c r="I113" s="25"/>
      <c r="J113" s="25"/>
      <c r="K113" s="25">
        <f t="shared" si="3"/>
        <v>0</v>
      </c>
      <c r="L113" s="25">
        <f t="shared" si="1"/>
        <v>0</v>
      </c>
      <c r="M113" s="25"/>
      <c r="N113" s="25"/>
      <c r="O113" s="25">
        <f t="shared" si="4"/>
        <v>0</v>
      </c>
      <c r="P113" s="25"/>
      <c r="Q113" s="25"/>
      <c r="R113" s="25"/>
      <c r="S113" s="25"/>
      <c r="T113" s="25"/>
    </row>
    <row r="114" spans="1:20" ht="17" thickBot="1">
      <c r="A114" s="23">
        <v>43999</v>
      </c>
      <c r="B114" s="18">
        <v>111</v>
      </c>
      <c r="C114" s="26"/>
      <c r="D114" s="83"/>
      <c r="E114" s="25"/>
      <c r="F114" s="25"/>
      <c r="G114" s="25"/>
      <c r="H114" s="25"/>
      <c r="I114" s="25"/>
      <c r="J114" s="25"/>
      <c r="K114" s="25">
        <f t="shared" si="3"/>
        <v>0</v>
      </c>
      <c r="L114" s="25">
        <f t="shared" si="1"/>
        <v>0</v>
      </c>
      <c r="M114" s="25"/>
      <c r="N114" s="25"/>
      <c r="O114" s="25">
        <f t="shared" si="4"/>
        <v>0</v>
      </c>
      <c r="P114" s="25"/>
      <c r="Q114" s="25"/>
      <c r="R114" s="25"/>
      <c r="S114" s="25"/>
      <c r="T114" s="25"/>
    </row>
    <row r="115" spans="1:20" ht="17" thickBot="1">
      <c r="A115" s="23">
        <v>44000</v>
      </c>
      <c r="B115" s="6">
        <v>112</v>
      </c>
      <c r="C115" s="26"/>
      <c r="D115" s="83"/>
      <c r="E115" s="25"/>
      <c r="F115" s="25"/>
      <c r="G115" s="25"/>
      <c r="H115" s="25"/>
      <c r="I115" s="25"/>
      <c r="J115" s="25"/>
      <c r="K115" s="25">
        <f t="shared" si="3"/>
        <v>0</v>
      </c>
      <c r="L115" s="25">
        <f t="shared" si="1"/>
        <v>0</v>
      </c>
      <c r="M115" s="25"/>
      <c r="N115" s="25"/>
      <c r="O115" s="25">
        <f t="shared" si="4"/>
        <v>0</v>
      </c>
      <c r="P115" s="25"/>
      <c r="Q115" s="25"/>
      <c r="R115" s="25"/>
      <c r="S115" s="25"/>
      <c r="T115" s="25"/>
    </row>
    <row r="116" spans="1:20" ht="17" thickBot="1">
      <c r="A116" s="23">
        <v>44001</v>
      </c>
      <c r="B116" s="18">
        <v>113</v>
      </c>
      <c r="C116" s="26"/>
      <c r="D116" s="83"/>
      <c r="E116" s="25"/>
      <c r="F116" s="25"/>
      <c r="G116" s="25"/>
      <c r="H116" s="25"/>
      <c r="I116" s="25"/>
      <c r="J116" s="25"/>
      <c r="K116" s="25">
        <f t="shared" si="3"/>
        <v>0</v>
      </c>
      <c r="L116" s="25">
        <f t="shared" ref="L116:L179" si="5">C116-P116-R116</f>
        <v>0</v>
      </c>
      <c r="M116" s="25"/>
      <c r="N116" s="25"/>
      <c r="O116" s="25">
        <f t="shared" si="4"/>
        <v>0</v>
      </c>
      <c r="P116" s="25"/>
      <c r="Q116" s="25"/>
      <c r="R116" s="25"/>
      <c r="S116" s="25"/>
      <c r="T116" s="25"/>
    </row>
    <row r="117" spans="1:20" ht="17" thickBot="1">
      <c r="A117" s="23">
        <v>44002</v>
      </c>
      <c r="B117" s="6">
        <v>114</v>
      </c>
      <c r="C117" s="26"/>
      <c r="D117" s="83"/>
      <c r="E117" s="25"/>
      <c r="F117" s="25"/>
      <c r="G117" s="25"/>
      <c r="H117" s="25"/>
      <c r="I117" s="25"/>
      <c r="J117" s="25"/>
      <c r="K117" s="25">
        <f t="shared" si="3"/>
        <v>0</v>
      </c>
      <c r="L117" s="25">
        <f t="shared" si="5"/>
        <v>0</v>
      </c>
      <c r="M117" s="25"/>
      <c r="N117" s="25"/>
      <c r="O117" s="25">
        <f t="shared" si="4"/>
        <v>0</v>
      </c>
      <c r="P117" s="25"/>
      <c r="Q117" s="25"/>
      <c r="R117" s="25"/>
      <c r="S117" s="25"/>
      <c r="T117" s="25"/>
    </row>
    <row r="118" spans="1:20" ht="17" thickBot="1">
      <c r="A118" s="23">
        <v>44003</v>
      </c>
      <c r="B118" s="18">
        <v>115</v>
      </c>
      <c r="C118" s="26"/>
      <c r="D118" s="83"/>
      <c r="E118" s="25"/>
      <c r="F118" s="25"/>
      <c r="G118" s="25"/>
      <c r="H118" s="25"/>
      <c r="I118" s="25"/>
      <c r="J118" s="25"/>
      <c r="K118" s="25">
        <f t="shared" si="3"/>
        <v>0</v>
      </c>
      <c r="L118" s="25">
        <f t="shared" si="5"/>
        <v>0</v>
      </c>
      <c r="M118" s="25"/>
      <c r="N118" s="25"/>
      <c r="O118" s="25">
        <f t="shared" si="4"/>
        <v>0</v>
      </c>
      <c r="P118" s="25"/>
      <c r="Q118" s="25"/>
      <c r="R118" s="25"/>
      <c r="S118" s="25"/>
      <c r="T118" s="25"/>
    </row>
    <row r="119" spans="1:20" ht="17" thickBot="1">
      <c r="A119" s="23">
        <v>44004</v>
      </c>
      <c r="B119" s="6">
        <v>116</v>
      </c>
      <c r="C119" s="26"/>
      <c r="D119" s="83"/>
      <c r="E119" s="25"/>
      <c r="F119" s="25"/>
      <c r="G119" s="25"/>
      <c r="H119" s="25"/>
      <c r="I119" s="25"/>
      <c r="J119" s="25"/>
      <c r="K119" s="25">
        <f t="shared" si="3"/>
        <v>0</v>
      </c>
      <c r="L119" s="25">
        <f t="shared" si="5"/>
        <v>0</v>
      </c>
      <c r="M119" s="25"/>
      <c r="N119" s="25"/>
      <c r="O119" s="25">
        <f t="shared" si="4"/>
        <v>0</v>
      </c>
      <c r="P119" s="25"/>
      <c r="Q119" s="25"/>
      <c r="R119" s="25"/>
      <c r="S119" s="25"/>
      <c r="T119" s="25"/>
    </row>
    <row r="120" spans="1:20" ht="17" thickBot="1">
      <c r="A120" s="23">
        <v>44005</v>
      </c>
      <c r="B120" s="18">
        <v>117</v>
      </c>
      <c r="C120" s="26"/>
      <c r="D120" s="83"/>
      <c r="E120" s="25"/>
      <c r="F120" s="25"/>
      <c r="G120" s="25"/>
      <c r="H120" s="25"/>
      <c r="I120" s="25"/>
      <c r="J120" s="25"/>
      <c r="K120" s="25">
        <f t="shared" si="3"/>
        <v>0</v>
      </c>
      <c r="L120" s="25">
        <f t="shared" si="5"/>
        <v>0</v>
      </c>
      <c r="M120" s="25"/>
      <c r="N120" s="25"/>
      <c r="O120" s="25">
        <f t="shared" si="4"/>
        <v>0</v>
      </c>
      <c r="P120" s="25"/>
      <c r="Q120" s="25"/>
      <c r="R120" s="25"/>
      <c r="S120" s="25"/>
      <c r="T120" s="25"/>
    </row>
    <row r="121" spans="1:20" ht="17" thickBot="1">
      <c r="A121" s="23">
        <v>44006</v>
      </c>
      <c r="B121" s="6">
        <v>118</v>
      </c>
      <c r="C121" s="26"/>
      <c r="D121" s="83"/>
      <c r="E121" s="25"/>
      <c r="F121" s="25"/>
      <c r="G121" s="25"/>
      <c r="H121" s="25"/>
      <c r="I121" s="25"/>
      <c r="J121" s="25"/>
      <c r="K121" s="25">
        <f t="shared" si="3"/>
        <v>0</v>
      </c>
      <c r="L121" s="25">
        <f t="shared" si="5"/>
        <v>0</v>
      </c>
      <c r="M121" s="25"/>
      <c r="N121" s="25"/>
      <c r="O121" s="25">
        <f t="shared" si="4"/>
        <v>0</v>
      </c>
      <c r="P121" s="25"/>
      <c r="Q121" s="25"/>
      <c r="R121" s="25"/>
      <c r="S121" s="25"/>
      <c r="T121" s="25"/>
    </row>
    <row r="122" spans="1:20" ht="17" thickBot="1">
      <c r="A122" s="23">
        <v>44007</v>
      </c>
      <c r="B122" s="18">
        <v>119</v>
      </c>
      <c r="C122" s="26"/>
      <c r="D122" s="83"/>
      <c r="E122" s="25"/>
      <c r="F122" s="25"/>
      <c r="G122" s="25"/>
      <c r="H122" s="25"/>
      <c r="I122" s="25"/>
      <c r="J122" s="25"/>
      <c r="K122" s="25">
        <f t="shared" si="3"/>
        <v>0</v>
      </c>
      <c r="L122" s="25">
        <f t="shared" si="5"/>
        <v>0</v>
      </c>
      <c r="M122" s="25"/>
      <c r="N122" s="25"/>
      <c r="O122" s="25">
        <f t="shared" si="4"/>
        <v>0</v>
      </c>
      <c r="P122" s="25"/>
      <c r="Q122" s="25"/>
      <c r="R122" s="25"/>
      <c r="S122" s="25"/>
      <c r="T122" s="25"/>
    </row>
    <row r="123" spans="1:20" ht="17" thickBot="1">
      <c r="A123" s="23">
        <v>44008</v>
      </c>
      <c r="B123" s="6">
        <v>120</v>
      </c>
      <c r="C123" s="26"/>
      <c r="D123" s="83"/>
      <c r="E123" s="25"/>
      <c r="F123" s="25"/>
      <c r="G123" s="25"/>
      <c r="H123" s="25"/>
      <c r="I123" s="25"/>
      <c r="J123" s="25"/>
      <c r="K123" s="25">
        <f t="shared" si="3"/>
        <v>0</v>
      </c>
      <c r="L123" s="25">
        <f t="shared" si="5"/>
        <v>0</v>
      </c>
      <c r="M123" s="25"/>
      <c r="N123" s="25"/>
      <c r="O123" s="25">
        <f t="shared" si="4"/>
        <v>0</v>
      </c>
      <c r="P123" s="25"/>
      <c r="Q123" s="25"/>
      <c r="R123" s="25"/>
      <c r="S123" s="25"/>
      <c r="T123" s="25"/>
    </row>
    <row r="124" spans="1:20" ht="17" thickBot="1">
      <c r="A124" s="23">
        <v>44009</v>
      </c>
      <c r="B124" s="18">
        <v>121</v>
      </c>
      <c r="C124" s="26"/>
      <c r="D124" s="83"/>
      <c r="E124" s="25"/>
      <c r="F124" s="25"/>
      <c r="G124" s="25"/>
      <c r="H124" s="25"/>
      <c r="I124" s="25"/>
      <c r="J124" s="25"/>
      <c r="K124" s="25">
        <f t="shared" si="3"/>
        <v>0</v>
      </c>
      <c r="L124" s="25">
        <f t="shared" si="5"/>
        <v>0</v>
      </c>
      <c r="M124" s="25"/>
      <c r="N124" s="25"/>
      <c r="O124" s="25">
        <f t="shared" si="4"/>
        <v>0</v>
      </c>
      <c r="P124" s="25"/>
      <c r="Q124" s="25"/>
      <c r="R124" s="25"/>
      <c r="S124" s="25"/>
      <c r="T124" s="25"/>
    </row>
    <row r="125" spans="1:20" ht="17" thickBot="1">
      <c r="A125" s="23">
        <v>44010</v>
      </c>
      <c r="B125" s="6">
        <v>122</v>
      </c>
      <c r="C125" s="26"/>
      <c r="D125" s="83"/>
      <c r="E125" s="25"/>
      <c r="F125" s="25"/>
      <c r="G125" s="25"/>
      <c r="H125" s="25"/>
      <c r="I125" s="25"/>
      <c r="J125" s="25"/>
      <c r="K125" s="25">
        <f t="shared" si="3"/>
        <v>0</v>
      </c>
      <c r="L125" s="25">
        <f t="shared" si="5"/>
        <v>0</v>
      </c>
      <c r="M125" s="25"/>
      <c r="N125" s="25"/>
      <c r="O125" s="25">
        <f t="shared" si="4"/>
        <v>0</v>
      </c>
      <c r="P125" s="25"/>
      <c r="Q125" s="25"/>
      <c r="R125" s="25"/>
      <c r="S125" s="25"/>
      <c r="T125" s="25"/>
    </row>
    <row r="126" spans="1:20" ht="17" thickBot="1">
      <c r="A126" s="23">
        <v>44011</v>
      </c>
      <c r="B126" s="18">
        <v>123</v>
      </c>
      <c r="C126" s="26"/>
      <c r="D126" s="83"/>
      <c r="E126" s="25"/>
      <c r="F126" s="25"/>
      <c r="G126" s="25"/>
      <c r="H126" s="25"/>
      <c r="I126" s="25"/>
      <c r="J126" s="25"/>
      <c r="K126" s="25">
        <f t="shared" si="3"/>
        <v>0</v>
      </c>
      <c r="L126" s="25">
        <f t="shared" si="5"/>
        <v>0</v>
      </c>
      <c r="M126" s="25"/>
      <c r="N126" s="25"/>
      <c r="O126" s="25">
        <f t="shared" si="4"/>
        <v>0</v>
      </c>
      <c r="P126" s="25"/>
      <c r="Q126" s="25"/>
      <c r="R126" s="25"/>
      <c r="S126" s="25"/>
      <c r="T126" s="25"/>
    </row>
    <row r="127" spans="1:20" ht="17" thickBot="1">
      <c r="A127" s="23">
        <v>44012</v>
      </c>
      <c r="B127" s="6">
        <v>124</v>
      </c>
      <c r="C127" s="26"/>
      <c r="D127" s="83"/>
      <c r="E127" s="25"/>
      <c r="F127" s="25"/>
      <c r="G127" s="25"/>
      <c r="H127" s="25"/>
      <c r="I127" s="25"/>
      <c r="J127" s="25"/>
      <c r="K127" s="25">
        <f t="shared" si="3"/>
        <v>0</v>
      </c>
      <c r="L127" s="25">
        <f t="shared" si="5"/>
        <v>0</v>
      </c>
      <c r="M127" s="25"/>
      <c r="N127" s="25"/>
      <c r="O127" s="25">
        <f t="shared" si="4"/>
        <v>0</v>
      </c>
      <c r="P127" s="25"/>
      <c r="Q127" s="25"/>
      <c r="R127" s="25"/>
      <c r="S127" s="25"/>
      <c r="T127" s="25"/>
    </row>
    <row r="128" spans="1:20" ht="17" thickBot="1">
      <c r="A128" s="23">
        <v>44013</v>
      </c>
      <c r="B128" s="18">
        <v>125</v>
      </c>
      <c r="C128" s="26"/>
      <c r="D128" s="83"/>
      <c r="E128" s="25"/>
      <c r="F128" s="25"/>
      <c r="G128" s="25"/>
      <c r="H128" s="25"/>
      <c r="I128" s="25"/>
      <c r="J128" s="25"/>
      <c r="K128" s="25">
        <f t="shared" si="3"/>
        <v>0</v>
      </c>
      <c r="L128" s="25">
        <f t="shared" si="5"/>
        <v>0</v>
      </c>
      <c r="M128" s="25"/>
      <c r="N128" s="25"/>
      <c r="O128" s="25">
        <f t="shared" si="4"/>
        <v>0</v>
      </c>
      <c r="P128" s="25"/>
      <c r="Q128" s="25"/>
      <c r="R128" s="25"/>
      <c r="S128" s="25"/>
      <c r="T128" s="25"/>
    </row>
    <row r="129" spans="1:20" ht="17" thickBot="1">
      <c r="A129" s="23">
        <v>44014</v>
      </c>
      <c r="B129" s="6">
        <v>126</v>
      </c>
      <c r="C129" s="26"/>
      <c r="D129" s="83"/>
      <c r="E129" s="25"/>
      <c r="F129" s="25"/>
      <c r="G129" s="25"/>
      <c r="H129" s="25"/>
      <c r="I129" s="25"/>
      <c r="J129" s="25"/>
      <c r="K129" s="25">
        <f t="shared" si="3"/>
        <v>0</v>
      </c>
      <c r="L129" s="25">
        <f t="shared" si="5"/>
        <v>0</v>
      </c>
      <c r="M129" s="25"/>
      <c r="N129" s="25"/>
      <c r="O129" s="25">
        <f t="shared" si="4"/>
        <v>0</v>
      </c>
      <c r="P129" s="25"/>
      <c r="Q129" s="25"/>
      <c r="R129" s="25"/>
      <c r="S129" s="25"/>
      <c r="T129" s="25"/>
    </row>
    <row r="130" spans="1:20" ht="17" thickBot="1">
      <c r="A130" s="23">
        <v>44015</v>
      </c>
      <c r="B130" s="18">
        <v>127</v>
      </c>
      <c r="C130" s="26"/>
      <c r="D130" s="83"/>
      <c r="E130" s="25"/>
      <c r="F130" s="25"/>
      <c r="G130" s="25"/>
      <c r="H130" s="25"/>
      <c r="I130" s="25"/>
      <c r="J130" s="25"/>
      <c r="K130" s="25">
        <f t="shared" si="3"/>
        <v>0</v>
      </c>
      <c r="L130" s="25">
        <f t="shared" si="5"/>
        <v>0</v>
      </c>
      <c r="M130" s="25"/>
      <c r="N130" s="25"/>
      <c r="O130" s="25">
        <f t="shared" si="4"/>
        <v>0</v>
      </c>
      <c r="P130" s="25"/>
      <c r="Q130" s="25"/>
      <c r="R130" s="25"/>
      <c r="S130" s="25"/>
      <c r="T130" s="25"/>
    </row>
    <row r="131" spans="1:20" ht="17" thickBot="1">
      <c r="A131" s="23">
        <v>44016</v>
      </c>
      <c r="B131" s="6">
        <v>128</v>
      </c>
      <c r="C131" s="26"/>
      <c r="D131" s="83"/>
      <c r="E131" s="25"/>
      <c r="F131" s="25"/>
      <c r="G131" s="25"/>
      <c r="H131" s="25"/>
      <c r="I131" s="25"/>
      <c r="J131" s="25"/>
      <c r="K131" s="25">
        <f t="shared" si="3"/>
        <v>0</v>
      </c>
      <c r="L131" s="25">
        <f t="shared" si="5"/>
        <v>0</v>
      </c>
      <c r="M131" s="25"/>
      <c r="N131" s="25"/>
      <c r="O131" s="25">
        <f t="shared" si="4"/>
        <v>0</v>
      </c>
      <c r="P131" s="25"/>
      <c r="Q131" s="25"/>
      <c r="R131" s="25"/>
      <c r="S131" s="25"/>
      <c r="T131" s="25"/>
    </row>
    <row r="132" spans="1:20" ht="17" thickBot="1">
      <c r="A132" s="23">
        <v>44017</v>
      </c>
      <c r="B132" s="18">
        <v>129</v>
      </c>
      <c r="C132" s="26"/>
      <c r="D132" s="83"/>
      <c r="E132" s="25"/>
      <c r="F132" s="25"/>
      <c r="G132" s="25"/>
      <c r="H132" s="25"/>
      <c r="I132" s="25"/>
      <c r="J132" s="25"/>
      <c r="K132" s="25">
        <f t="shared" si="3"/>
        <v>0</v>
      </c>
      <c r="L132" s="25">
        <f t="shared" si="5"/>
        <v>0</v>
      </c>
      <c r="M132" s="25"/>
      <c r="N132" s="25"/>
      <c r="O132" s="25">
        <f t="shared" si="4"/>
        <v>0</v>
      </c>
      <c r="P132" s="25"/>
      <c r="Q132" s="25"/>
      <c r="R132" s="25"/>
      <c r="S132" s="25"/>
      <c r="T132" s="25"/>
    </row>
    <row r="133" spans="1:20" ht="17" thickBot="1">
      <c r="A133" s="23">
        <v>44018</v>
      </c>
      <c r="B133" s="6">
        <v>130</v>
      </c>
      <c r="C133" s="26"/>
      <c r="D133" s="83"/>
      <c r="E133" s="25"/>
      <c r="F133" s="25"/>
      <c r="G133" s="25"/>
      <c r="H133" s="25"/>
      <c r="I133" s="25"/>
      <c r="J133" s="25"/>
      <c r="K133" s="25">
        <f t="shared" si="3"/>
        <v>0</v>
      </c>
      <c r="L133" s="25">
        <f t="shared" si="5"/>
        <v>0</v>
      </c>
      <c r="M133" s="25"/>
      <c r="N133" s="25"/>
      <c r="O133" s="25">
        <f t="shared" si="4"/>
        <v>0</v>
      </c>
      <c r="P133" s="25"/>
      <c r="Q133" s="25"/>
      <c r="R133" s="25"/>
      <c r="S133" s="25"/>
      <c r="T133" s="25"/>
    </row>
    <row r="134" spans="1:20" ht="17" thickBot="1">
      <c r="A134" s="23">
        <v>44019</v>
      </c>
      <c r="B134" s="18">
        <v>131</v>
      </c>
      <c r="C134" s="26"/>
      <c r="D134" s="83"/>
      <c r="E134" s="25"/>
      <c r="F134" s="25"/>
      <c r="G134" s="25"/>
      <c r="H134" s="25"/>
      <c r="I134" s="25"/>
      <c r="J134" s="25"/>
      <c r="K134" s="25">
        <f t="shared" si="3"/>
        <v>0</v>
      </c>
      <c r="L134" s="25">
        <f t="shared" si="5"/>
        <v>0</v>
      </c>
      <c r="M134" s="25"/>
      <c r="N134" s="25"/>
      <c r="O134" s="25">
        <f t="shared" si="4"/>
        <v>0</v>
      </c>
      <c r="P134" s="25"/>
      <c r="Q134" s="25"/>
      <c r="R134" s="25"/>
      <c r="S134" s="25"/>
      <c r="T134" s="25"/>
    </row>
    <row r="135" spans="1:20" ht="17" thickBot="1">
      <c r="A135" s="23">
        <v>44020</v>
      </c>
      <c r="B135" s="6">
        <v>132</v>
      </c>
      <c r="C135" s="26"/>
      <c r="D135" s="83"/>
      <c r="E135" s="25"/>
      <c r="F135" s="25"/>
      <c r="G135" s="25"/>
      <c r="H135" s="25"/>
      <c r="I135" s="25"/>
      <c r="J135" s="25"/>
      <c r="K135" s="25">
        <f t="shared" si="3"/>
        <v>0</v>
      </c>
      <c r="L135" s="25">
        <f t="shared" si="5"/>
        <v>0</v>
      </c>
      <c r="M135" s="25"/>
      <c r="N135" s="25"/>
      <c r="O135" s="25">
        <f t="shared" si="4"/>
        <v>0</v>
      </c>
      <c r="P135" s="25"/>
      <c r="Q135" s="25"/>
      <c r="R135" s="25"/>
      <c r="S135" s="25"/>
      <c r="T135" s="25"/>
    </row>
    <row r="136" spans="1:20" ht="17" thickBot="1">
      <c r="A136" s="23">
        <v>44021</v>
      </c>
      <c r="B136" s="18">
        <v>133</v>
      </c>
      <c r="C136" s="26"/>
      <c r="D136" s="83"/>
      <c r="E136" s="25"/>
      <c r="F136" s="25"/>
      <c r="G136" s="25"/>
      <c r="H136" s="25"/>
      <c r="I136" s="25"/>
      <c r="J136" s="25"/>
      <c r="K136" s="25">
        <f t="shared" si="3"/>
        <v>0</v>
      </c>
      <c r="L136" s="25">
        <f t="shared" si="5"/>
        <v>0</v>
      </c>
      <c r="M136" s="25"/>
      <c r="N136" s="25"/>
      <c r="O136" s="25">
        <f t="shared" si="4"/>
        <v>0</v>
      </c>
      <c r="P136" s="25"/>
      <c r="Q136" s="25"/>
      <c r="R136" s="25"/>
      <c r="S136" s="25"/>
      <c r="T136" s="25"/>
    </row>
    <row r="137" spans="1:20" ht="17" thickBot="1">
      <c r="A137" s="23">
        <v>44022</v>
      </c>
      <c r="B137" s="6">
        <v>134</v>
      </c>
      <c r="C137" s="26"/>
      <c r="D137" s="83"/>
      <c r="E137" s="25"/>
      <c r="F137" s="25"/>
      <c r="G137" s="25"/>
      <c r="H137" s="25"/>
      <c r="I137" s="25"/>
      <c r="J137" s="25"/>
      <c r="K137" s="25">
        <f t="shared" si="3"/>
        <v>0</v>
      </c>
      <c r="L137" s="25">
        <f t="shared" si="5"/>
        <v>0</v>
      </c>
      <c r="M137" s="25"/>
      <c r="N137" s="25"/>
      <c r="O137" s="25">
        <f t="shared" si="4"/>
        <v>0</v>
      </c>
      <c r="P137" s="25"/>
      <c r="Q137" s="25"/>
      <c r="R137" s="25"/>
      <c r="S137" s="25"/>
      <c r="T137" s="25"/>
    </row>
    <row r="138" spans="1:20" ht="17" thickBot="1">
      <c r="A138" s="23">
        <v>44023</v>
      </c>
      <c r="B138" s="18">
        <v>135</v>
      </c>
      <c r="C138" s="26"/>
      <c r="D138" s="83"/>
      <c r="E138" s="25"/>
      <c r="F138" s="25"/>
      <c r="G138" s="25"/>
      <c r="H138" s="25"/>
      <c r="I138" s="25"/>
      <c r="J138" s="25"/>
      <c r="K138" s="25">
        <f t="shared" si="3"/>
        <v>0</v>
      </c>
      <c r="L138" s="25">
        <f t="shared" si="5"/>
        <v>0</v>
      </c>
      <c r="M138" s="25"/>
      <c r="N138" s="25"/>
      <c r="O138" s="25">
        <f t="shared" si="4"/>
        <v>0</v>
      </c>
      <c r="P138" s="25"/>
      <c r="Q138" s="25"/>
      <c r="R138" s="25"/>
      <c r="S138" s="25"/>
      <c r="T138" s="25"/>
    </row>
    <row r="139" spans="1:20" ht="17" thickBot="1">
      <c r="A139" s="23">
        <v>44024</v>
      </c>
      <c r="B139" s="6">
        <v>136</v>
      </c>
      <c r="C139" s="26"/>
      <c r="D139" s="83"/>
      <c r="E139" s="25"/>
      <c r="F139" s="25"/>
      <c r="G139" s="25"/>
      <c r="H139" s="25"/>
      <c r="I139" s="25"/>
      <c r="J139" s="25"/>
      <c r="K139" s="25">
        <f t="shared" si="3"/>
        <v>0</v>
      </c>
      <c r="L139" s="25">
        <f t="shared" si="5"/>
        <v>0</v>
      </c>
      <c r="M139" s="25"/>
      <c r="N139" s="25"/>
      <c r="O139" s="25">
        <f t="shared" si="4"/>
        <v>0</v>
      </c>
      <c r="P139" s="25"/>
      <c r="Q139" s="25"/>
      <c r="R139" s="25"/>
      <c r="S139" s="25"/>
      <c r="T139" s="25"/>
    </row>
    <row r="140" spans="1:20" ht="17" thickBot="1">
      <c r="A140" s="23">
        <v>44025</v>
      </c>
      <c r="B140" s="18">
        <v>137</v>
      </c>
      <c r="C140" s="26"/>
      <c r="D140" s="83"/>
      <c r="E140" s="25"/>
      <c r="F140" s="25"/>
      <c r="G140" s="25"/>
      <c r="H140" s="25"/>
      <c r="I140" s="25"/>
      <c r="J140" s="25"/>
      <c r="K140" s="25">
        <f t="shared" si="3"/>
        <v>0</v>
      </c>
      <c r="L140" s="25">
        <f t="shared" si="5"/>
        <v>0</v>
      </c>
      <c r="M140" s="25"/>
      <c r="N140" s="25"/>
      <c r="O140" s="25">
        <f t="shared" si="4"/>
        <v>0</v>
      </c>
      <c r="P140" s="25"/>
      <c r="Q140" s="25"/>
      <c r="R140" s="25"/>
      <c r="S140" s="25"/>
      <c r="T140" s="25"/>
    </row>
    <row r="141" spans="1:20" ht="17" thickBot="1">
      <c r="A141" s="23">
        <v>44026</v>
      </c>
      <c r="B141" s="6">
        <v>138</v>
      </c>
      <c r="C141" s="26"/>
      <c r="D141" s="83"/>
      <c r="E141" s="25"/>
      <c r="F141" s="25"/>
      <c r="G141" s="25"/>
      <c r="H141" s="25"/>
      <c r="I141" s="25"/>
      <c r="J141" s="25"/>
      <c r="K141" s="25">
        <f t="shared" si="3"/>
        <v>0</v>
      </c>
      <c r="L141" s="25">
        <f t="shared" si="5"/>
        <v>0</v>
      </c>
      <c r="M141" s="25"/>
      <c r="N141" s="25"/>
      <c r="O141" s="25">
        <f t="shared" si="4"/>
        <v>0</v>
      </c>
      <c r="P141" s="25"/>
      <c r="Q141" s="25"/>
      <c r="R141" s="25"/>
      <c r="S141" s="25"/>
      <c r="T141" s="25"/>
    </row>
    <row r="142" spans="1:20" ht="17" thickBot="1">
      <c r="A142" s="23">
        <v>44027</v>
      </c>
      <c r="B142" s="18">
        <v>139</v>
      </c>
      <c r="C142" s="26"/>
      <c r="D142" s="83"/>
      <c r="E142" s="25"/>
      <c r="F142" s="25"/>
      <c r="G142" s="25"/>
      <c r="H142" s="25"/>
      <c r="I142" s="25"/>
      <c r="J142" s="25"/>
      <c r="K142" s="25">
        <f t="shared" si="3"/>
        <v>0</v>
      </c>
      <c r="L142" s="25">
        <f t="shared" si="5"/>
        <v>0</v>
      </c>
      <c r="M142" s="25"/>
      <c r="N142" s="25"/>
      <c r="O142" s="25">
        <f t="shared" si="4"/>
        <v>0</v>
      </c>
      <c r="P142" s="25"/>
      <c r="Q142" s="25"/>
      <c r="R142" s="25"/>
      <c r="S142" s="25"/>
      <c r="T142" s="25"/>
    </row>
    <row r="143" spans="1:20" ht="17" thickBot="1">
      <c r="A143" s="23">
        <v>44028</v>
      </c>
      <c r="B143" s="6">
        <v>140</v>
      </c>
      <c r="C143" s="26"/>
      <c r="D143" s="83"/>
      <c r="E143" s="25"/>
      <c r="F143" s="25"/>
      <c r="G143" s="25"/>
      <c r="H143" s="25"/>
      <c r="I143" s="25"/>
      <c r="J143" s="25"/>
      <c r="K143" s="25">
        <f t="shared" si="3"/>
        <v>0</v>
      </c>
      <c r="L143" s="25">
        <f t="shared" si="5"/>
        <v>0</v>
      </c>
      <c r="M143" s="25"/>
      <c r="N143" s="25"/>
      <c r="O143" s="25">
        <f t="shared" si="4"/>
        <v>0</v>
      </c>
      <c r="P143" s="25"/>
      <c r="Q143" s="25"/>
      <c r="R143" s="25"/>
      <c r="S143" s="25"/>
      <c r="T143" s="25"/>
    </row>
    <row r="144" spans="1:20" ht="17" thickBot="1">
      <c r="A144" s="23">
        <v>44029</v>
      </c>
      <c r="B144" s="18">
        <v>141</v>
      </c>
      <c r="C144" s="26"/>
      <c r="D144" s="83"/>
      <c r="E144" s="25"/>
      <c r="F144" s="25"/>
      <c r="G144" s="25"/>
      <c r="H144" s="25"/>
      <c r="I144" s="25"/>
      <c r="J144" s="25"/>
      <c r="K144" s="25">
        <f t="shared" si="3"/>
        <v>0</v>
      </c>
      <c r="L144" s="25">
        <f t="shared" si="5"/>
        <v>0</v>
      </c>
      <c r="M144" s="25"/>
      <c r="N144" s="25"/>
      <c r="O144" s="25">
        <f t="shared" si="4"/>
        <v>0</v>
      </c>
      <c r="P144" s="25"/>
      <c r="Q144" s="25"/>
      <c r="R144" s="25"/>
      <c r="S144" s="25"/>
      <c r="T144" s="25"/>
    </row>
    <row r="145" spans="1:20" ht="17" thickBot="1">
      <c r="A145" s="23">
        <v>44030</v>
      </c>
      <c r="B145" s="6">
        <v>142</v>
      </c>
      <c r="C145" s="26"/>
      <c r="D145" s="83"/>
      <c r="E145" s="25"/>
      <c r="F145" s="25"/>
      <c r="G145" s="25"/>
      <c r="H145" s="25"/>
      <c r="I145" s="25"/>
      <c r="J145" s="25"/>
      <c r="K145" s="25">
        <f t="shared" si="3"/>
        <v>0</v>
      </c>
      <c r="L145" s="25">
        <f t="shared" si="5"/>
        <v>0</v>
      </c>
      <c r="M145" s="25"/>
      <c r="N145" s="25"/>
      <c r="O145" s="25">
        <f t="shared" si="4"/>
        <v>0</v>
      </c>
      <c r="P145" s="25"/>
      <c r="Q145" s="25"/>
      <c r="R145" s="25"/>
      <c r="S145" s="25"/>
      <c r="T145" s="25"/>
    </row>
    <row r="146" spans="1:20" ht="17" thickBot="1">
      <c r="A146" s="23">
        <v>44031</v>
      </c>
      <c r="B146" s="18">
        <v>143</v>
      </c>
      <c r="C146" s="26"/>
      <c r="D146" s="83"/>
      <c r="E146" s="25"/>
      <c r="F146" s="25"/>
      <c r="G146" s="25"/>
      <c r="H146" s="25"/>
      <c r="I146" s="25"/>
      <c r="J146" s="25"/>
      <c r="K146" s="25">
        <f t="shared" si="3"/>
        <v>0</v>
      </c>
      <c r="L146" s="25">
        <f t="shared" si="5"/>
        <v>0</v>
      </c>
      <c r="M146" s="25"/>
      <c r="N146" s="25"/>
      <c r="O146" s="25">
        <f t="shared" si="4"/>
        <v>0</v>
      </c>
      <c r="P146" s="25"/>
      <c r="Q146" s="25"/>
      <c r="R146" s="25"/>
      <c r="S146" s="25"/>
      <c r="T146" s="25"/>
    </row>
    <row r="147" spans="1:20" ht="17" thickBot="1">
      <c r="A147" s="23">
        <v>44032</v>
      </c>
      <c r="B147" s="6">
        <v>144</v>
      </c>
      <c r="C147" s="26"/>
      <c r="D147" s="83"/>
      <c r="E147" s="25"/>
      <c r="F147" s="25"/>
      <c r="G147" s="25"/>
      <c r="H147" s="25"/>
      <c r="I147" s="25"/>
      <c r="J147" s="25"/>
      <c r="K147" s="25">
        <f t="shared" si="3"/>
        <v>0</v>
      </c>
      <c r="L147" s="25">
        <f t="shared" si="5"/>
        <v>0</v>
      </c>
      <c r="M147" s="25"/>
      <c r="N147" s="25"/>
      <c r="O147" s="25">
        <f t="shared" si="4"/>
        <v>0</v>
      </c>
      <c r="P147" s="25"/>
      <c r="Q147" s="25"/>
      <c r="R147" s="25"/>
      <c r="S147" s="25"/>
      <c r="T147" s="25"/>
    </row>
    <row r="148" spans="1:20" ht="17" thickBot="1">
      <c r="A148" s="23">
        <v>44033</v>
      </c>
      <c r="B148" s="18">
        <v>145</v>
      </c>
      <c r="C148" s="26"/>
      <c r="D148" s="83"/>
      <c r="E148" s="25"/>
      <c r="F148" s="25"/>
      <c r="G148" s="25"/>
      <c r="H148" s="25"/>
      <c r="I148" s="25"/>
      <c r="J148" s="25"/>
      <c r="K148" s="25">
        <f t="shared" si="3"/>
        <v>0</v>
      </c>
      <c r="L148" s="25">
        <f t="shared" si="5"/>
        <v>0</v>
      </c>
      <c r="M148" s="25"/>
      <c r="N148" s="25"/>
      <c r="O148" s="25">
        <f t="shared" si="4"/>
        <v>0</v>
      </c>
      <c r="P148" s="25"/>
      <c r="Q148" s="25"/>
      <c r="R148" s="25"/>
      <c r="S148" s="25"/>
      <c r="T148" s="25"/>
    </row>
    <row r="149" spans="1:20" ht="17" thickBot="1">
      <c r="A149" s="23">
        <v>44034</v>
      </c>
      <c r="B149" s="6">
        <v>146</v>
      </c>
      <c r="C149" s="26"/>
      <c r="D149" s="83"/>
      <c r="E149" s="25"/>
      <c r="F149" s="25"/>
      <c r="G149" s="25"/>
      <c r="H149" s="25"/>
      <c r="I149" s="25"/>
      <c r="J149" s="25"/>
      <c r="K149" s="25">
        <f t="shared" si="3"/>
        <v>0</v>
      </c>
      <c r="L149" s="25">
        <f t="shared" si="5"/>
        <v>0</v>
      </c>
      <c r="M149" s="25"/>
      <c r="N149" s="25"/>
      <c r="O149" s="25">
        <f t="shared" si="4"/>
        <v>0</v>
      </c>
      <c r="P149" s="25"/>
      <c r="Q149" s="25"/>
      <c r="R149" s="25"/>
      <c r="S149" s="25"/>
      <c r="T149" s="25"/>
    </row>
    <row r="150" spans="1:20" ht="17" thickBot="1">
      <c r="A150" s="23">
        <v>44035</v>
      </c>
      <c r="B150" s="18">
        <v>147</v>
      </c>
      <c r="C150" s="26"/>
      <c r="D150" s="83"/>
      <c r="E150" s="25"/>
      <c r="F150" s="25"/>
      <c r="G150" s="25"/>
      <c r="H150" s="25"/>
      <c r="I150" s="25"/>
      <c r="J150" s="25"/>
      <c r="K150" s="25">
        <f t="shared" si="3"/>
        <v>0</v>
      </c>
      <c r="L150" s="25">
        <f t="shared" si="5"/>
        <v>0</v>
      </c>
      <c r="M150" s="25"/>
      <c r="N150" s="25"/>
      <c r="O150" s="25">
        <f t="shared" si="4"/>
        <v>0</v>
      </c>
      <c r="P150" s="25"/>
      <c r="Q150" s="25"/>
      <c r="R150" s="25"/>
      <c r="S150" s="25"/>
      <c r="T150" s="25"/>
    </row>
    <row r="151" spans="1:20" ht="17" thickBot="1">
      <c r="A151" s="23">
        <v>44036</v>
      </c>
      <c r="B151" s="6">
        <v>148</v>
      </c>
      <c r="C151" s="26"/>
      <c r="D151" s="83"/>
      <c r="E151" s="25"/>
      <c r="F151" s="25"/>
      <c r="G151" s="25"/>
      <c r="H151" s="25"/>
      <c r="I151" s="25"/>
      <c r="J151" s="25"/>
      <c r="K151" s="25">
        <f t="shared" si="3"/>
        <v>0</v>
      </c>
      <c r="L151" s="25">
        <f t="shared" si="5"/>
        <v>0</v>
      </c>
      <c r="M151" s="25"/>
      <c r="N151" s="25"/>
      <c r="O151" s="25">
        <f t="shared" si="4"/>
        <v>0</v>
      </c>
      <c r="P151" s="25"/>
      <c r="Q151" s="25"/>
      <c r="R151" s="25"/>
      <c r="S151" s="25"/>
      <c r="T151" s="25"/>
    </row>
    <row r="152" spans="1:20" ht="17" thickBot="1">
      <c r="A152" s="23">
        <v>44037</v>
      </c>
      <c r="B152" s="18">
        <v>149</v>
      </c>
      <c r="C152" s="26"/>
      <c r="D152" s="83"/>
      <c r="E152" s="25"/>
      <c r="F152" s="25"/>
      <c r="G152" s="25"/>
      <c r="H152" s="25"/>
      <c r="I152" s="25"/>
      <c r="J152" s="25"/>
      <c r="K152" s="25">
        <f t="shared" si="3"/>
        <v>0</v>
      </c>
      <c r="L152" s="25">
        <f t="shared" si="5"/>
        <v>0</v>
      </c>
      <c r="M152" s="25"/>
      <c r="N152" s="25"/>
      <c r="O152" s="25">
        <f t="shared" si="4"/>
        <v>0</v>
      </c>
      <c r="P152" s="25"/>
      <c r="Q152" s="25"/>
      <c r="R152" s="25"/>
      <c r="S152" s="25"/>
      <c r="T152" s="25"/>
    </row>
    <row r="153" spans="1:20" ht="17" thickBot="1">
      <c r="A153" s="23">
        <v>44038</v>
      </c>
      <c r="B153" s="6">
        <v>150</v>
      </c>
      <c r="C153" s="26"/>
      <c r="D153" s="83"/>
      <c r="E153" s="25"/>
      <c r="F153" s="25"/>
      <c r="G153" s="25"/>
      <c r="H153" s="25"/>
      <c r="I153" s="25"/>
      <c r="J153" s="25"/>
      <c r="K153" s="25">
        <f t="shared" si="3"/>
        <v>0</v>
      </c>
      <c r="L153" s="25">
        <f t="shared" si="5"/>
        <v>0</v>
      </c>
      <c r="M153" s="25"/>
      <c r="N153" s="25"/>
      <c r="O153" s="25">
        <f t="shared" si="4"/>
        <v>0</v>
      </c>
      <c r="P153" s="25"/>
      <c r="Q153" s="25"/>
      <c r="R153" s="25"/>
      <c r="S153" s="25"/>
      <c r="T153" s="25"/>
    </row>
    <row r="154" spans="1:20" ht="17" thickBot="1">
      <c r="A154" s="23">
        <v>44039</v>
      </c>
      <c r="B154" s="18">
        <v>151</v>
      </c>
      <c r="C154" s="26"/>
      <c r="D154" s="83"/>
      <c r="E154" s="25"/>
      <c r="F154" s="25"/>
      <c r="G154" s="25"/>
      <c r="H154" s="25"/>
      <c r="I154" s="25"/>
      <c r="J154" s="25"/>
      <c r="K154" s="25">
        <f t="shared" si="3"/>
        <v>0</v>
      </c>
      <c r="L154" s="25">
        <f t="shared" si="5"/>
        <v>0</v>
      </c>
      <c r="M154" s="25"/>
      <c r="N154" s="25"/>
      <c r="O154" s="25">
        <f t="shared" si="4"/>
        <v>0</v>
      </c>
      <c r="P154" s="25"/>
      <c r="Q154" s="25"/>
      <c r="R154" s="25"/>
      <c r="S154" s="25"/>
      <c r="T154" s="25"/>
    </row>
    <row r="155" spans="1:20" ht="17" thickBot="1">
      <c r="A155" s="23">
        <v>44040</v>
      </c>
      <c r="B155" s="6">
        <v>152</v>
      </c>
      <c r="C155" s="26"/>
      <c r="D155" s="83"/>
      <c r="E155" s="25"/>
      <c r="F155" s="25"/>
      <c r="G155" s="25"/>
      <c r="H155" s="25"/>
      <c r="I155" s="25"/>
      <c r="J155" s="25"/>
      <c r="K155" s="25">
        <f t="shared" si="3"/>
        <v>0</v>
      </c>
      <c r="L155" s="25">
        <f t="shared" si="5"/>
        <v>0</v>
      </c>
      <c r="M155" s="25"/>
      <c r="N155" s="25"/>
      <c r="O155" s="25">
        <f t="shared" si="4"/>
        <v>0</v>
      </c>
      <c r="P155" s="25"/>
      <c r="Q155" s="25"/>
      <c r="R155" s="25"/>
      <c r="S155" s="25"/>
      <c r="T155" s="25"/>
    </row>
    <row r="156" spans="1:20" ht="17" thickBot="1">
      <c r="A156" s="23">
        <v>44041</v>
      </c>
      <c r="B156" s="18">
        <v>153</v>
      </c>
      <c r="C156" s="26"/>
      <c r="D156" s="83"/>
      <c r="E156" s="25"/>
      <c r="F156" s="25"/>
      <c r="G156" s="25"/>
      <c r="H156" s="25"/>
      <c r="I156" s="25"/>
      <c r="J156" s="25"/>
      <c r="K156" s="25">
        <f t="shared" si="3"/>
        <v>0</v>
      </c>
      <c r="L156" s="25">
        <f t="shared" si="5"/>
        <v>0</v>
      </c>
      <c r="M156" s="25"/>
      <c r="N156" s="25"/>
      <c r="O156" s="25">
        <f t="shared" si="4"/>
        <v>0</v>
      </c>
      <c r="P156" s="25"/>
      <c r="Q156" s="25"/>
      <c r="R156" s="25"/>
      <c r="S156" s="25"/>
      <c r="T156" s="25"/>
    </row>
    <row r="157" spans="1:20" ht="17" thickBot="1">
      <c r="A157" s="23">
        <v>44042</v>
      </c>
      <c r="B157" s="6">
        <v>154</v>
      </c>
      <c r="C157" s="26"/>
      <c r="D157" s="83"/>
      <c r="E157" s="25"/>
      <c r="F157" s="25"/>
      <c r="G157" s="25"/>
      <c r="H157" s="25"/>
      <c r="I157" s="25"/>
      <c r="J157" s="25"/>
      <c r="K157" s="25">
        <f t="shared" si="3"/>
        <v>0</v>
      </c>
      <c r="L157" s="25">
        <f t="shared" si="5"/>
        <v>0</v>
      </c>
      <c r="M157" s="25"/>
      <c r="N157" s="25"/>
      <c r="O157" s="25">
        <f t="shared" si="4"/>
        <v>0</v>
      </c>
      <c r="P157" s="25"/>
      <c r="Q157" s="25"/>
      <c r="R157" s="25"/>
      <c r="S157" s="25"/>
      <c r="T157" s="25"/>
    </row>
    <row r="158" spans="1:20" ht="17" thickBot="1">
      <c r="A158" s="23">
        <v>44043</v>
      </c>
      <c r="B158" s="18">
        <v>155</v>
      </c>
      <c r="C158" s="26"/>
      <c r="D158" s="83"/>
      <c r="E158" s="25"/>
      <c r="F158" s="25"/>
      <c r="G158" s="25"/>
      <c r="H158" s="25"/>
      <c r="I158" s="25"/>
      <c r="J158" s="25"/>
      <c r="K158" s="25">
        <f t="shared" si="3"/>
        <v>0</v>
      </c>
      <c r="L158" s="25">
        <f t="shared" si="5"/>
        <v>0</v>
      </c>
      <c r="M158" s="25"/>
      <c r="N158" s="25"/>
      <c r="O158" s="25">
        <f t="shared" si="4"/>
        <v>0</v>
      </c>
      <c r="P158" s="25"/>
      <c r="Q158" s="25"/>
      <c r="R158" s="25"/>
      <c r="S158" s="25"/>
      <c r="T158" s="25"/>
    </row>
    <row r="159" spans="1:20" ht="17" thickBot="1">
      <c r="A159" s="23">
        <v>44044</v>
      </c>
      <c r="B159" s="6">
        <v>156</v>
      </c>
      <c r="C159" s="26"/>
      <c r="D159" s="83"/>
      <c r="E159" s="25"/>
      <c r="F159" s="25"/>
      <c r="G159" s="25"/>
      <c r="H159" s="25"/>
      <c r="I159" s="25"/>
      <c r="J159" s="25"/>
      <c r="K159" s="25">
        <f t="shared" si="3"/>
        <v>0</v>
      </c>
      <c r="L159" s="25">
        <f t="shared" si="5"/>
        <v>0</v>
      </c>
      <c r="M159" s="25"/>
      <c r="N159" s="25"/>
      <c r="O159" s="25">
        <f t="shared" si="4"/>
        <v>0</v>
      </c>
      <c r="P159" s="25"/>
      <c r="Q159" s="25"/>
      <c r="R159" s="25"/>
      <c r="S159" s="25"/>
      <c r="T159" s="25"/>
    </row>
    <row r="160" spans="1:20" ht="17" thickBot="1">
      <c r="A160" s="23">
        <v>44045</v>
      </c>
      <c r="B160" s="18">
        <v>157</v>
      </c>
      <c r="C160" s="26"/>
      <c r="D160" s="83"/>
      <c r="E160" s="25"/>
      <c r="F160" s="25"/>
      <c r="G160" s="25"/>
      <c r="H160" s="25"/>
      <c r="I160" s="25"/>
      <c r="J160" s="25"/>
      <c r="K160" s="25">
        <f t="shared" si="3"/>
        <v>0</v>
      </c>
      <c r="L160" s="25">
        <f t="shared" si="5"/>
        <v>0</v>
      </c>
      <c r="M160" s="25"/>
      <c r="N160" s="25"/>
      <c r="O160" s="25">
        <f t="shared" si="4"/>
        <v>0</v>
      </c>
      <c r="P160" s="25"/>
      <c r="Q160" s="25"/>
      <c r="R160" s="25"/>
      <c r="S160" s="25"/>
      <c r="T160" s="25"/>
    </row>
    <row r="161" spans="1:20" ht="17" thickBot="1">
      <c r="A161" s="23">
        <v>44046</v>
      </c>
      <c r="B161" s="6">
        <v>158</v>
      </c>
      <c r="C161" s="26"/>
      <c r="D161" s="83"/>
      <c r="E161" s="25"/>
      <c r="F161" s="25"/>
      <c r="G161" s="25"/>
      <c r="H161" s="25"/>
      <c r="I161" s="25"/>
      <c r="J161" s="25"/>
      <c r="K161" s="25">
        <f t="shared" si="3"/>
        <v>0</v>
      </c>
      <c r="L161" s="25">
        <f t="shared" si="5"/>
        <v>0</v>
      </c>
      <c r="M161" s="25"/>
      <c r="N161" s="25"/>
      <c r="O161" s="25">
        <f t="shared" si="4"/>
        <v>0</v>
      </c>
      <c r="P161" s="25"/>
      <c r="Q161" s="25"/>
      <c r="R161" s="25"/>
      <c r="S161" s="25"/>
      <c r="T161" s="25"/>
    </row>
    <row r="162" spans="1:20" ht="17" thickBot="1">
      <c r="A162" s="23">
        <v>44047</v>
      </c>
      <c r="B162" s="18">
        <v>159</v>
      </c>
      <c r="C162" s="26"/>
      <c r="D162" s="83"/>
      <c r="E162" s="25"/>
      <c r="F162" s="25"/>
      <c r="G162" s="25"/>
      <c r="H162" s="25"/>
      <c r="I162" s="25"/>
      <c r="J162" s="25"/>
      <c r="K162" s="25">
        <f t="shared" ref="K162:K225" si="6">G162+I162</f>
        <v>0</v>
      </c>
      <c r="L162" s="25">
        <f t="shared" si="5"/>
        <v>0</v>
      </c>
      <c r="M162" s="25"/>
      <c r="N162" s="25"/>
      <c r="O162" s="25">
        <f t="shared" ref="O162:O225" si="7">L162-G162-I162</f>
        <v>0</v>
      </c>
      <c r="P162" s="25"/>
      <c r="Q162" s="25"/>
      <c r="R162" s="25"/>
      <c r="S162" s="25"/>
      <c r="T162" s="25"/>
    </row>
    <row r="163" spans="1:20" ht="17" thickBot="1">
      <c r="A163" s="23">
        <v>44048</v>
      </c>
      <c r="B163" s="6">
        <v>160</v>
      </c>
      <c r="C163" s="26"/>
      <c r="D163" s="83"/>
      <c r="E163" s="25"/>
      <c r="F163" s="25"/>
      <c r="G163" s="25"/>
      <c r="H163" s="25"/>
      <c r="I163" s="25"/>
      <c r="J163" s="25"/>
      <c r="K163" s="25">
        <f t="shared" si="6"/>
        <v>0</v>
      </c>
      <c r="L163" s="25">
        <f t="shared" si="5"/>
        <v>0</v>
      </c>
      <c r="M163" s="25"/>
      <c r="N163" s="25"/>
      <c r="O163" s="25">
        <f t="shared" si="7"/>
        <v>0</v>
      </c>
      <c r="P163" s="25"/>
      <c r="Q163" s="25"/>
      <c r="R163" s="25"/>
      <c r="S163" s="25"/>
      <c r="T163" s="25"/>
    </row>
    <row r="164" spans="1:20" ht="17" thickBot="1">
      <c r="A164" s="23">
        <v>44049</v>
      </c>
      <c r="B164" s="18">
        <v>161</v>
      </c>
      <c r="C164" s="26"/>
      <c r="D164" s="83"/>
      <c r="E164" s="25"/>
      <c r="F164" s="25"/>
      <c r="G164" s="25"/>
      <c r="H164" s="25"/>
      <c r="I164" s="25"/>
      <c r="J164" s="25"/>
      <c r="K164" s="25">
        <f t="shared" si="6"/>
        <v>0</v>
      </c>
      <c r="L164" s="25">
        <f t="shared" si="5"/>
        <v>0</v>
      </c>
      <c r="M164" s="25"/>
      <c r="N164" s="25"/>
      <c r="O164" s="25">
        <f t="shared" si="7"/>
        <v>0</v>
      </c>
      <c r="P164" s="25"/>
      <c r="Q164" s="25"/>
      <c r="R164" s="25"/>
      <c r="S164" s="25"/>
      <c r="T164" s="25"/>
    </row>
    <row r="165" spans="1:20" ht="17" thickBot="1">
      <c r="A165" s="23">
        <v>44050</v>
      </c>
      <c r="B165" s="6">
        <v>162</v>
      </c>
      <c r="C165" s="26"/>
      <c r="D165" s="83"/>
      <c r="E165" s="25"/>
      <c r="F165" s="25"/>
      <c r="G165" s="25"/>
      <c r="H165" s="25"/>
      <c r="I165" s="25"/>
      <c r="J165" s="25"/>
      <c r="K165" s="25">
        <f t="shared" si="6"/>
        <v>0</v>
      </c>
      <c r="L165" s="25">
        <f t="shared" si="5"/>
        <v>0</v>
      </c>
      <c r="M165" s="25"/>
      <c r="N165" s="25"/>
      <c r="O165" s="25">
        <f t="shared" si="7"/>
        <v>0</v>
      </c>
      <c r="P165" s="25"/>
      <c r="Q165" s="25"/>
      <c r="R165" s="25"/>
      <c r="S165" s="25"/>
      <c r="T165" s="25"/>
    </row>
    <row r="166" spans="1:20" ht="17" thickBot="1">
      <c r="A166" s="23">
        <v>44051</v>
      </c>
      <c r="B166" s="18">
        <v>163</v>
      </c>
      <c r="C166" s="26"/>
      <c r="D166" s="83"/>
      <c r="E166" s="25"/>
      <c r="F166" s="25"/>
      <c r="G166" s="25"/>
      <c r="H166" s="25"/>
      <c r="I166" s="25"/>
      <c r="J166" s="25"/>
      <c r="K166" s="25">
        <f t="shared" si="6"/>
        <v>0</v>
      </c>
      <c r="L166" s="25">
        <f t="shared" si="5"/>
        <v>0</v>
      </c>
      <c r="M166" s="25"/>
      <c r="N166" s="25"/>
      <c r="O166" s="25">
        <f t="shared" si="7"/>
        <v>0</v>
      </c>
      <c r="P166" s="25"/>
      <c r="Q166" s="25"/>
      <c r="R166" s="25"/>
      <c r="S166" s="25"/>
      <c r="T166" s="25"/>
    </row>
    <row r="167" spans="1:20" ht="17" thickBot="1">
      <c r="A167" s="23">
        <v>44052</v>
      </c>
      <c r="B167" s="6">
        <v>164</v>
      </c>
      <c r="C167" s="26"/>
      <c r="D167" s="83"/>
      <c r="E167" s="25"/>
      <c r="F167" s="25"/>
      <c r="G167" s="25"/>
      <c r="H167" s="25"/>
      <c r="I167" s="25"/>
      <c r="J167" s="25"/>
      <c r="K167" s="25">
        <f t="shared" si="6"/>
        <v>0</v>
      </c>
      <c r="L167" s="25">
        <f t="shared" si="5"/>
        <v>0</v>
      </c>
      <c r="M167" s="25"/>
      <c r="N167" s="25"/>
      <c r="O167" s="25">
        <f t="shared" si="7"/>
        <v>0</v>
      </c>
      <c r="P167" s="25"/>
      <c r="Q167" s="25"/>
      <c r="R167" s="25"/>
      <c r="S167" s="25"/>
      <c r="T167" s="25"/>
    </row>
    <row r="168" spans="1:20" ht="17" thickBot="1">
      <c r="A168" s="23">
        <v>44053</v>
      </c>
      <c r="B168" s="18">
        <v>165</v>
      </c>
      <c r="C168" s="26"/>
      <c r="D168" s="83"/>
      <c r="E168" s="25"/>
      <c r="F168" s="25"/>
      <c r="G168" s="25"/>
      <c r="H168" s="25"/>
      <c r="I168" s="25"/>
      <c r="J168" s="25"/>
      <c r="K168" s="25">
        <f t="shared" si="6"/>
        <v>0</v>
      </c>
      <c r="L168" s="25">
        <f t="shared" si="5"/>
        <v>0</v>
      </c>
      <c r="M168" s="25"/>
      <c r="N168" s="25"/>
      <c r="O168" s="25">
        <f t="shared" si="7"/>
        <v>0</v>
      </c>
      <c r="P168" s="25"/>
      <c r="Q168" s="25"/>
      <c r="R168" s="25"/>
      <c r="S168" s="25"/>
      <c r="T168" s="25"/>
    </row>
    <row r="169" spans="1:20" ht="17" thickBot="1">
      <c r="A169" s="23">
        <v>44054</v>
      </c>
      <c r="B169" s="6">
        <v>166</v>
      </c>
      <c r="C169" s="26"/>
      <c r="D169" s="83"/>
      <c r="E169" s="25"/>
      <c r="F169" s="25"/>
      <c r="G169" s="25"/>
      <c r="H169" s="25"/>
      <c r="I169" s="25"/>
      <c r="J169" s="25"/>
      <c r="K169" s="25">
        <f t="shared" si="6"/>
        <v>0</v>
      </c>
      <c r="L169" s="25">
        <f t="shared" si="5"/>
        <v>0</v>
      </c>
      <c r="M169" s="25"/>
      <c r="N169" s="25"/>
      <c r="O169" s="25">
        <f t="shared" si="7"/>
        <v>0</v>
      </c>
      <c r="P169" s="25"/>
      <c r="Q169" s="25"/>
      <c r="R169" s="25"/>
      <c r="S169" s="25"/>
      <c r="T169" s="25"/>
    </row>
    <row r="170" spans="1:20" ht="17" thickBot="1">
      <c r="A170" s="23">
        <v>44055</v>
      </c>
      <c r="B170" s="18">
        <v>167</v>
      </c>
      <c r="C170" s="26"/>
      <c r="D170" s="83"/>
      <c r="E170" s="25"/>
      <c r="F170" s="25"/>
      <c r="G170" s="25"/>
      <c r="H170" s="25"/>
      <c r="I170" s="25"/>
      <c r="J170" s="25"/>
      <c r="K170" s="25">
        <f t="shared" si="6"/>
        <v>0</v>
      </c>
      <c r="L170" s="25">
        <f t="shared" si="5"/>
        <v>0</v>
      </c>
      <c r="M170" s="25"/>
      <c r="N170" s="25"/>
      <c r="O170" s="25">
        <f t="shared" si="7"/>
        <v>0</v>
      </c>
      <c r="P170" s="25"/>
      <c r="Q170" s="25"/>
      <c r="R170" s="25"/>
      <c r="S170" s="25"/>
      <c r="T170" s="25"/>
    </row>
    <row r="171" spans="1:20" ht="17" thickBot="1">
      <c r="A171" s="23">
        <v>44056</v>
      </c>
      <c r="B171" s="6">
        <v>168</v>
      </c>
      <c r="C171" s="26"/>
      <c r="D171" s="83"/>
      <c r="E171" s="25"/>
      <c r="F171" s="25"/>
      <c r="G171" s="25"/>
      <c r="H171" s="25"/>
      <c r="I171" s="25"/>
      <c r="J171" s="25"/>
      <c r="K171" s="25">
        <f t="shared" si="6"/>
        <v>0</v>
      </c>
      <c r="L171" s="25">
        <f t="shared" si="5"/>
        <v>0</v>
      </c>
      <c r="M171" s="25"/>
      <c r="N171" s="25"/>
      <c r="O171" s="25">
        <f t="shared" si="7"/>
        <v>0</v>
      </c>
      <c r="P171" s="25"/>
      <c r="Q171" s="25"/>
      <c r="R171" s="25"/>
      <c r="S171" s="25"/>
      <c r="T171" s="25"/>
    </row>
    <row r="172" spans="1:20" ht="17" thickBot="1">
      <c r="A172" s="23">
        <v>44057</v>
      </c>
      <c r="B172" s="18">
        <v>169</v>
      </c>
      <c r="C172" s="26"/>
      <c r="D172" s="83"/>
      <c r="E172" s="25"/>
      <c r="F172" s="25"/>
      <c r="G172" s="25"/>
      <c r="H172" s="25"/>
      <c r="I172" s="25"/>
      <c r="J172" s="25"/>
      <c r="K172" s="25">
        <f t="shared" si="6"/>
        <v>0</v>
      </c>
      <c r="L172" s="25">
        <f t="shared" si="5"/>
        <v>0</v>
      </c>
      <c r="M172" s="25"/>
      <c r="N172" s="25"/>
      <c r="O172" s="25">
        <f t="shared" si="7"/>
        <v>0</v>
      </c>
      <c r="P172" s="25"/>
      <c r="Q172" s="25"/>
      <c r="R172" s="25"/>
      <c r="S172" s="25"/>
      <c r="T172" s="25"/>
    </row>
    <row r="173" spans="1:20" ht="17" thickBot="1">
      <c r="A173" s="23">
        <v>44058</v>
      </c>
      <c r="B173" s="6">
        <v>170</v>
      </c>
      <c r="C173" s="26"/>
      <c r="D173" s="83"/>
      <c r="E173" s="25"/>
      <c r="F173" s="25"/>
      <c r="G173" s="25"/>
      <c r="H173" s="25"/>
      <c r="I173" s="25"/>
      <c r="J173" s="25"/>
      <c r="K173" s="25">
        <f t="shared" si="6"/>
        <v>0</v>
      </c>
      <c r="L173" s="25">
        <f t="shared" si="5"/>
        <v>0</v>
      </c>
      <c r="M173" s="25"/>
      <c r="N173" s="25"/>
      <c r="O173" s="25">
        <f t="shared" si="7"/>
        <v>0</v>
      </c>
      <c r="P173" s="25"/>
      <c r="Q173" s="25"/>
      <c r="R173" s="25"/>
      <c r="S173" s="25"/>
      <c r="T173" s="25"/>
    </row>
    <row r="174" spans="1:20" ht="17" thickBot="1">
      <c r="A174" s="23">
        <v>44059</v>
      </c>
      <c r="B174" s="18">
        <v>171</v>
      </c>
      <c r="C174" s="26"/>
      <c r="D174" s="83"/>
      <c r="E174" s="25"/>
      <c r="F174" s="25"/>
      <c r="G174" s="25"/>
      <c r="H174" s="25"/>
      <c r="I174" s="25"/>
      <c r="J174" s="25"/>
      <c r="K174" s="25">
        <f t="shared" si="6"/>
        <v>0</v>
      </c>
      <c r="L174" s="25">
        <f t="shared" si="5"/>
        <v>0</v>
      </c>
      <c r="M174" s="25"/>
      <c r="N174" s="25"/>
      <c r="O174" s="25">
        <f t="shared" si="7"/>
        <v>0</v>
      </c>
      <c r="P174" s="25"/>
      <c r="Q174" s="25"/>
      <c r="R174" s="25"/>
      <c r="S174" s="25"/>
      <c r="T174" s="25"/>
    </row>
    <row r="175" spans="1:20" ht="17" thickBot="1">
      <c r="A175" s="23">
        <v>44060</v>
      </c>
      <c r="B175" s="6">
        <v>172</v>
      </c>
      <c r="C175" s="26"/>
      <c r="D175" s="83"/>
      <c r="E175" s="25"/>
      <c r="F175" s="25"/>
      <c r="G175" s="25"/>
      <c r="H175" s="25"/>
      <c r="I175" s="25"/>
      <c r="J175" s="25"/>
      <c r="K175" s="25">
        <f t="shared" si="6"/>
        <v>0</v>
      </c>
      <c r="L175" s="25">
        <f t="shared" si="5"/>
        <v>0</v>
      </c>
      <c r="M175" s="25"/>
      <c r="N175" s="25"/>
      <c r="O175" s="25">
        <f t="shared" si="7"/>
        <v>0</v>
      </c>
      <c r="P175" s="25"/>
      <c r="Q175" s="25"/>
      <c r="R175" s="25"/>
      <c r="S175" s="25"/>
      <c r="T175" s="25"/>
    </row>
    <row r="176" spans="1:20" ht="17" thickBot="1">
      <c r="A176" s="23">
        <v>44061</v>
      </c>
      <c r="B176" s="18">
        <v>173</v>
      </c>
      <c r="C176" s="26"/>
      <c r="D176" s="83"/>
      <c r="E176" s="25"/>
      <c r="F176" s="25"/>
      <c r="G176" s="25"/>
      <c r="H176" s="25"/>
      <c r="I176" s="25"/>
      <c r="J176" s="25"/>
      <c r="K176" s="25">
        <f t="shared" si="6"/>
        <v>0</v>
      </c>
      <c r="L176" s="25">
        <f t="shared" si="5"/>
        <v>0</v>
      </c>
      <c r="M176" s="25"/>
      <c r="N176" s="25"/>
      <c r="O176" s="25">
        <f t="shared" si="7"/>
        <v>0</v>
      </c>
      <c r="P176" s="25"/>
      <c r="Q176" s="25"/>
      <c r="R176" s="25"/>
      <c r="S176" s="25"/>
      <c r="T176" s="25"/>
    </row>
    <row r="177" spans="1:20" ht="17" thickBot="1">
      <c r="A177" s="23">
        <v>44062</v>
      </c>
      <c r="B177" s="6">
        <v>174</v>
      </c>
      <c r="C177" s="26"/>
      <c r="D177" s="83"/>
      <c r="E177" s="25"/>
      <c r="F177" s="25"/>
      <c r="G177" s="25"/>
      <c r="H177" s="25"/>
      <c r="I177" s="25"/>
      <c r="J177" s="25"/>
      <c r="K177" s="25">
        <f t="shared" si="6"/>
        <v>0</v>
      </c>
      <c r="L177" s="25">
        <f t="shared" si="5"/>
        <v>0</v>
      </c>
      <c r="M177" s="25"/>
      <c r="N177" s="25"/>
      <c r="O177" s="25">
        <f t="shared" si="7"/>
        <v>0</v>
      </c>
      <c r="P177" s="25"/>
      <c r="Q177" s="25"/>
      <c r="R177" s="25"/>
      <c r="S177" s="25"/>
      <c r="T177" s="25"/>
    </row>
    <row r="178" spans="1:20" ht="17" thickBot="1">
      <c r="A178" s="23">
        <v>44063</v>
      </c>
      <c r="B178" s="18">
        <v>175</v>
      </c>
      <c r="C178" s="26"/>
      <c r="D178" s="83"/>
      <c r="E178" s="25"/>
      <c r="F178" s="25"/>
      <c r="G178" s="25"/>
      <c r="H178" s="25"/>
      <c r="I178" s="25"/>
      <c r="J178" s="25"/>
      <c r="K178" s="25">
        <f t="shared" si="6"/>
        <v>0</v>
      </c>
      <c r="L178" s="25">
        <f t="shared" si="5"/>
        <v>0</v>
      </c>
      <c r="M178" s="25"/>
      <c r="N178" s="25"/>
      <c r="O178" s="25">
        <f t="shared" si="7"/>
        <v>0</v>
      </c>
      <c r="P178" s="25"/>
      <c r="Q178" s="25"/>
      <c r="R178" s="25"/>
      <c r="S178" s="25"/>
      <c r="T178" s="25"/>
    </row>
    <row r="179" spans="1:20" ht="17" thickBot="1">
      <c r="A179" s="23">
        <v>44064</v>
      </c>
      <c r="B179" s="6">
        <v>176</v>
      </c>
      <c r="C179" s="26"/>
      <c r="D179" s="83"/>
      <c r="E179" s="25"/>
      <c r="F179" s="25"/>
      <c r="G179" s="25"/>
      <c r="H179" s="25"/>
      <c r="I179" s="25"/>
      <c r="J179" s="25"/>
      <c r="K179" s="25">
        <f t="shared" si="6"/>
        <v>0</v>
      </c>
      <c r="L179" s="25">
        <f t="shared" si="5"/>
        <v>0</v>
      </c>
      <c r="M179" s="25"/>
      <c r="N179" s="25"/>
      <c r="O179" s="25">
        <f t="shared" si="7"/>
        <v>0</v>
      </c>
      <c r="P179" s="25"/>
      <c r="Q179" s="25"/>
      <c r="R179" s="25"/>
      <c r="S179" s="25"/>
      <c r="T179" s="25"/>
    </row>
    <row r="180" spans="1:20" ht="17" thickBot="1">
      <c r="A180" s="23">
        <v>44065</v>
      </c>
      <c r="B180" s="18">
        <v>177</v>
      </c>
      <c r="C180" s="26"/>
      <c r="D180" s="83"/>
      <c r="E180" s="25"/>
      <c r="F180" s="25"/>
      <c r="G180" s="25"/>
      <c r="H180" s="25"/>
      <c r="I180" s="25"/>
      <c r="J180" s="25"/>
      <c r="K180" s="25">
        <f t="shared" si="6"/>
        <v>0</v>
      </c>
      <c r="L180" s="25">
        <f t="shared" ref="L180:L243" si="8">C180-P180-R180</f>
        <v>0</v>
      </c>
      <c r="M180" s="25"/>
      <c r="N180" s="25"/>
      <c r="O180" s="25">
        <f t="shared" si="7"/>
        <v>0</v>
      </c>
      <c r="P180" s="25"/>
      <c r="Q180" s="25"/>
      <c r="R180" s="25"/>
      <c r="S180" s="25"/>
      <c r="T180" s="25"/>
    </row>
    <row r="181" spans="1:20" ht="17" thickBot="1">
      <c r="A181" s="23">
        <v>44066</v>
      </c>
      <c r="B181" s="6">
        <v>178</v>
      </c>
      <c r="C181" s="26"/>
      <c r="D181" s="83"/>
      <c r="E181" s="25"/>
      <c r="F181" s="25"/>
      <c r="G181" s="25"/>
      <c r="H181" s="25"/>
      <c r="I181" s="25"/>
      <c r="J181" s="25"/>
      <c r="K181" s="25">
        <f t="shared" si="6"/>
        <v>0</v>
      </c>
      <c r="L181" s="25">
        <f t="shared" si="8"/>
        <v>0</v>
      </c>
      <c r="M181" s="25"/>
      <c r="N181" s="25"/>
      <c r="O181" s="25">
        <f t="shared" si="7"/>
        <v>0</v>
      </c>
      <c r="P181" s="25"/>
      <c r="Q181" s="25"/>
      <c r="R181" s="25"/>
      <c r="S181" s="25"/>
      <c r="T181" s="25"/>
    </row>
    <row r="182" spans="1:20" ht="17" thickBot="1">
      <c r="A182" s="23">
        <v>44067</v>
      </c>
      <c r="B182" s="18">
        <v>179</v>
      </c>
      <c r="C182" s="26"/>
      <c r="D182" s="83"/>
      <c r="E182" s="25"/>
      <c r="F182" s="25"/>
      <c r="G182" s="25"/>
      <c r="H182" s="25"/>
      <c r="I182" s="25"/>
      <c r="J182" s="25"/>
      <c r="K182" s="25">
        <f t="shared" si="6"/>
        <v>0</v>
      </c>
      <c r="L182" s="25">
        <f t="shared" si="8"/>
        <v>0</v>
      </c>
      <c r="M182" s="25"/>
      <c r="N182" s="25"/>
      <c r="O182" s="25">
        <f t="shared" si="7"/>
        <v>0</v>
      </c>
      <c r="P182" s="25"/>
      <c r="Q182" s="25"/>
      <c r="R182" s="25"/>
      <c r="S182" s="25"/>
      <c r="T182" s="25"/>
    </row>
    <row r="183" spans="1:20" ht="17" thickBot="1">
      <c r="A183" s="23">
        <v>44068</v>
      </c>
      <c r="B183" s="6">
        <v>180</v>
      </c>
      <c r="C183" s="26"/>
      <c r="D183" s="83"/>
      <c r="E183" s="25"/>
      <c r="F183" s="25"/>
      <c r="G183" s="25"/>
      <c r="H183" s="25"/>
      <c r="I183" s="25"/>
      <c r="J183" s="25"/>
      <c r="K183" s="25">
        <f t="shared" si="6"/>
        <v>0</v>
      </c>
      <c r="L183" s="25">
        <f t="shared" si="8"/>
        <v>0</v>
      </c>
      <c r="M183" s="25"/>
      <c r="N183" s="25"/>
      <c r="O183" s="25">
        <f t="shared" si="7"/>
        <v>0</v>
      </c>
      <c r="P183" s="25"/>
      <c r="Q183" s="25"/>
      <c r="R183" s="25"/>
      <c r="S183" s="25"/>
      <c r="T183" s="25"/>
    </row>
    <row r="184" spans="1:20" ht="17" thickBot="1">
      <c r="A184" s="23">
        <v>44069</v>
      </c>
      <c r="B184" s="18">
        <v>181</v>
      </c>
      <c r="C184" s="26"/>
      <c r="D184" s="83"/>
      <c r="E184" s="25"/>
      <c r="F184" s="25"/>
      <c r="G184" s="25"/>
      <c r="H184" s="25"/>
      <c r="I184" s="25"/>
      <c r="J184" s="25"/>
      <c r="K184" s="25">
        <f t="shared" si="6"/>
        <v>0</v>
      </c>
      <c r="L184" s="25">
        <f t="shared" si="8"/>
        <v>0</v>
      </c>
      <c r="M184" s="25"/>
      <c r="N184" s="25"/>
      <c r="O184" s="25">
        <f t="shared" si="7"/>
        <v>0</v>
      </c>
      <c r="P184" s="25"/>
      <c r="Q184" s="25"/>
      <c r="R184" s="25"/>
      <c r="S184" s="25"/>
      <c r="T184" s="25"/>
    </row>
    <row r="185" spans="1:20" ht="17" thickBot="1">
      <c r="A185" s="23">
        <v>44070</v>
      </c>
      <c r="B185" s="6">
        <v>182</v>
      </c>
      <c r="C185" s="26"/>
      <c r="D185" s="83"/>
      <c r="E185" s="25"/>
      <c r="F185" s="25"/>
      <c r="G185" s="25"/>
      <c r="H185" s="25"/>
      <c r="I185" s="25"/>
      <c r="J185" s="25"/>
      <c r="K185" s="25">
        <f t="shared" si="6"/>
        <v>0</v>
      </c>
      <c r="L185" s="25">
        <f t="shared" si="8"/>
        <v>0</v>
      </c>
      <c r="M185" s="25"/>
      <c r="N185" s="25"/>
      <c r="O185" s="25">
        <f t="shared" si="7"/>
        <v>0</v>
      </c>
      <c r="P185" s="25"/>
      <c r="Q185" s="25"/>
      <c r="R185" s="25"/>
      <c r="S185" s="25"/>
      <c r="T185" s="25"/>
    </row>
    <row r="186" spans="1:20" ht="17" thickBot="1">
      <c r="A186" s="23">
        <v>44071</v>
      </c>
      <c r="B186" s="18">
        <v>183</v>
      </c>
      <c r="C186" s="26"/>
      <c r="D186" s="83"/>
      <c r="E186" s="25"/>
      <c r="F186" s="25"/>
      <c r="G186" s="25"/>
      <c r="H186" s="25"/>
      <c r="I186" s="25"/>
      <c r="J186" s="25"/>
      <c r="K186" s="25">
        <f t="shared" si="6"/>
        <v>0</v>
      </c>
      <c r="L186" s="25">
        <f t="shared" si="8"/>
        <v>0</v>
      </c>
      <c r="M186" s="25"/>
      <c r="N186" s="25"/>
      <c r="O186" s="25">
        <f t="shared" si="7"/>
        <v>0</v>
      </c>
      <c r="P186" s="25"/>
      <c r="Q186" s="25"/>
      <c r="R186" s="25"/>
      <c r="S186" s="25"/>
      <c r="T186" s="25"/>
    </row>
    <row r="187" spans="1:20" ht="17" thickBot="1">
      <c r="A187" s="23">
        <v>44072</v>
      </c>
      <c r="B187" s="6">
        <v>184</v>
      </c>
      <c r="C187" s="26"/>
      <c r="D187" s="83"/>
      <c r="E187" s="25"/>
      <c r="F187" s="25"/>
      <c r="G187" s="25"/>
      <c r="H187" s="25"/>
      <c r="I187" s="25"/>
      <c r="J187" s="25"/>
      <c r="K187" s="25">
        <f t="shared" si="6"/>
        <v>0</v>
      </c>
      <c r="L187" s="25">
        <f t="shared" si="8"/>
        <v>0</v>
      </c>
      <c r="M187" s="25"/>
      <c r="N187" s="25"/>
      <c r="O187" s="25">
        <f t="shared" si="7"/>
        <v>0</v>
      </c>
      <c r="P187" s="25"/>
      <c r="Q187" s="25"/>
      <c r="R187" s="25"/>
      <c r="S187" s="25"/>
      <c r="T187" s="25"/>
    </row>
    <row r="188" spans="1:20" ht="17" thickBot="1">
      <c r="A188" s="23">
        <v>44073</v>
      </c>
      <c r="B188" s="18">
        <v>185</v>
      </c>
      <c r="C188" s="26"/>
      <c r="D188" s="83"/>
      <c r="E188" s="25"/>
      <c r="F188" s="25"/>
      <c r="G188" s="25"/>
      <c r="H188" s="25"/>
      <c r="I188" s="25"/>
      <c r="J188" s="25"/>
      <c r="K188" s="25">
        <f t="shared" si="6"/>
        <v>0</v>
      </c>
      <c r="L188" s="25">
        <f t="shared" si="8"/>
        <v>0</v>
      </c>
      <c r="M188" s="25"/>
      <c r="N188" s="25"/>
      <c r="O188" s="25">
        <f t="shared" si="7"/>
        <v>0</v>
      </c>
      <c r="P188" s="25"/>
      <c r="Q188" s="25"/>
      <c r="R188" s="25"/>
      <c r="S188" s="25"/>
      <c r="T188" s="25"/>
    </row>
    <row r="189" spans="1:20" ht="17" thickBot="1">
      <c r="A189" s="23">
        <v>44074</v>
      </c>
      <c r="B189" s="6">
        <v>186</v>
      </c>
      <c r="C189" s="26"/>
      <c r="D189" s="83"/>
      <c r="E189" s="25"/>
      <c r="F189" s="25"/>
      <c r="G189" s="25"/>
      <c r="H189" s="25"/>
      <c r="I189" s="25"/>
      <c r="J189" s="25"/>
      <c r="K189" s="25">
        <f t="shared" si="6"/>
        <v>0</v>
      </c>
      <c r="L189" s="25">
        <f t="shared" si="8"/>
        <v>0</v>
      </c>
      <c r="M189" s="25"/>
      <c r="N189" s="25"/>
      <c r="O189" s="25">
        <f t="shared" si="7"/>
        <v>0</v>
      </c>
      <c r="P189" s="25"/>
      <c r="Q189" s="25"/>
      <c r="R189" s="25"/>
      <c r="S189" s="25"/>
      <c r="T189" s="25"/>
    </row>
    <row r="190" spans="1:20" ht="17" thickBot="1">
      <c r="A190" s="23">
        <v>44075</v>
      </c>
      <c r="B190" s="18">
        <v>187</v>
      </c>
      <c r="C190" s="26"/>
      <c r="D190" s="83"/>
      <c r="E190" s="25"/>
      <c r="F190" s="25"/>
      <c r="G190" s="25"/>
      <c r="H190" s="25"/>
      <c r="I190" s="25"/>
      <c r="J190" s="25"/>
      <c r="K190" s="25">
        <f t="shared" si="6"/>
        <v>0</v>
      </c>
      <c r="L190" s="25">
        <f t="shared" si="8"/>
        <v>0</v>
      </c>
      <c r="M190" s="25"/>
      <c r="N190" s="25"/>
      <c r="O190" s="25">
        <f t="shared" si="7"/>
        <v>0</v>
      </c>
      <c r="P190" s="25"/>
      <c r="Q190" s="25"/>
      <c r="R190" s="25"/>
      <c r="S190" s="25"/>
      <c r="T190" s="25"/>
    </row>
    <row r="191" spans="1:20" ht="17" thickBot="1">
      <c r="A191" s="23">
        <v>44076</v>
      </c>
      <c r="B191" s="6">
        <v>188</v>
      </c>
      <c r="C191" s="26"/>
      <c r="D191" s="83"/>
      <c r="E191" s="25"/>
      <c r="F191" s="25"/>
      <c r="G191" s="25"/>
      <c r="H191" s="25"/>
      <c r="I191" s="25"/>
      <c r="J191" s="25"/>
      <c r="K191" s="25">
        <f t="shared" si="6"/>
        <v>0</v>
      </c>
      <c r="L191" s="25">
        <f t="shared" si="8"/>
        <v>0</v>
      </c>
      <c r="M191" s="25"/>
      <c r="N191" s="25"/>
      <c r="O191" s="25">
        <f t="shared" si="7"/>
        <v>0</v>
      </c>
      <c r="P191" s="25"/>
      <c r="Q191" s="25"/>
      <c r="R191" s="25"/>
      <c r="S191" s="25"/>
      <c r="T191" s="25"/>
    </row>
    <row r="192" spans="1:20" ht="17" thickBot="1">
      <c r="A192" s="23">
        <v>44077</v>
      </c>
      <c r="B192" s="18">
        <v>189</v>
      </c>
      <c r="C192" s="26"/>
      <c r="D192" s="83"/>
      <c r="E192" s="25"/>
      <c r="F192" s="25"/>
      <c r="G192" s="25"/>
      <c r="H192" s="25"/>
      <c r="I192" s="25"/>
      <c r="J192" s="25"/>
      <c r="K192" s="25">
        <f t="shared" si="6"/>
        <v>0</v>
      </c>
      <c r="L192" s="25">
        <f t="shared" si="8"/>
        <v>0</v>
      </c>
      <c r="M192" s="25"/>
      <c r="N192" s="25"/>
      <c r="O192" s="25">
        <f t="shared" si="7"/>
        <v>0</v>
      </c>
      <c r="P192" s="25"/>
      <c r="Q192" s="25"/>
      <c r="R192" s="25"/>
      <c r="S192" s="25"/>
      <c r="T192" s="25"/>
    </row>
    <row r="193" spans="1:20" ht="17" thickBot="1">
      <c r="A193" s="23">
        <v>44078</v>
      </c>
      <c r="B193" s="6">
        <v>190</v>
      </c>
      <c r="C193" s="26"/>
      <c r="D193" s="83"/>
      <c r="E193" s="25"/>
      <c r="F193" s="25"/>
      <c r="G193" s="25"/>
      <c r="H193" s="25"/>
      <c r="I193" s="25"/>
      <c r="J193" s="25"/>
      <c r="K193" s="25">
        <f t="shared" si="6"/>
        <v>0</v>
      </c>
      <c r="L193" s="25">
        <f t="shared" si="8"/>
        <v>0</v>
      </c>
      <c r="M193" s="25"/>
      <c r="N193" s="25"/>
      <c r="O193" s="25">
        <f t="shared" si="7"/>
        <v>0</v>
      </c>
      <c r="P193" s="25"/>
      <c r="Q193" s="25"/>
      <c r="R193" s="25"/>
      <c r="S193" s="25"/>
      <c r="T193" s="25"/>
    </row>
    <row r="194" spans="1:20" ht="17" thickBot="1">
      <c r="A194" s="23">
        <v>44079</v>
      </c>
      <c r="B194" s="18">
        <v>191</v>
      </c>
      <c r="C194" s="26"/>
      <c r="D194" s="83"/>
      <c r="E194" s="25"/>
      <c r="F194" s="25"/>
      <c r="G194" s="25"/>
      <c r="H194" s="25"/>
      <c r="I194" s="25"/>
      <c r="J194" s="25"/>
      <c r="K194" s="25">
        <f t="shared" si="6"/>
        <v>0</v>
      </c>
      <c r="L194" s="25">
        <f t="shared" si="8"/>
        <v>0</v>
      </c>
      <c r="M194" s="25"/>
      <c r="N194" s="25"/>
      <c r="O194" s="25">
        <f t="shared" si="7"/>
        <v>0</v>
      </c>
      <c r="P194" s="25"/>
      <c r="Q194" s="25"/>
      <c r="R194" s="25"/>
      <c r="S194" s="25"/>
      <c r="T194" s="25"/>
    </row>
    <row r="195" spans="1:20" ht="17" thickBot="1">
      <c r="A195" s="23">
        <v>44080</v>
      </c>
      <c r="B195" s="6">
        <v>192</v>
      </c>
      <c r="C195" s="26"/>
      <c r="D195" s="83"/>
      <c r="E195" s="25"/>
      <c r="F195" s="25"/>
      <c r="G195" s="25"/>
      <c r="H195" s="25"/>
      <c r="I195" s="25"/>
      <c r="J195" s="25"/>
      <c r="K195" s="25">
        <f t="shared" si="6"/>
        <v>0</v>
      </c>
      <c r="L195" s="25">
        <f t="shared" si="8"/>
        <v>0</v>
      </c>
      <c r="M195" s="25"/>
      <c r="N195" s="25"/>
      <c r="O195" s="25">
        <f t="shared" si="7"/>
        <v>0</v>
      </c>
      <c r="P195" s="25"/>
      <c r="Q195" s="25"/>
      <c r="R195" s="25"/>
      <c r="S195" s="25"/>
      <c r="T195" s="25"/>
    </row>
    <row r="196" spans="1:20" ht="17" thickBot="1">
      <c r="A196" s="23">
        <v>44081</v>
      </c>
      <c r="B196" s="18">
        <v>193</v>
      </c>
      <c r="C196" s="26"/>
      <c r="D196" s="83"/>
      <c r="E196" s="25"/>
      <c r="F196" s="25"/>
      <c r="G196" s="25"/>
      <c r="H196" s="25"/>
      <c r="I196" s="25"/>
      <c r="J196" s="25"/>
      <c r="K196" s="25">
        <f t="shared" si="6"/>
        <v>0</v>
      </c>
      <c r="L196" s="25">
        <f t="shared" si="8"/>
        <v>0</v>
      </c>
      <c r="M196" s="25"/>
      <c r="N196" s="25"/>
      <c r="O196" s="25">
        <f t="shared" si="7"/>
        <v>0</v>
      </c>
      <c r="P196" s="25"/>
      <c r="Q196" s="25"/>
      <c r="R196" s="25"/>
      <c r="S196" s="25"/>
      <c r="T196" s="25"/>
    </row>
    <row r="197" spans="1:20" ht="17" thickBot="1">
      <c r="A197" s="23">
        <v>44082</v>
      </c>
      <c r="B197" s="6">
        <v>194</v>
      </c>
      <c r="C197" s="26"/>
      <c r="D197" s="83"/>
      <c r="E197" s="25"/>
      <c r="F197" s="25"/>
      <c r="G197" s="25"/>
      <c r="H197" s="25"/>
      <c r="I197" s="25"/>
      <c r="J197" s="25"/>
      <c r="K197" s="25">
        <f t="shared" si="6"/>
        <v>0</v>
      </c>
      <c r="L197" s="25">
        <f t="shared" si="8"/>
        <v>0</v>
      </c>
      <c r="M197" s="25"/>
      <c r="N197" s="25"/>
      <c r="O197" s="25">
        <f t="shared" si="7"/>
        <v>0</v>
      </c>
      <c r="P197" s="25"/>
      <c r="Q197" s="25"/>
      <c r="R197" s="25"/>
      <c r="S197" s="25"/>
      <c r="T197" s="25"/>
    </row>
    <row r="198" spans="1:20" ht="17" thickBot="1">
      <c r="A198" s="23">
        <v>44083</v>
      </c>
      <c r="B198" s="18">
        <v>195</v>
      </c>
      <c r="C198" s="26"/>
      <c r="D198" s="83"/>
      <c r="E198" s="25"/>
      <c r="F198" s="25"/>
      <c r="G198" s="25"/>
      <c r="H198" s="25"/>
      <c r="I198" s="25"/>
      <c r="J198" s="25"/>
      <c r="K198" s="25">
        <f t="shared" si="6"/>
        <v>0</v>
      </c>
      <c r="L198" s="25">
        <f t="shared" si="8"/>
        <v>0</v>
      </c>
      <c r="M198" s="25"/>
      <c r="N198" s="25"/>
      <c r="O198" s="25">
        <f t="shared" si="7"/>
        <v>0</v>
      </c>
      <c r="P198" s="25"/>
      <c r="Q198" s="25"/>
      <c r="R198" s="25"/>
      <c r="S198" s="25"/>
      <c r="T198" s="25"/>
    </row>
    <row r="199" spans="1:20" ht="17" thickBot="1">
      <c r="A199" s="23">
        <v>44084</v>
      </c>
      <c r="B199" s="6">
        <v>196</v>
      </c>
      <c r="C199" s="26"/>
      <c r="D199" s="83"/>
      <c r="E199" s="25"/>
      <c r="F199" s="25"/>
      <c r="G199" s="25"/>
      <c r="H199" s="25"/>
      <c r="I199" s="25"/>
      <c r="J199" s="25"/>
      <c r="K199" s="25">
        <f t="shared" si="6"/>
        <v>0</v>
      </c>
      <c r="L199" s="25">
        <f t="shared" si="8"/>
        <v>0</v>
      </c>
      <c r="M199" s="25"/>
      <c r="N199" s="25"/>
      <c r="O199" s="25">
        <f t="shared" si="7"/>
        <v>0</v>
      </c>
      <c r="P199" s="25"/>
      <c r="Q199" s="25"/>
      <c r="R199" s="25"/>
      <c r="S199" s="25"/>
      <c r="T199" s="25"/>
    </row>
    <row r="200" spans="1:20" ht="17" thickBot="1">
      <c r="A200" s="23">
        <v>44085</v>
      </c>
      <c r="B200" s="18">
        <v>197</v>
      </c>
      <c r="C200" s="26"/>
      <c r="D200" s="83"/>
      <c r="E200" s="25"/>
      <c r="F200" s="25"/>
      <c r="G200" s="25"/>
      <c r="H200" s="25"/>
      <c r="I200" s="25"/>
      <c r="J200" s="25"/>
      <c r="K200" s="25">
        <f t="shared" si="6"/>
        <v>0</v>
      </c>
      <c r="L200" s="25">
        <f t="shared" si="8"/>
        <v>0</v>
      </c>
      <c r="M200" s="25"/>
      <c r="N200" s="25"/>
      <c r="O200" s="25">
        <f t="shared" si="7"/>
        <v>0</v>
      </c>
      <c r="P200" s="25"/>
      <c r="Q200" s="25"/>
      <c r="R200" s="25"/>
      <c r="S200" s="25"/>
      <c r="T200" s="25"/>
    </row>
    <row r="201" spans="1:20" ht="17" thickBot="1">
      <c r="A201" s="23">
        <v>44086</v>
      </c>
      <c r="B201" s="6">
        <v>198</v>
      </c>
      <c r="C201" s="26"/>
      <c r="D201" s="83"/>
      <c r="E201" s="25"/>
      <c r="F201" s="25"/>
      <c r="G201" s="25"/>
      <c r="H201" s="25"/>
      <c r="I201" s="25"/>
      <c r="J201" s="25"/>
      <c r="K201" s="25">
        <f t="shared" si="6"/>
        <v>0</v>
      </c>
      <c r="L201" s="25">
        <f t="shared" si="8"/>
        <v>0</v>
      </c>
      <c r="M201" s="25"/>
      <c r="N201" s="25"/>
      <c r="O201" s="25">
        <f t="shared" si="7"/>
        <v>0</v>
      </c>
      <c r="P201" s="25"/>
      <c r="Q201" s="25"/>
      <c r="R201" s="25"/>
      <c r="S201" s="25"/>
      <c r="T201" s="25"/>
    </row>
    <row r="202" spans="1:20" ht="17" thickBot="1">
      <c r="A202" s="23">
        <v>44087</v>
      </c>
      <c r="B202" s="18">
        <v>199</v>
      </c>
      <c r="C202" s="26"/>
      <c r="D202" s="83"/>
      <c r="E202" s="25"/>
      <c r="F202" s="25"/>
      <c r="G202" s="25"/>
      <c r="H202" s="25"/>
      <c r="I202" s="25"/>
      <c r="J202" s="25"/>
      <c r="K202" s="25">
        <f t="shared" si="6"/>
        <v>0</v>
      </c>
      <c r="L202" s="25">
        <f t="shared" si="8"/>
        <v>0</v>
      </c>
      <c r="M202" s="25"/>
      <c r="N202" s="25"/>
      <c r="O202" s="25">
        <f t="shared" si="7"/>
        <v>0</v>
      </c>
      <c r="P202" s="25"/>
      <c r="Q202" s="25"/>
      <c r="R202" s="25"/>
      <c r="S202" s="25"/>
      <c r="T202" s="25"/>
    </row>
    <row r="203" spans="1:20" ht="17" thickBot="1">
      <c r="A203" s="23">
        <v>44088</v>
      </c>
      <c r="B203" s="6">
        <v>200</v>
      </c>
      <c r="C203" s="26"/>
      <c r="D203" s="83"/>
      <c r="E203" s="25"/>
      <c r="F203" s="25"/>
      <c r="G203" s="25"/>
      <c r="H203" s="25"/>
      <c r="I203" s="25"/>
      <c r="J203" s="25"/>
      <c r="K203" s="25">
        <f t="shared" si="6"/>
        <v>0</v>
      </c>
      <c r="L203" s="25">
        <f t="shared" si="8"/>
        <v>0</v>
      </c>
      <c r="M203" s="25"/>
      <c r="N203" s="25"/>
      <c r="O203" s="25">
        <f t="shared" si="7"/>
        <v>0</v>
      </c>
      <c r="P203" s="25"/>
      <c r="Q203" s="25"/>
      <c r="R203" s="25"/>
      <c r="S203" s="25"/>
      <c r="T203" s="25"/>
    </row>
    <row r="204" spans="1:20" ht="17" thickBot="1">
      <c r="A204" s="23">
        <v>44089</v>
      </c>
      <c r="B204" s="18">
        <v>201</v>
      </c>
      <c r="C204" s="26"/>
      <c r="D204" s="83"/>
      <c r="E204" s="25"/>
      <c r="F204" s="25"/>
      <c r="G204" s="25"/>
      <c r="H204" s="25"/>
      <c r="I204" s="25"/>
      <c r="J204" s="25"/>
      <c r="K204" s="25">
        <f t="shared" si="6"/>
        <v>0</v>
      </c>
      <c r="L204" s="25">
        <f t="shared" si="8"/>
        <v>0</v>
      </c>
      <c r="M204" s="25"/>
      <c r="N204" s="25"/>
      <c r="O204" s="25">
        <f t="shared" si="7"/>
        <v>0</v>
      </c>
      <c r="P204" s="25"/>
      <c r="Q204" s="25"/>
      <c r="R204" s="25"/>
      <c r="S204" s="25"/>
      <c r="T204" s="25"/>
    </row>
    <row r="205" spans="1:20" ht="17" thickBot="1">
      <c r="A205" s="23">
        <v>44090</v>
      </c>
      <c r="B205" s="6">
        <v>202</v>
      </c>
      <c r="C205" s="26"/>
      <c r="D205" s="83"/>
      <c r="E205" s="25"/>
      <c r="F205" s="25"/>
      <c r="G205" s="25"/>
      <c r="H205" s="25"/>
      <c r="I205" s="25"/>
      <c r="J205" s="25"/>
      <c r="K205" s="25">
        <f t="shared" si="6"/>
        <v>0</v>
      </c>
      <c r="L205" s="25">
        <f t="shared" si="8"/>
        <v>0</v>
      </c>
      <c r="M205" s="25"/>
      <c r="N205" s="25"/>
      <c r="O205" s="25">
        <f t="shared" si="7"/>
        <v>0</v>
      </c>
      <c r="P205" s="25"/>
      <c r="Q205" s="25"/>
      <c r="R205" s="25"/>
      <c r="S205" s="25"/>
      <c r="T205" s="25"/>
    </row>
    <row r="206" spans="1:20" ht="17" thickBot="1">
      <c r="A206" s="23">
        <v>44091</v>
      </c>
      <c r="B206" s="18">
        <v>203</v>
      </c>
      <c r="C206" s="26"/>
      <c r="D206" s="83"/>
      <c r="E206" s="25"/>
      <c r="F206" s="25"/>
      <c r="G206" s="25"/>
      <c r="H206" s="25"/>
      <c r="I206" s="25"/>
      <c r="J206" s="25"/>
      <c r="K206" s="25">
        <f t="shared" si="6"/>
        <v>0</v>
      </c>
      <c r="L206" s="25">
        <f t="shared" si="8"/>
        <v>0</v>
      </c>
      <c r="M206" s="25"/>
      <c r="N206" s="25"/>
      <c r="O206" s="25">
        <f t="shared" si="7"/>
        <v>0</v>
      </c>
      <c r="P206" s="25"/>
      <c r="Q206" s="25"/>
      <c r="R206" s="25"/>
      <c r="S206" s="25"/>
      <c r="T206" s="25"/>
    </row>
    <row r="207" spans="1:20" ht="17" thickBot="1">
      <c r="A207" s="23">
        <v>44092</v>
      </c>
      <c r="B207" s="6">
        <v>204</v>
      </c>
      <c r="C207" s="26"/>
      <c r="D207" s="83"/>
      <c r="E207" s="25"/>
      <c r="F207" s="25"/>
      <c r="G207" s="25"/>
      <c r="H207" s="25"/>
      <c r="I207" s="25"/>
      <c r="J207" s="25"/>
      <c r="K207" s="25">
        <f t="shared" si="6"/>
        <v>0</v>
      </c>
      <c r="L207" s="25">
        <f t="shared" si="8"/>
        <v>0</v>
      </c>
      <c r="M207" s="25"/>
      <c r="N207" s="25"/>
      <c r="O207" s="25">
        <f t="shared" si="7"/>
        <v>0</v>
      </c>
      <c r="P207" s="25"/>
      <c r="Q207" s="25"/>
      <c r="R207" s="25"/>
      <c r="S207" s="25"/>
      <c r="T207" s="25"/>
    </row>
    <row r="208" spans="1:20" ht="17" thickBot="1">
      <c r="A208" s="23">
        <v>44093</v>
      </c>
      <c r="B208" s="18">
        <v>205</v>
      </c>
      <c r="C208" s="26"/>
      <c r="D208" s="83"/>
      <c r="E208" s="25"/>
      <c r="F208" s="25"/>
      <c r="G208" s="25"/>
      <c r="H208" s="25"/>
      <c r="I208" s="25"/>
      <c r="J208" s="25"/>
      <c r="K208" s="25">
        <f t="shared" si="6"/>
        <v>0</v>
      </c>
      <c r="L208" s="25">
        <f t="shared" si="8"/>
        <v>0</v>
      </c>
      <c r="M208" s="25"/>
      <c r="N208" s="25"/>
      <c r="O208" s="25">
        <f t="shared" si="7"/>
        <v>0</v>
      </c>
      <c r="P208" s="25"/>
      <c r="Q208" s="25"/>
      <c r="R208" s="25"/>
      <c r="S208" s="25"/>
      <c r="T208" s="25"/>
    </row>
    <row r="209" spans="1:20" ht="17" thickBot="1">
      <c r="A209" s="23">
        <v>44094</v>
      </c>
      <c r="B209" s="6">
        <v>206</v>
      </c>
      <c r="C209" s="26"/>
      <c r="D209" s="83"/>
      <c r="E209" s="25"/>
      <c r="F209" s="25"/>
      <c r="G209" s="25"/>
      <c r="H209" s="25"/>
      <c r="I209" s="25"/>
      <c r="J209" s="25"/>
      <c r="K209" s="25">
        <f t="shared" si="6"/>
        <v>0</v>
      </c>
      <c r="L209" s="25">
        <f t="shared" si="8"/>
        <v>0</v>
      </c>
      <c r="M209" s="25"/>
      <c r="N209" s="25"/>
      <c r="O209" s="25">
        <f t="shared" si="7"/>
        <v>0</v>
      </c>
      <c r="P209" s="25"/>
      <c r="Q209" s="25"/>
      <c r="R209" s="25"/>
      <c r="S209" s="25"/>
      <c r="T209" s="25"/>
    </row>
    <row r="210" spans="1:20" ht="17" thickBot="1">
      <c r="A210" s="23">
        <v>44095</v>
      </c>
      <c r="B210" s="18">
        <v>207</v>
      </c>
      <c r="C210" s="26"/>
      <c r="D210" s="83"/>
      <c r="E210" s="25"/>
      <c r="F210" s="25"/>
      <c r="G210" s="25"/>
      <c r="H210" s="25"/>
      <c r="I210" s="25"/>
      <c r="J210" s="25"/>
      <c r="K210" s="25">
        <f t="shared" si="6"/>
        <v>0</v>
      </c>
      <c r="L210" s="25">
        <f t="shared" si="8"/>
        <v>0</v>
      </c>
      <c r="M210" s="25"/>
      <c r="N210" s="25"/>
      <c r="O210" s="25">
        <f t="shared" si="7"/>
        <v>0</v>
      </c>
      <c r="P210" s="25"/>
      <c r="Q210" s="25"/>
      <c r="R210" s="25"/>
      <c r="S210" s="25"/>
      <c r="T210" s="25"/>
    </row>
    <row r="211" spans="1:20" ht="17" thickBot="1">
      <c r="A211" s="23">
        <v>44096</v>
      </c>
      <c r="B211" s="6">
        <v>208</v>
      </c>
      <c r="C211" s="26"/>
      <c r="D211" s="83"/>
      <c r="E211" s="25"/>
      <c r="F211" s="25"/>
      <c r="G211" s="25"/>
      <c r="H211" s="25"/>
      <c r="I211" s="25"/>
      <c r="J211" s="25"/>
      <c r="K211" s="25">
        <f t="shared" si="6"/>
        <v>0</v>
      </c>
      <c r="L211" s="25">
        <f t="shared" si="8"/>
        <v>0</v>
      </c>
      <c r="M211" s="25"/>
      <c r="N211" s="25"/>
      <c r="O211" s="25">
        <f t="shared" si="7"/>
        <v>0</v>
      </c>
      <c r="P211" s="25"/>
      <c r="Q211" s="25"/>
      <c r="R211" s="25"/>
      <c r="S211" s="25"/>
      <c r="T211" s="25"/>
    </row>
    <row r="212" spans="1:20" ht="17" thickBot="1">
      <c r="A212" s="23">
        <v>44097</v>
      </c>
      <c r="B212" s="18">
        <v>209</v>
      </c>
      <c r="C212" s="26"/>
      <c r="D212" s="83"/>
      <c r="E212" s="25"/>
      <c r="F212" s="25"/>
      <c r="G212" s="25"/>
      <c r="H212" s="25"/>
      <c r="I212" s="25"/>
      <c r="J212" s="25"/>
      <c r="K212" s="25">
        <f t="shared" si="6"/>
        <v>0</v>
      </c>
      <c r="L212" s="25">
        <f t="shared" si="8"/>
        <v>0</v>
      </c>
      <c r="M212" s="25"/>
      <c r="N212" s="25"/>
      <c r="O212" s="25">
        <f t="shared" si="7"/>
        <v>0</v>
      </c>
      <c r="P212" s="25"/>
      <c r="Q212" s="25"/>
      <c r="R212" s="25"/>
      <c r="S212" s="25"/>
      <c r="T212" s="25"/>
    </row>
    <row r="213" spans="1:20" ht="17" thickBot="1">
      <c r="A213" s="23">
        <v>44098</v>
      </c>
      <c r="B213" s="6">
        <v>210</v>
      </c>
      <c r="C213" s="26"/>
      <c r="D213" s="83"/>
      <c r="E213" s="25"/>
      <c r="F213" s="25"/>
      <c r="G213" s="25"/>
      <c r="H213" s="25"/>
      <c r="I213" s="25"/>
      <c r="J213" s="25"/>
      <c r="K213" s="25">
        <f t="shared" si="6"/>
        <v>0</v>
      </c>
      <c r="L213" s="25">
        <f t="shared" si="8"/>
        <v>0</v>
      </c>
      <c r="M213" s="25"/>
      <c r="N213" s="25"/>
      <c r="O213" s="25">
        <f t="shared" si="7"/>
        <v>0</v>
      </c>
      <c r="P213" s="25"/>
      <c r="Q213" s="25"/>
      <c r="R213" s="25"/>
      <c r="S213" s="25"/>
      <c r="T213" s="25"/>
    </row>
    <row r="214" spans="1:20" ht="17" thickBot="1">
      <c r="A214" s="23">
        <v>44099</v>
      </c>
      <c r="B214" s="18">
        <v>211</v>
      </c>
      <c r="C214" s="26"/>
      <c r="D214" s="83"/>
      <c r="E214" s="25"/>
      <c r="F214" s="25"/>
      <c r="G214" s="25"/>
      <c r="H214" s="25"/>
      <c r="I214" s="25"/>
      <c r="J214" s="25"/>
      <c r="K214" s="25">
        <f t="shared" si="6"/>
        <v>0</v>
      </c>
      <c r="L214" s="25">
        <f t="shared" si="8"/>
        <v>0</v>
      </c>
      <c r="M214" s="25"/>
      <c r="N214" s="25"/>
      <c r="O214" s="25">
        <f t="shared" si="7"/>
        <v>0</v>
      </c>
      <c r="P214" s="25"/>
      <c r="Q214" s="25"/>
      <c r="R214" s="25"/>
      <c r="S214" s="25"/>
      <c r="T214" s="25"/>
    </row>
    <row r="215" spans="1:20" ht="17" thickBot="1">
      <c r="A215" s="23">
        <v>44100</v>
      </c>
      <c r="B215" s="6">
        <v>212</v>
      </c>
      <c r="C215" s="26"/>
      <c r="D215" s="83"/>
      <c r="E215" s="25"/>
      <c r="F215" s="25"/>
      <c r="G215" s="25"/>
      <c r="H215" s="25"/>
      <c r="I215" s="25"/>
      <c r="J215" s="25"/>
      <c r="K215" s="25">
        <f t="shared" si="6"/>
        <v>0</v>
      </c>
      <c r="L215" s="25">
        <f t="shared" si="8"/>
        <v>0</v>
      </c>
      <c r="M215" s="25"/>
      <c r="N215" s="25"/>
      <c r="O215" s="25">
        <f t="shared" si="7"/>
        <v>0</v>
      </c>
      <c r="P215" s="25"/>
      <c r="Q215" s="25"/>
      <c r="R215" s="25"/>
      <c r="S215" s="25"/>
      <c r="T215" s="25"/>
    </row>
    <row r="216" spans="1:20" ht="17" thickBot="1">
      <c r="A216" s="23">
        <v>44101</v>
      </c>
      <c r="B216" s="18">
        <v>213</v>
      </c>
      <c r="C216" s="26"/>
      <c r="D216" s="83"/>
      <c r="E216" s="25"/>
      <c r="F216" s="25"/>
      <c r="G216" s="25"/>
      <c r="H216" s="25"/>
      <c r="I216" s="25"/>
      <c r="J216" s="25"/>
      <c r="K216" s="25">
        <f t="shared" si="6"/>
        <v>0</v>
      </c>
      <c r="L216" s="25">
        <f t="shared" si="8"/>
        <v>0</v>
      </c>
      <c r="M216" s="25"/>
      <c r="N216" s="25"/>
      <c r="O216" s="25">
        <f t="shared" si="7"/>
        <v>0</v>
      </c>
      <c r="P216" s="25"/>
      <c r="Q216" s="25"/>
      <c r="R216" s="25"/>
      <c r="S216" s="25"/>
      <c r="T216" s="25"/>
    </row>
    <row r="217" spans="1:20" ht="17" thickBot="1">
      <c r="A217" s="23">
        <v>44102</v>
      </c>
      <c r="B217" s="6">
        <v>214</v>
      </c>
      <c r="C217" s="26"/>
      <c r="D217" s="83"/>
      <c r="E217" s="25"/>
      <c r="F217" s="25"/>
      <c r="G217" s="25"/>
      <c r="H217" s="25"/>
      <c r="I217" s="25"/>
      <c r="J217" s="25"/>
      <c r="K217" s="25">
        <f t="shared" si="6"/>
        <v>0</v>
      </c>
      <c r="L217" s="25">
        <f t="shared" si="8"/>
        <v>0</v>
      </c>
      <c r="M217" s="25"/>
      <c r="N217" s="25"/>
      <c r="O217" s="25">
        <f t="shared" si="7"/>
        <v>0</v>
      </c>
      <c r="P217" s="25"/>
      <c r="Q217" s="25"/>
      <c r="R217" s="25"/>
      <c r="S217" s="25"/>
      <c r="T217" s="25"/>
    </row>
    <row r="218" spans="1:20" ht="17" thickBot="1">
      <c r="A218" s="23">
        <v>44103</v>
      </c>
      <c r="B218" s="18">
        <v>215</v>
      </c>
      <c r="C218" s="26"/>
      <c r="D218" s="83"/>
      <c r="E218" s="25"/>
      <c r="F218" s="25"/>
      <c r="G218" s="25"/>
      <c r="H218" s="25"/>
      <c r="I218" s="25"/>
      <c r="J218" s="25"/>
      <c r="K218" s="25">
        <f t="shared" si="6"/>
        <v>0</v>
      </c>
      <c r="L218" s="25">
        <f t="shared" si="8"/>
        <v>0</v>
      </c>
      <c r="M218" s="25"/>
      <c r="N218" s="25"/>
      <c r="O218" s="25">
        <f t="shared" si="7"/>
        <v>0</v>
      </c>
      <c r="P218" s="25"/>
      <c r="Q218" s="25"/>
      <c r="R218" s="25"/>
      <c r="S218" s="25"/>
      <c r="T218" s="25"/>
    </row>
    <row r="219" spans="1:20" ht="17" thickBot="1">
      <c r="A219" s="23">
        <v>44104</v>
      </c>
      <c r="B219" s="6">
        <v>216</v>
      </c>
      <c r="C219" s="26"/>
      <c r="D219" s="83"/>
      <c r="E219" s="25"/>
      <c r="F219" s="25"/>
      <c r="G219" s="25"/>
      <c r="H219" s="25"/>
      <c r="I219" s="25"/>
      <c r="J219" s="25"/>
      <c r="K219" s="25">
        <f t="shared" si="6"/>
        <v>0</v>
      </c>
      <c r="L219" s="25">
        <f t="shared" si="8"/>
        <v>0</v>
      </c>
      <c r="M219" s="25"/>
      <c r="N219" s="25"/>
      <c r="O219" s="25">
        <f t="shared" si="7"/>
        <v>0</v>
      </c>
      <c r="P219" s="25"/>
      <c r="Q219" s="25"/>
      <c r="R219" s="25"/>
      <c r="S219" s="25"/>
      <c r="T219" s="25"/>
    </row>
    <row r="220" spans="1:20" ht="17" thickBot="1">
      <c r="A220" s="23">
        <v>44105</v>
      </c>
      <c r="B220" s="18">
        <v>217</v>
      </c>
      <c r="C220" s="26"/>
      <c r="D220" s="83"/>
      <c r="E220" s="25"/>
      <c r="F220" s="25"/>
      <c r="G220" s="25"/>
      <c r="H220" s="25"/>
      <c r="I220" s="25"/>
      <c r="J220" s="25"/>
      <c r="K220" s="25">
        <f t="shared" si="6"/>
        <v>0</v>
      </c>
      <c r="L220" s="25">
        <f t="shared" si="8"/>
        <v>0</v>
      </c>
      <c r="M220" s="25"/>
      <c r="N220" s="25"/>
      <c r="O220" s="25">
        <f t="shared" si="7"/>
        <v>0</v>
      </c>
      <c r="P220" s="25"/>
      <c r="Q220" s="25"/>
      <c r="R220" s="25"/>
      <c r="S220" s="25"/>
      <c r="T220" s="25"/>
    </row>
    <row r="221" spans="1:20" ht="17" thickBot="1">
      <c r="A221" s="23">
        <v>44106</v>
      </c>
      <c r="B221" s="6">
        <v>218</v>
      </c>
      <c r="C221" s="26"/>
      <c r="D221" s="83"/>
      <c r="E221" s="25"/>
      <c r="F221" s="25"/>
      <c r="G221" s="25"/>
      <c r="H221" s="25"/>
      <c r="I221" s="25"/>
      <c r="J221" s="25"/>
      <c r="K221" s="25">
        <f t="shared" si="6"/>
        <v>0</v>
      </c>
      <c r="L221" s="25">
        <f t="shared" si="8"/>
        <v>0</v>
      </c>
      <c r="M221" s="25"/>
      <c r="N221" s="25"/>
      <c r="O221" s="25">
        <f t="shared" si="7"/>
        <v>0</v>
      </c>
      <c r="P221" s="25"/>
      <c r="Q221" s="25"/>
      <c r="R221" s="25"/>
      <c r="S221" s="25"/>
      <c r="T221" s="25"/>
    </row>
    <row r="222" spans="1:20" ht="17" thickBot="1">
      <c r="A222" s="23">
        <v>44107</v>
      </c>
      <c r="B222" s="18">
        <v>219</v>
      </c>
      <c r="C222" s="26"/>
      <c r="D222" s="83"/>
      <c r="E222" s="25"/>
      <c r="F222" s="25"/>
      <c r="G222" s="25"/>
      <c r="H222" s="25"/>
      <c r="I222" s="25"/>
      <c r="J222" s="25"/>
      <c r="K222" s="25">
        <f t="shared" si="6"/>
        <v>0</v>
      </c>
      <c r="L222" s="25">
        <f t="shared" si="8"/>
        <v>0</v>
      </c>
      <c r="M222" s="25"/>
      <c r="N222" s="25"/>
      <c r="O222" s="25">
        <f t="shared" si="7"/>
        <v>0</v>
      </c>
      <c r="P222" s="25"/>
      <c r="Q222" s="25"/>
      <c r="R222" s="25"/>
      <c r="S222" s="25"/>
      <c r="T222" s="25"/>
    </row>
    <row r="223" spans="1:20" ht="17" thickBot="1">
      <c r="A223" s="23">
        <v>44108</v>
      </c>
      <c r="B223" s="6">
        <v>220</v>
      </c>
      <c r="C223" s="26"/>
      <c r="D223" s="83"/>
      <c r="E223" s="25"/>
      <c r="F223" s="25"/>
      <c r="G223" s="25"/>
      <c r="H223" s="25"/>
      <c r="I223" s="25"/>
      <c r="J223" s="25"/>
      <c r="K223" s="25">
        <f t="shared" si="6"/>
        <v>0</v>
      </c>
      <c r="L223" s="25">
        <f t="shared" si="8"/>
        <v>0</v>
      </c>
      <c r="M223" s="25"/>
      <c r="N223" s="25"/>
      <c r="O223" s="25">
        <f t="shared" si="7"/>
        <v>0</v>
      </c>
      <c r="P223" s="25"/>
      <c r="Q223" s="25"/>
      <c r="R223" s="25"/>
      <c r="S223" s="25"/>
      <c r="T223" s="25"/>
    </row>
    <row r="224" spans="1:20" ht="17" thickBot="1">
      <c r="A224" s="23">
        <v>44109</v>
      </c>
      <c r="B224" s="18">
        <v>221</v>
      </c>
      <c r="C224" s="26"/>
      <c r="D224" s="83"/>
      <c r="E224" s="25"/>
      <c r="F224" s="25"/>
      <c r="G224" s="25"/>
      <c r="H224" s="25"/>
      <c r="I224" s="25"/>
      <c r="J224" s="25"/>
      <c r="K224" s="25">
        <f t="shared" si="6"/>
        <v>0</v>
      </c>
      <c r="L224" s="25">
        <f t="shared" si="8"/>
        <v>0</v>
      </c>
      <c r="M224" s="25"/>
      <c r="N224" s="25"/>
      <c r="O224" s="25">
        <f t="shared" si="7"/>
        <v>0</v>
      </c>
      <c r="P224" s="25"/>
      <c r="Q224" s="25"/>
      <c r="R224" s="25"/>
      <c r="S224" s="25"/>
      <c r="T224" s="25"/>
    </row>
    <row r="225" spans="1:20" ht="17" thickBot="1">
      <c r="A225" s="23">
        <v>44110</v>
      </c>
      <c r="B225" s="6">
        <v>222</v>
      </c>
      <c r="C225" s="26"/>
      <c r="D225" s="83"/>
      <c r="E225" s="25"/>
      <c r="F225" s="25"/>
      <c r="G225" s="25"/>
      <c r="H225" s="25"/>
      <c r="I225" s="25"/>
      <c r="J225" s="25"/>
      <c r="K225" s="25">
        <f t="shared" si="6"/>
        <v>0</v>
      </c>
      <c r="L225" s="25">
        <f t="shared" si="8"/>
        <v>0</v>
      </c>
      <c r="M225" s="25"/>
      <c r="N225" s="25"/>
      <c r="O225" s="25">
        <f t="shared" si="7"/>
        <v>0</v>
      </c>
      <c r="P225" s="25"/>
      <c r="Q225" s="25"/>
      <c r="R225" s="25"/>
      <c r="S225" s="25"/>
      <c r="T225" s="25"/>
    </row>
    <row r="226" spans="1:20" ht="17" thickBot="1">
      <c r="A226" s="23">
        <v>44111</v>
      </c>
      <c r="B226" s="18">
        <v>223</v>
      </c>
      <c r="C226" s="26"/>
      <c r="D226" s="83"/>
      <c r="E226" s="25"/>
      <c r="F226" s="25"/>
      <c r="G226" s="25"/>
      <c r="H226" s="25"/>
      <c r="I226" s="25"/>
      <c r="J226" s="25"/>
      <c r="K226" s="25">
        <f t="shared" ref="K226:K289" si="9">G226+I226</f>
        <v>0</v>
      </c>
      <c r="L226" s="25">
        <f t="shared" si="8"/>
        <v>0</v>
      </c>
      <c r="M226" s="25"/>
      <c r="N226" s="25"/>
      <c r="O226" s="25">
        <f t="shared" ref="O226:O289" si="10">L226-G226-I226</f>
        <v>0</v>
      </c>
      <c r="P226" s="25"/>
      <c r="Q226" s="25"/>
      <c r="R226" s="25"/>
      <c r="S226" s="25"/>
      <c r="T226" s="25"/>
    </row>
    <row r="227" spans="1:20" ht="17" thickBot="1">
      <c r="A227" s="23">
        <v>44112</v>
      </c>
      <c r="B227" s="6">
        <v>224</v>
      </c>
      <c r="C227" s="26"/>
      <c r="D227" s="83"/>
      <c r="E227" s="25"/>
      <c r="F227" s="25"/>
      <c r="G227" s="25"/>
      <c r="H227" s="25"/>
      <c r="I227" s="25"/>
      <c r="J227" s="25"/>
      <c r="K227" s="25">
        <f t="shared" si="9"/>
        <v>0</v>
      </c>
      <c r="L227" s="25">
        <f t="shared" si="8"/>
        <v>0</v>
      </c>
      <c r="M227" s="25"/>
      <c r="N227" s="25"/>
      <c r="O227" s="25">
        <f t="shared" si="10"/>
        <v>0</v>
      </c>
      <c r="P227" s="25"/>
      <c r="Q227" s="25"/>
      <c r="R227" s="25"/>
      <c r="S227" s="25"/>
      <c r="T227" s="25"/>
    </row>
    <row r="228" spans="1:20" ht="17" thickBot="1">
      <c r="A228" s="23">
        <v>44113</v>
      </c>
      <c r="B228" s="18">
        <v>225</v>
      </c>
      <c r="C228" s="26"/>
      <c r="D228" s="83"/>
      <c r="E228" s="25"/>
      <c r="F228" s="25"/>
      <c r="G228" s="25"/>
      <c r="H228" s="25"/>
      <c r="I228" s="25"/>
      <c r="J228" s="25"/>
      <c r="K228" s="25">
        <f t="shared" si="9"/>
        <v>0</v>
      </c>
      <c r="L228" s="25">
        <f t="shared" si="8"/>
        <v>0</v>
      </c>
      <c r="M228" s="25"/>
      <c r="N228" s="25"/>
      <c r="O228" s="25">
        <f t="shared" si="10"/>
        <v>0</v>
      </c>
      <c r="P228" s="25"/>
      <c r="Q228" s="25"/>
      <c r="R228" s="25"/>
      <c r="S228" s="25"/>
      <c r="T228" s="25"/>
    </row>
    <row r="229" spans="1:20" ht="17" thickBot="1">
      <c r="A229" s="23">
        <v>44114</v>
      </c>
      <c r="B229" s="6">
        <v>226</v>
      </c>
      <c r="C229" s="26"/>
      <c r="D229" s="83"/>
      <c r="E229" s="25"/>
      <c r="F229" s="25"/>
      <c r="G229" s="25"/>
      <c r="H229" s="25"/>
      <c r="I229" s="25"/>
      <c r="J229" s="25"/>
      <c r="K229" s="25">
        <f t="shared" si="9"/>
        <v>0</v>
      </c>
      <c r="L229" s="25">
        <f t="shared" si="8"/>
        <v>0</v>
      </c>
      <c r="M229" s="25"/>
      <c r="N229" s="25"/>
      <c r="O229" s="25">
        <f t="shared" si="10"/>
        <v>0</v>
      </c>
      <c r="P229" s="25"/>
      <c r="Q229" s="25"/>
      <c r="R229" s="25"/>
      <c r="S229" s="25"/>
      <c r="T229" s="25"/>
    </row>
    <row r="230" spans="1:20" ht="17" thickBot="1">
      <c r="A230" s="23">
        <v>44115</v>
      </c>
      <c r="B230" s="18">
        <v>227</v>
      </c>
      <c r="C230" s="26"/>
      <c r="D230" s="83"/>
      <c r="E230" s="25"/>
      <c r="F230" s="25"/>
      <c r="G230" s="25"/>
      <c r="H230" s="25"/>
      <c r="I230" s="25"/>
      <c r="J230" s="25"/>
      <c r="K230" s="25">
        <f t="shared" si="9"/>
        <v>0</v>
      </c>
      <c r="L230" s="25">
        <f t="shared" si="8"/>
        <v>0</v>
      </c>
      <c r="M230" s="25"/>
      <c r="N230" s="25"/>
      <c r="O230" s="25">
        <f t="shared" si="10"/>
        <v>0</v>
      </c>
      <c r="P230" s="25"/>
      <c r="Q230" s="25"/>
      <c r="R230" s="25"/>
      <c r="S230" s="25"/>
      <c r="T230" s="25"/>
    </row>
    <row r="231" spans="1:20" ht="17" thickBot="1">
      <c r="A231" s="23">
        <v>44116</v>
      </c>
      <c r="B231" s="6">
        <v>228</v>
      </c>
      <c r="C231" s="26"/>
      <c r="D231" s="83"/>
      <c r="E231" s="25"/>
      <c r="F231" s="25"/>
      <c r="G231" s="25"/>
      <c r="H231" s="25"/>
      <c r="I231" s="25"/>
      <c r="J231" s="25"/>
      <c r="K231" s="25">
        <f t="shared" si="9"/>
        <v>0</v>
      </c>
      <c r="L231" s="25">
        <f t="shared" si="8"/>
        <v>0</v>
      </c>
      <c r="M231" s="25"/>
      <c r="N231" s="25"/>
      <c r="O231" s="25">
        <f t="shared" si="10"/>
        <v>0</v>
      </c>
      <c r="P231" s="25"/>
      <c r="Q231" s="25"/>
      <c r="R231" s="25"/>
      <c r="S231" s="25"/>
      <c r="T231" s="25"/>
    </row>
    <row r="232" spans="1:20" ht="17" thickBot="1">
      <c r="A232" s="23">
        <v>44117</v>
      </c>
      <c r="B232" s="18">
        <v>229</v>
      </c>
      <c r="C232" s="26"/>
      <c r="D232" s="83"/>
      <c r="E232" s="25"/>
      <c r="F232" s="25"/>
      <c r="G232" s="25"/>
      <c r="H232" s="25"/>
      <c r="I232" s="25"/>
      <c r="J232" s="25"/>
      <c r="K232" s="25">
        <f t="shared" si="9"/>
        <v>0</v>
      </c>
      <c r="L232" s="25">
        <f t="shared" si="8"/>
        <v>0</v>
      </c>
      <c r="M232" s="25"/>
      <c r="N232" s="25"/>
      <c r="O232" s="25">
        <f t="shared" si="10"/>
        <v>0</v>
      </c>
      <c r="P232" s="25"/>
      <c r="Q232" s="25"/>
      <c r="R232" s="25"/>
      <c r="S232" s="25"/>
      <c r="T232" s="25"/>
    </row>
    <row r="233" spans="1:20" ht="17" thickBot="1">
      <c r="A233" s="23">
        <v>44118</v>
      </c>
      <c r="B233" s="6">
        <v>230</v>
      </c>
      <c r="C233" s="26"/>
      <c r="D233" s="83"/>
      <c r="E233" s="25"/>
      <c r="F233" s="25"/>
      <c r="G233" s="25"/>
      <c r="H233" s="25"/>
      <c r="I233" s="25"/>
      <c r="J233" s="25"/>
      <c r="K233" s="25">
        <f t="shared" si="9"/>
        <v>0</v>
      </c>
      <c r="L233" s="25">
        <f t="shared" si="8"/>
        <v>0</v>
      </c>
      <c r="M233" s="25"/>
      <c r="N233" s="25"/>
      <c r="O233" s="25">
        <f t="shared" si="10"/>
        <v>0</v>
      </c>
      <c r="P233" s="25"/>
      <c r="Q233" s="25"/>
      <c r="R233" s="25"/>
      <c r="S233" s="25"/>
      <c r="T233" s="25"/>
    </row>
    <row r="234" spans="1:20" ht="17" thickBot="1">
      <c r="A234" s="23">
        <v>44119</v>
      </c>
      <c r="B234" s="18">
        <v>231</v>
      </c>
      <c r="C234" s="26"/>
      <c r="D234" s="83"/>
      <c r="E234" s="25"/>
      <c r="F234" s="25"/>
      <c r="G234" s="25"/>
      <c r="H234" s="25"/>
      <c r="I234" s="25"/>
      <c r="J234" s="25"/>
      <c r="K234" s="25">
        <f t="shared" si="9"/>
        <v>0</v>
      </c>
      <c r="L234" s="25">
        <f t="shared" si="8"/>
        <v>0</v>
      </c>
      <c r="M234" s="25"/>
      <c r="N234" s="25"/>
      <c r="O234" s="25">
        <f t="shared" si="10"/>
        <v>0</v>
      </c>
      <c r="P234" s="25"/>
      <c r="Q234" s="25"/>
      <c r="R234" s="25"/>
      <c r="S234" s="25"/>
      <c r="T234" s="25"/>
    </row>
    <row r="235" spans="1:20" ht="17" thickBot="1">
      <c r="A235" s="23">
        <v>44120</v>
      </c>
      <c r="B235" s="6">
        <v>232</v>
      </c>
      <c r="C235" s="26"/>
      <c r="D235" s="83"/>
      <c r="E235" s="25"/>
      <c r="F235" s="25"/>
      <c r="G235" s="25"/>
      <c r="H235" s="25"/>
      <c r="I235" s="25"/>
      <c r="J235" s="25"/>
      <c r="K235" s="25">
        <f t="shared" si="9"/>
        <v>0</v>
      </c>
      <c r="L235" s="25">
        <f t="shared" si="8"/>
        <v>0</v>
      </c>
      <c r="M235" s="25"/>
      <c r="N235" s="25"/>
      <c r="O235" s="25">
        <f t="shared" si="10"/>
        <v>0</v>
      </c>
      <c r="P235" s="25"/>
      <c r="Q235" s="25"/>
      <c r="R235" s="25"/>
      <c r="S235" s="25"/>
      <c r="T235" s="25"/>
    </row>
    <row r="236" spans="1:20" ht="17" thickBot="1">
      <c r="A236" s="23">
        <v>44121</v>
      </c>
      <c r="B236" s="18">
        <v>233</v>
      </c>
      <c r="C236" s="26"/>
      <c r="D236" s="83"/>
      <c r="E236" s="25"/>
      <c r="F236" s="25"/>
      <c r="G236" s="25"/>
      <c r="H236" s="25"/>
      <c r="I236" s="25"/>
      <c r="J236" s="25"/>
      <c r="K236" s="25">
        <f t="shared" si="9"/>
        <v>0</v>
      </c>
      <c r="L236" s="25">
        <f t="shared" si="8"/>
        <v>0</v>
      </c>
      <c r="M236" s="25"/>
      <c r="N236" s="25"/>
      <c r="O236" s="25">
        <f t="shared" si="10"/>
        <v>0</v>
      </c>
      <c r="P236" s="25"/>
      <c r="Q236" s="25"/>
      <c r="R236" s="25"/>
      <c r="S236" s="25"/>
      <c r="T236" s="25"/>
    </row>
    <row r="237" spans="1:20" ht="17" thickBot="1">
      <c r="A237" s="23">
        <v>44122</v>
      </c>
      <c r="B237" s="6">
        <v>234</v>
      </c>
      <c r="C237" s="26"/>
      <c r="D237" s="83"/>
      <c r="E237" s="25"/>
      <c r="F237" s="25"/>
      <c r="G237" s="25"/>
      <c r="H237" s="25"/>
      <c r="I237" s="25"/>
      <c r="J237" s="25"/>
      <c r="K237" s="25">
        <f t="shared" si="9"/>
        <v>0</v>
      </c>
      <c r="L237" s="25">
        <f t="shared" si="8"/>
        <v>0</v>
      </c>
      <c r="M237" s="25"/>
      <c r="N237" s="25"/>
      <c r="O237" s="25">
        <f t="shared" si="10"/>
        <v>0</v>
      </c>
      <c r="P237" s="25"/>
      <c r="Q237" s="25"/>
      <c r="R237" s="25"/>
      <c r="S237" s="25"/>
      <c r="T237" s="25"/>
    </row>
    <row r="238" spans="1:20" ht="17" thickBot="1">
      <c r="A238" s="23">
        <v>44123</v>
      </c>
      <c r="B238" s="18">
        <v>235</v>
      </c>
      <c r="C238" s="26"/>
      <c r="D238" s="83"/>
      <c r="E238" s="25"/>
      <c r="F238" s="25"/>
      <c r="G238" s="25"/>
      <c r="H238" s="25"/>
      <c r="I238" s="25"/>
      <c r="J238" s="25"/>
      <c r="K238" s="25">
        <f t="shared" si="9"/>
        <v>0</v>
      </c>
      <c r="L238" s="25">
        <f t="shared" si="8"/>
        <v>0</v>
      </c>
      <c r="M238" s="25"/>
      <c r="N238" s="25"/>
      <c r="O238" s="25">
        <f t="shared" si="10"/>
        <v>0</v>
      </c>
      <c r="P238" s="25"/>
      <c r="Q238" s="25"/>
      <c r="R238" s="25"/>
      <c r="S238" s="25"/>
      <c r="T238" s="25"/>
    </row>
    <row r="239" spans="1:20" ht="17" thickBot="1">
      <c r="A239" s="23">
        <v>44124</v>
      </c>
      <c r="B239" s="6">
        <v>236</v>
      </c>
      <c r="C239" s="26"/>
      <c r="D239" s="83"/>
      <c r="E239" s="25"/>
      <c r="F239" s="25"/>
      <c r="G239" s="25"/>
      <c r="H239" s="25"/>
      <c r="I239" s="25"/>
      <c r="J239" s="25"/>
      <c r="K239" s="25">
        <f t="shared" si="9"/>
        <v>0</v>
      </c>
      <c r="L239" s="25">
        <f t="shared" si="8"/>
        <v>0</v>
      </c>
      <c r="M239" s="25"/>
      <c r="N239" s="25"/>
      <c r="O239" s="25">
        <f t="shared" si="10"/>
        <v>0</v>
      </c>
      <c r="P239" s="25"/>
      <c r="Q239" s="25"/>
      <c r="R239" s="25"/>
      <c r="S239" s="25"/>
      <c r="T239" s="25"/>
    </row>
    <row r="240" spans="1:20" ht="17" thickBot="1">
      <c r="A240" s="23">
        <v>44125</v>
      </c>
      <c r="B240" s="18">
        <v>237</v>
      </c>
      <c r="C240" s="26"/>
      <c r="D240" s="83"/>
      <c r="E240" s="25"/>
      <c r="F240" s="25"/>
      <c r="G240" s="25"/>
      <c r="H240" s="25"/>
      <c r="I240" s="25"/>
      <c r="J240" s="25"/>
      <c r="K240" s="25">
        <f t="shared" si="9"/>
        <v>0</v>
      </c>
      <c r="L240" s="25">
        <f t="shared" si="8"/>
        <v>0</v>
      </c>
      <c r="M240" s="25"/>
      <c r="N240" s="25"/>
      <c r="O240" s="25">
        <f t="shared" si="10"/>
        <v>0</v>
      </c>
      <c r="P240" s="25"/>
      <c r="Q240" s="25"/>
      <c r="R240" s="25"/>
      <c r="S240" s="25"/>
      <c r="T240" s="25"/>
    </row>
    <row r="241" spans="1:20" ht="17" thickBot="1">
      <c r="A241" s="23">
        <v>44126</v>
      </c>
      <c r="B241" s="6">
        <v>238</v>
      </c>
      <c r="C241" s="26"/>
      <c r="D241" s="83"/>
      <c r="E241" s="25"/>
      <c r="F241" s="25"/>
      <c r="G241" s="25"/>
      <c r="H241" s="25"/>
      <c r="I241" s="25"/>
      <c r="J241" s="25"/>
      <c r="K241" s="25">
        <f t="shared" si="9"/>
        <v>0</v>
      </c>
      <c r="L241" s="25">
        <f t="shared" si="8"/>
        <v>0</v>
      </c>
      <c r="M241" s="25"/>
      <c r="N241" s="25"/>
      <c r="O241" s="25">
        <f t="shared" si="10"/>
        <v>0</v>
      </c>
      <c r="P241" s="25"/>
      <c r="Q241" s="25"/>
      <c r="R241" s="25"/>
      <c r="S241" s="25"/>
      <c r="T241" s="25"/>
    </row>
    <row r="242" spans="1:20" ht="17" thickBot="1">
      <c r="A242" s="23">
        <v>44127</v>
      </c>
      <c r="B242" s="18">
        <v>239</v>
      </c>
      <c r="C242" s="26"/>
      <c r="D242" s="83"/>
      <c r="E242" s="25"/>
      <c r="F242" s="25"/>
      <c r="G242" s="25"/>
      <c r="H242" s="25"/>
      <c r="I242" s="25"/>
      <c r="J242" s="25"/>
      <c r="K242" s="25">
        <f t="shared" si="9"/>
        <v>0</v>
      </c>
      <c r="L242" s="25">
        <f t="shared" si="8"/>
        <v>0</v>
      </c>
      <c r="M242" s="25"/>
      <c r="N242" s="25"/>
      <c r="O242" s="25">
        <f t="shared" si="10"/>
        <v>0</v>
      </c>
      <c r="P242" s="25"/>
      <c r="Q242" s="25"/>
      <c r="R242" s="25"/>
      <c r="S242" s="25"/>
      <c r="T242" s="25"/>
    </row>
    <row r="243" spans="1:20" ht="17" thickBot="1">
      <c r="A243" s="23">
        <v>44128</v>
      </c>
      <c r="B243" s="6">
        <v>240</v>
      </c>
      <c r="C243" s="26"/>
      <c r="D243" s="83"/>
      <c r="E243" s="25"/>
      <c r="F243" s="25"/>
      <c r="G243" s="25"/>
      <c r="H243" s="25"/>
      <c r="I243" s="25"/>
      <c r="J243" s="25"/>
      <c r="K243" s="25">
        <f t="shared" si="9"/>
        <v>0</v>
      </c>
      <c r="L243" s="25">
        <f t="shared" si="8"/>
        <v>0</v>
      </c>
      <c r="M243" s="25"/>
      <c r="N243" s="25"/>
      <c r="O243" s="25">
        <f t="shared" si="10"/>
        <v>0</v>
      </c>
      <c r="P243" s="25"/>
      <c r="Q243" s="25"/>
      <c r="R243" s="25"/>
      <c r="S243" s="25"/>
      <c r="T243" s="25"/>
    </row>
    <row r="244" spans="1:20" ht="17" thickBot="1">
      <c r="A244" s="23">
        <v>44129</v>
      </c>
      <c r="B244" s="18">
        <v>241</v>
      </c>
      <c r="C244" s="26"/>
      <c r="D244" s="83"/>
      <c r="E244" s="25"/>
      <c r="F244" s="25"/>
      <c r="G244" s="25"/>
      <c r="H244" s="25"/>
      <c r="I244" s="25"/>
      <c r="J244" s="25"/>
      <c r="K244" s="25">
        <f t="shared" si="9"/>
        <v>0</v>
      </c>
      <c r="L244" s="25">
        <f t="shared" ref="L244:L307" si="11">C244-P244-R244</f>
        <v>0</v>
      </c>
      <c r="M244" s="25"/>
      <c r="N244" s="25"/>
      <c r="O244" s="25">
        <f t="shared" si="10"/>
        <v>0</v>
      </c>
      <c r="P244" s="25"/>
      <c r="Q244" s="25"/>
      <c r="R244" s="25"/>
      <c r="S244" s="25"/>
      <c r="T244" s="25"/>
    </row>
    <row r="245" spans="1:20" ht="17" thickBot="1">
      <c r="A245" s="23">
        <v>44130</v>
      </c>
      <c r="B245" s="6">
        <v>242</v>
      </c>
      <c r="C245" s="26"/>
      <c r="D245" s="83"/>
      <c r="E245" s="25"/>
      <c r="F245" s="25"/>
      <c r="G245" s="25"/>
      <c r="H245" s="25"/>
      <c r="I245" s="25"/>
      <c r="J245" s="25"/>
      <c r="K245" s="25">
        <f t="shared" si="9"/>
        <v>0</v>
      </c>
      <c r="L245" s="25">
        <f t="shared" si="11"/>
        <v>0</v>
      </c>
      <c r="M245" s="25"/>
      <c r="N245" s="25"/>
      <c r="O245" s="25">
        <f t="shared" si="10"/>
        <v>0</v>
      </c>
      <c r="P245" s="25"/>
      <c r="Q245" s="25"/>
      <c r="R245" s="25"/>
      <c r="S245" s="25"/>
      <c r="T245" s="25"/>
    </row>
    <row r="246" spans="1:20" ht="17" thickBot="1">
      <c r="A246" s="23">
        <v>44131</v>
      </c>
      <c r="B246" s="18">
        <v>243</v>
      </c>
      <c r="C246" s="26"/>
      <c r="D246" s="83"/>
      <c r="E246" s="25"/>
      <c r="F246" s="25"/>
      <c r="G246" s="25"/>
      <c r="H246" s="25"/>
      <c r="I246" s="25"/>
      <c r="J246" s="25"/>
      <c r="K246" s="25">
        <f t="shared" si="9"/>
        <v>0</v>
      </c>
      <c r="L246" s="25">
        <f t="shared" si="11"/>
        <v>0</v>
      </c>
      <c r="M246" s="25"/>
      <c r="N246" s="25"/>
      <c r="O246" s="25">
        <f t="shared" si="10"/>
        <v>0</v>
      </c>
      <c r="P246" s="25"/>
      <c r="Q246" s="25"/>
      <c r="R246" s="25"/>
      <c r="S246" s="25"/>
      <c r="T246" s="25"/>
    </row>
    <row r="247" spans="1:20" ht="17" thickBot="1">
      <c r="A247" s="23">
        <v>44132</v>
      </c>
      <c r="B247" s="6">
        <v>244</v>
      </c>
      <c r="C247" s="26"/>
      <c r="D247" s="83"/>
      <c r="E247" s="25"/>
      <c r="F247" s="25"/>
      <c r="G247" s="25"/>
      <c r="H247" s="25"/>
      <c r="I247" s="25"/>
      <c r="J247" s="25"/>
      <c r="K247" s="25">
        <f t="shared" si="9"/>
        <v>0</v>
      </c>
      <c r="L247" s="25">
        <f t="shared" si="11"/>
        <v>0</v>
      </c>
      <c r="M247" s="25"/>
      <c r="N247" s="25"/>
      <c r="O247" s="25">
        <f t="shared" si="10"/>
        <v>0</v>
      </c>
      <c r="P247" s="25"/>
      <c r="Q247" s="25"/>
      <c r="R247" s="25"/>
      <c r="S247" s="25"/>
      <c r="T247" s="25"/>
    </row>
    <row r="248" spans="1:20" ht="17" thickBot="1">
      <c r="A248" s="23">
        <v>44133</v>
      </c>
      <c r="B248" s="18">
        <v>245</v>
      </c>
      <c r="C248" s="26"/>
      <c r="D248" s="83"/>
      <c r="E248" s="25"/>
      <c r="F248" s="25"/>
      <c r="G248" s="25"/>
      <c r="H248" s="25"/>
      <c r="I248" s="25"/>
      <c r="J248" s="25"/>
      <c r="K248" s="25">
        <f t="shared" si="9"/>
        <v>0</v>
      </c>
      <c r="L248" s="25">
        <f t="shared" si="11"/>
        <v>0</v>
      </c>
      <c r="M248" s="25"/>
      <c r="N248" s="25"/>
      <c r="O248" s="25">
        <f t="shared" si="10"/>
        <v>0</v>
      </c>
      <c r="P248" s="25"/>
      <c r="Q248" s="25"/>
      <c r="R248" s="25"/>
      <c r="S248" s="25"/>
      <c r="T248" s="25"/>
    </row>
    <row r="249" spans="1:20" ht="17" thickBot="1">
      <c r="A249" s="23">
        <v>44134</v>
      </c>
      <c r="B249" s="6">
        <v>246</v>
      </c>
      <c r="C249" s="26"/>
      <c r="D249" s="83"/>
      <c r="E249" s="25"/>
      <c r="F249" s="25"/>
      <c r="G249" s="25"/>
      <c r="H249" s="25"/>
      <c r="I249" s="25"/>
      <c r="J249" s="25"/>
      <c r="K249" s="25">
        <f t="shared" si="9"/>
        <v>0</v>
      </c>
      <c r="L249" s="25">
        <f t="shared" si="11"/>
        <v>0</v>
      </c>
      <c r="M249" s="25"/>
      <c r="N249" s="25"/>
      <c r="O249" s="25">
        <f t="shared" si="10"/>
        <v>0</v>
      </c>
      <c r="P249" s="25"/>
      <c r="Q249" s="25"/>
      <c r="R249" s="25"/>
      <c r="S249" s="25"/>
      <c r="T249" s="25"/>
    </row>
    <row r="250" spans="1:20" ht="17" thickBot="1">
      <c r="A250" s="23">
        <v>44135</v>
      </c>
      <c r="B250" s="18">
        <v>247</v>
      </c>
      <c r="C250" s="26"/>
      <c r="D250" s="83"/>
      <c r="E250" s="25"/>
      <c r="F250" s="25"/>
      <c r="G250" s="25"/>
      <c r="H250" s="25"/>
      <c r="I250" s="25"/>
      <c r="J250" s="25"/>
      <c r="K250" s="25">
        <f t="shared" si="9"/>
        <v>0</v>
      </c>
      <c r="L250" s="25">
        <f t="shared" si="11"/>
        <v>0</v>
      </c>
      <c r="M250" s="25"/>
      <c r="N250" s="25"/>
      <c r="O250" s="25">
        <f t="shared" si="10"/>
        <v>0</v>
      </c>
      <c r="P250" s="25"/>
      <c r="Q250" s="25"/>
      <c r="R250" s="25"/>
      <c r="S250" s="25"/>
      <c r="T250" s="25"/>
    </row>
    <row r="251" spans="1:20" ht="17" thickBot="1">
      <c r="A251" s="23">
        <v>44136</v>
      </c>
      <c r="B251" s="6">
        <v>248</v>
      </c>
      <c r="C251" s="26"/>
      <c r="D251" s="83"/>
      <c r="E251" s="25"/>
      <c r="F251" s="25"/>
      <c r="G251" s="25"/>
      <c r="H251" s="25"/>
      <c r="I251" s="25"/>
      <c r="J251" s="25"/>
      <c r="K251" s="25">
        <f t="shared" si="9"/>
        <v>0</v>
      </c>
      <c r="L251" s="25">
        <f t="shared" si="11"/>
        <v>0</v>
      </c>
      <c r="M251" s="25"/>
      <c r="N251" s="25"/>
      <c r="O251" s="25">
        <f t="shared" si="10"/>
        <v>0</v>
      </c>
      <c r="P251" s="25"/>
      <c r="Q251" s="25"/>
      <c r="R251" s="25"/>
      <c r="S251" s="25"/>
      <c r="T251" s="25"/>
    </row>
    <row r="252" spans="1:20" ht="17" thickBot="1">
      <c r="A252" s="23">
        <v>44137</v>
      </c>
      <c r="B252" s="18">
        <v>249</v>
      </c>
      <c r="C252" s="26"/>
      <c r="D252" s="83"/>
      <c r="E252" s="25"/>
      <c r="F252" s="25"/>
      <c r="G252" s="25"/>
      <c r="H252" s="25"/>
      <c r="I252" s="25"/>
      <c r="J252" s="25"/>
      <c r="K252" s="25">
        <f t="shared" si="9"/>
        <v>0</v>
      </c>
      <c r="L252" s="25">
        <f t="shared" si="11"/>
        <v>0</v>
      </c>
      <c r="M252" s="25"/>
      <c r="N252" s="25"/>
      <c r="O252" s="25">
        <f t="shared" si="10"/>
        <v>0</v>
      </c>
      <c r="P252" s="25"/>
      <c r="Q252" s="25"/>
      <c r="R252" s="25"/>
      <c r="S252" s="25"/>
      <c r="T252" s="25"/>
    </row>
    <row r="253" spans="1:20" ht="17" thickBot="1">
      <c r="A253" s="23">
        <v>44138</v>
      </c>
      <c r="B253" s="6">
        <v>250</v>
      </c>
      <c r="C253" s="26"/>
      <c r="D253" s="83"/>
      <c r="E253" s="25"/>
      <c r="F253" s="25"/>
      <c r="G253" s="25"/>
      <c r="H253" s="25"/>
      <c r="I253" s="25"/>
      <c r="J253" s="25"/>
      <c r="K253" s="25">
        <f t="shared" si="9"/>
        <v>0</v>
      </c>
      <c r="L253" s="25">
        <f t="shared" si="11"/>
        <v>0</v>
      </c>
      <c r="M253" s="25"/>
      <c r="N253" s="25"/>
      <c r="O253" s="25">
        <f t="shared" si="10"/>
        <v>0</v>
      </c>
      <c r="P253" s="25"/>
      <c r="Q253" s="25"/>
      <c r="R253" s="25"/>
      <c r="S253" s="25"/>
      <c r="T253" s="25"/>
    </row>
    <row r="254" spans="1:20" ht="17" thickBot="1">
      <c r="A254" s="23">
        <v>44139</v>
      </c>
      <c r="B254" s="18">
        <v>251</v>
      </c>
      <c r="C254" s="26"/>
      <c r="D254" s="83"/>
      <c r="E254" s="25"/>
      <c r="F254" s="25"/>
      <c r="G254" s="25"/>
      <c r="H254" s="25"/>
      <c r="I254" s="25"/>
      <c r="J254" s="25"/>
      <c r="K254" s="25">
        <f t="shared" si="9"/>
        <v>0</v>
      </c>
      <c r="L254" s="25">
        <f t="shared" si="11"/>
        <v>0</v>
      </c>
      <c r="M254" s="25"/>
      <c r="N254" s="25"/>
      <c r="O254" s="25">
        <f t="shared" si="10"/>
        <v>0</v>
      </c>
      <c r="P254" s="25"/>
      <c r="Q254" s="25"/>
      <c r="R254" s="25"/>
      <c r="S254" s="25"/>
      <c r="T254" s="25"/>
    </row>
    <row r="255" spans="1:20" ht="17" thickBot="1">
      <c r="A255" s="23">
        <v>44140</v>
      </c>
      <c r="B255" s="6">
        <v>252</v>
      </c>
      <c r="C255" s="26"/>
      <c r="D255" s="83"/>
      <c r="E255" s="25"/>
      <c r="F255" s="25"/>
      <c r="G255" s="25"/>
      <c r="H255" s="25"/>
      <c r="I255" s="25"/>
      <c r="J255" s="25"/>
      <c r="K255" s="25">
        <f t="shared" si="9"/>
        <v>0</v>
      </c>
      <c r="L255" s="25">
        <f t="shared" si="11"/>
        <v>0</v>
      </c>
      <c r="M255" s="25"/>
      <c r="N255" s="25"/>
      <c r="O255" s="25">
        <f t="shared" si="10"/>
        <v>0</v>
      </c>
      <c r="P255" s="25"/>
      <c r="Q255" s="25"/>
      <c r="R255" s="25"/>
      <c r="S255" s="25"/>
      <c r="T255" s="25"/>
    </row>
    <row r="256" spans="1:20" ht="17" thickBot="1">
      <c r="A256" s="23">
        <v>44141</v>
      </c>
      <c r="B256" s="18">
        <v>253</v>
      </c>
      <c r="C256" s="26"/>
      <c r="D256" s="83"/>
      <c r="E256" s="25"/>
      <c r="F256" s="25"/>
      <c r="G256" s="25"/>
      <c r="H256" s="25"/>
      <c r="I256" s="25"/>
      <c r="J256" s="25"/>
      <c r="K256" s="25">
        <f t="shared" si="9"/>
        <v>0</v>
      </c>
      <c r="L256" s="25">
        <f t="shared" si="11"/>
        <v>0</v>
      </c>
      <c r="M256" s="25"/>
      <c r="N256" s="25"/>
      <c r="O256" s="25">
        <f t="shared" si="10"/>
        <v>0</v>
      </c>
      <c r="P256" s="25"/>
      <c r="Q256" s="25"/>
      <c r="R256" s="25"/>
      <c r="S256" s="25"/>
      <c r="T256" s="25"/>
    </row>
    <row r="257" spans="1:20" ht="17" thickBot="1">
      <c r="A257" s="23">
        <v>44142</v>
      </c>
      <c r="B257" s="6">
        <v>254</v>
      </c>
      <c r="C257" s="26"/>
      <c r="D257" s="83"/>
      <c r="E257" s="25"/>
      <c r="F257" s="25"/>
      <c r="G257" s="25"/>
      <c r="H257" s="25"/>
      <c r="I257" s="25"/>
      <c r="J257" s="25"/>
      <c r="K257" s="25">
        <f t="shared" si="9"/>
        <v>0</v>
      </c>
      <c r="L257" s="25">
        <f t="shared" si="11"/>
        <v>0</v>
      </c>
      <c r="M257" s="25"/>
      <c r="N257" s="25"/>
      <c r="O257" s="25">
        <f t="shared" si="10"/>
        <v>0</v>
      </c>
      <c r="P257" s="25"/>
      <c r="Q257" s="25"/>
      <c r="R257" s="25"/>
      <c r="S257" s="25"/>
      <c r="T257" s="25"/>
    </row>
    <row r="258" spans="1:20" ht="17" thickBot="1">
      <c r="A258" s="23">
        <v>44143</v>
      </c>
      <c r="B258" s="18">
        <v>255</v>
      </c>
      <c r="C258" s="26"/>
      <c r="D258" s="83"/>
      <c r="E258" s="25"/>
      <c r="F258" s="25"/>
      <c r="G258" s="25"/>
      <c r="H258" s="25"/>
      <c r="I258" s="25"/>
      <c r="J258" s="25"/>
      <c r="K258" s="25">
        <f t="shared" si="9"/>
        <v>0</v>
      </c>
      <c r="L258" s="25">
        <f t="shared" si="11"/>
        <v>0</v>
      </c>
      <c r="M258" s="25"/>
      <c r="N258" s="25"/>
      <c r="O258" s="25">
        <f t="shared" si="10"/>
        <v>0</v>
      </c>
      <c r="P258" s="25"/>
      <c r="Q258" s="25"/>
      <c r="R258" s="25"/>
      <c r="S258" s="25"/>
      <c r="T258" s="25"/>
    </row>
    <row r="259" spans="1:20" ht="17" thickBot="1">
      <c r="A259" s="23">
        <v>44144</v>
      </c>
      <c r="B259" s="6">
        <v>256</v>
      </c>
      <c r="C259" s="26"/>
      <c r="D259" s="83"/>
      <c r="E259" s="25"/>
      <c r="F259" s="25"/>
      <c r="G259" s="25"/>
      <c r="H259" s="25"/>
      <c r="I259" s="25"/>
      <c r="J259" s="25"/>
      <c r="K259" s="25">
        <f t="shared" si="9"/>
        <v>0</v>
      </c>
      <c r="L259" s="25">
        <f t="shared" si="11"/>
        <v>0</v>
      </c>
      <c r="M259" s="25"/>
      <c r="N259" s="25"/>
      <c r="O259" s="25">
        <f t="shared" si="10"/>
        <v>0</v>
      </c>
      <c r="P259" s="25"/>
      <c r="Q259" s="25"/>
      <c r="R259" s="25"/>
      <c r="S259" s="25"/>
      <c r="T259" s="25"/>
    </row>
    <row r="260" spans="1:20" ht="17" thickBot="1">
      <c r="A260" s="23">
        <v>44145</v>
      </c>
      <c r="B260" s="18">
        <v>257</v>
      </c>
      <c r="C260" s="26"/>
      <c r="D260" s="83"/>
      <c r="E260" s="25"/>
      <c r="F260" s="25"/>
      <c r="G260" s="25"/>
      <c r="H260" s="25"/>
      <c r="I260" s="25"/>
      <c r="J260" s="25"/>
      <c r="K260" s="25">
        <f t="shared" si="9"/>
        <v>0</v>
      </c>
      <c r="L260" s="25">
        <f t="shared" si="11"/>
        <v>0</v>
      </c>
      <c r="M260" s="25"/>
      <c r="N260" s="25"/>
      <c r="O260" s="25">
        <f t="shared" si="10"/>
        <v>0</v>
      </c>
      <c r="P260" s="25"/>
      <c r="Q260" s="25"/>
      <c r="R260" s="25"/>
      <c r="S260" s="25"/>
      <c r="T260" s="25"/>
    </row>
    <row r="261" spans="1:20" ht="17" thickBot="1">
      <c r="A261" s="23">
        <v>44146</v>
      </c>
      <c r="B261" s="6">
        <v>258</v>
      </c>
      <c r="C261" s="26"/>
      <c r="D261" s="83"/>
      <c r="E261" s="25"/>
      <c r="F261" s="25"/>
      <c r="G261" s="25"/>
      <c r="H261" s="25"/>
      <c r="I261" s="25"/>
      <c r="J261" s="25"/>
      <c r="K261" s="25">
        <f t="shared" si="9"/>
        <v>0</v>
      </c>
      <c r="L261" s="25">
        <f t="shared" si="11"/>
        <v>0</v>
      </c>
      <c r="M261" s="25"/>
      <c r="N261" s="25"/>
      <c r="O261" s="25">
        <f t="shared" si="10"/>
        <v>0</v>
      </c>
      <c r="P261" s="25"/>
      <c r="Q261" s="25"/>
      <c r="R261" s="25"/>
      <c r="S261" s="25"/>
      <c r="T261" s="25"/>
    </row>
    <row r="262" spans="1:20" ht="17" thickBot="1">
      <c r="A262" s="23">
        <v>44147</v>
      </c>
      <c r="B262" s="18">
        <v>259</v>
      </c>
      <c r="C262" s="26"/>
      <c r="D262" s="83"/>
      <c r="E262" s="25"/>
      <c r="F262" s="25"/>
      <c r="G262" s="25"/>
      <c r="H262" s="25"/>
      <c r="I262" s="25"/>
      <c r="J262" s="25"/>
      <c r="K262" s="25">
        <f t="shared" si="9"/>
        <v>0</v>
      </c>
      <c r="L262" s="25">
        <f t="shared" si="11"/>
        <v>0</v>
      </c>
      <c r="M262" s="25"/>
      <c r="N262" s="25"/>
      <c r="O262" s="25">
        <f t="shared" si="10"/>
        <v>0</v>
      </c>
      <c r="P262" s="25"/>
      <c r="Q262" s="25"/>
      <c r="R262" s="25"/>
      <c r="S262" s="25"/>
      <c r="T262" s="25"/>
    </row>
    <row r="263" spans="1:20" ht="17" thickBot="1">
      <c r="A263" s="23">
        <v>44148</v>
      </c>
      <c r="B263" s="6">
        <v>260</v>
      </c>
      <c r="C263" s="26"/>
      <c r="D263" s="83"/>
      <c r="E263" s="25"/>
      <c r="F263" s="25"/>
      <c r="G263" s="25"/>
      <c r="H263" s="25"/>
      <c r="I263" s="25"/>
      <c r="J263" s="25"/>
      <c r="K263" s="25">
        <f t="shared" si="9"/>
        <v>0</v>
      </c>
      <c r="L263" s="25">
        <f t="shared" si="11"/>
        <v>0</v>
      </c>
      <c r="M263" s="25"/>
      <c r="N263" s="25"/>
      <c r="O263" s="25">
        <f t="shared" si="10"/>
        <v>0</v>
      </c>
      <c r="P263" s="25"/>
      <c r="Q263" s="25"/>
      <c r="R263" s="25"/>
      <c r="S263" s="25"/>
      <c r="T263" s="25"/>
    </row>
    <row r="264" spans="1:20" ht="17" thickBot="1">
      <c r="A264" s="23">
        <v>44149</v>
      </c>
      <c r="B264" s="18">
        <v>261</v>
      </c>
      <c r="C264" s="26"/>
      <c r="D264" s="83"/>
      <c r="E264" s="25"/>
      <c r="F264" s="25"/>
      <c r="G264" s="25"/>
      <c r="H264" s="25"/>
      <c r="I264" s="25"/>
      <c r="J264" s="25"/>
      <c r="K264" s="25">
        <f t="shared" si="9"/>
        <v>0</v>
      </c>
      <c r="L264" s="25">
        <f t="shared" si="11"/>
        <v>0</v>
      </c>
      <c r="M264" s="25"/>
      <c r="N264" s="25"/>
      <c r="O264" s="25">
        <f t="shared" si="10"/>
        <v>0</v>
      </c>
      <c r="P264" s="25"/>
      <c r="Q264" s="25"/>
      <c r="R264" s="25"/>
      <c r="S264" s="25"/>
      <c r="T264" s="25"/>
    </row>
    <row r="265" spans="1:20" ht="17" thickBot="1">
      <c r="A265" s="23">
        <v>44150</v>
      </c>
      <c r="B265" s="6">
        <v>262</v>
      </c>
      <c r="C265" s="26"/>
      <c r="D265" s="83"/>
      <c r="E265" s="25"/>
      <c r="F265" s="25"/>
      <c r="G265" s="25"/>
      <c r="H265" s="25"/>
      <c r="I265" s="25"/>
      <c r="J265" s="25"/>
      <c r="K265" s="25">
        <f t="shared" si="9"/>
        <v>0</v>
      </c>
      <c r="L265" s="25">
        <f t="shared" si="11"/>
        <v>0</v>
      </c>
      <c r="M265" s="25"/>
      <c r="N265" s="25"/>
      <c r="O265" s="25">
        <f t="shared" si="10"/>
        <v>0</v>
      </c>
      <c r="P265" s="25"/>
      <c r="Q265" s="25"/>
      <c r="R265" s="25"/>
      <c r="S265" s="25"/>
      <c r="T265" s="25"/>
    </row>
    <row r="266" spans="1:20" ht="17" thickBot="1">
      <c r="A266" s="23">
        <v>44151</v>
      </c>
      <c r="B266" s="18">
        <v>263</v>
      </c>
      <c r="C266" s="26"/>
      <c r="D266" s="83"/>
      <c r="E266" s="25"/>
      <c r="F266" s="25"/>
      <c r="G266" s="25"/>
      <c r="H266" s="25"/>
      <c r="I266" s="25"/>
      <c r="J266" s="25"/>
      <c r="K266" s="25">
        <f t="shared" si="9"/>
        <v>0</v>
      </c>
      <c r="L266" s="25">
        <f t="shared" si="11"/>
        <v>0</v>
      </c>
      <c r="M266" s="25"/>
      <c r="N266" s="25"/>
      <c r="O266" s="25">
        <f t="shared" si="10"/>
        <v>0</v>
      </c>
      <c r="P266" s="25"/>
      <c r="Q266" s="25"/>
      <c r="R266" s="25"/>
      <c r="S266" s="25"/>
      <c r="T266" s="25"/>
    </row>
    <row r="267" spans="1:20" ht="17" thickBot="1">
      <c r="A267" s="23">
        <v>44152</v>
      </c>
      <c r="B267" s="6">
        <v>264</v>
      </c>
      <c r="C267" s="26"/>
      <c r="D267" s="83"/>
      <c r="E267" s="25"/>
      <c r="F267" s="25"/>
      <c r="G267" s="25"/>
      <c r="H267" s="25"/>
      <c r="I267" s="25"/>
      <c r="J267" s="25"/>
      <c r="K267" s="25">
        <f t="shared" si="9"/>
        <v>0</v>
      </c>
      <c r="L267" s="25">
        <f t="shared" si="11"/>
        <v>0</v>
      </c>
      <c r="M267" s="25"/>
      <c r="N267" s="25"/>
      <c r="O267" s="25">
        <f t="shared" si="10"/>
        <v>0</v>
      </c>
      <c r="P267" s="25"/>
      <c r="Q267" s="25"/>
      <c r="R267" s="25"/>
      <c r="S267" s="25"/>
      <c r="T267" s="25"/>
    </row>
    <row r="268" spans="1:20" ht="17" thickBot="1">
      <c r="A268" s="23">
        <v>44153</v>
      </c>
      <c r="B268" s="18">
        <v>265</v>
      </c>
      <c r="C268" s="26"/>
      <c r="D268" s="83"/>
      <c r="E268" s="25"/>
      <c r="F268" s="25"/>
      <c r="G268" s="25"/>
      <c r="H268" s="25"/>
      <c r="I268" s="25"/>
      <c r="J268" s="25"/>
      <c r="K268" s="25">
        <f t="shared" si="9"/>
        <v>0</v>
      </c>
      <c r="L268" s="25">
        <f t="shared" si="11"/>
        <v>0</v>
      </c>
      <c r="M268" s="25"/>
      <c r="N268" s="25"/>
      <c r="O268" s="25">
        <f t="shared" si="10"/>
        <v>0</v>
      </c>
      <c r="P268" s="25"/>
      <c r="Q268" s="25"/>
      <c r="R268" s="25"/>
      <c r="S268" s="25"/>
      <c r="T268" s="25"/>
    </row>
    <row r="269" spans="1:20" ht="17" thickBot="1">
      <c r="A269" s="23">
        <v>44154</v>
      </c>
      <c r="B269" s="6">
        <v>266</v>
      </c>
      <c r="C269" s="26"/>
      <c r="D269" s="83"/>
      <c r="E269" s="25"/>
      <c r="F269" s="25"/>
      <c r="G269" s="25"/>
      <c r="H269" s="25"/>
      <c r="I269" s="25"/>
      <c r="J269" s="25"/>
      <c r="K269" s="25">
        <f t="shared" si="9"/>
        <v>0</v>
      </c>
      <c r="L269" s="25">
        <f t="shared" si="11"/>
        <v>0</v>
      </c>
      <c r="M269" s="25"/>
      <c r="N269" s="25"/>
      <c r="O269" s="25">
        <f t="shared" si="10"/>
        <v>0</v>
      </c>
      <c r="P269" s="25"/>
      <c r="Q269" s="25"/>
      <c r="R269" s="25"/>
      <c r="S269" s="25"/>
      <c r="T269" s="25"/>
    </row>
    <row r="270" spans="1:20" ht="17" thickBot="1">
      <c r="A270" s="23">
        <v>44155</v>
      </c>
      <c r="B270" s="18">
        <v>267</v>
      </c>
      <c r="C270" s="26"/>
      <c r="D270" s="83"/>
      <c r="E270" s="25"/>
      <c r="F270" s="25"/>
      <c r="G270" s="25"/>
      <c r="H270" s="25"/>
      <c r="I270" s="25"/>
      <c r="J270" s="25"/>
      <c r="K270" s="25">
        <f t="shared" si="9"/>
        <v>0</v>
      </c>
      <c r="L270" s="25">
        <f t="shared" si="11"/>
        <v>0</v>
      </c>
      <c r="M270" s="25"/>
      <c r="N270" s="25"/>
      <c r="O270" s="25">
        <f t="shared" si="10"/>
        <v>0</v>
      </c>
      <c r="P270" s="25"/>
      <c r="Q270" s="25"/>
      <c r="R270" s="25"/>
      <c r="S270" s="25"/>
      <c r="T270" s="25"/>
    </row>
    <row r="271" spans="1:20" ht="17" thickBot="1">
      <c r="A271" s="23">
        <v>44156</v>
      </c>
      <c r="B271" s="6">
        <v>268</v>
      </c>
      <c r="C271" s="26"/>
      <c r="D271" s="83"/>
      <c r="E271" s="25"/>
      <c r="F271" s="25"/>
      <c r="G271" s="25"/>
      <c r="H271" s="25"/>
      <c r="I271" s="25"/>
      <c r="J271" s="25"/>
      <c r="K271" s="25">
        <f t="shared" si="9"/>
        <v>0</v>
      </c>
      <c r="L271" s="25">
        <f t="shared" si="11"/>
        <v>0</v>
      </c>
      <c r="M271" s="25"/>
      <c r="N271" s="25"/>
      <c r="O271" s="25">
        <f t="shared" si="10"/>
        <v>0</v>
      </c>
      <c r="P271" s="25"/>
      <c r="Q271" s="25"/>
      <c r="R271" s="25"/>
      <c r="S271" s="25"/>
      <c r="T271" s="25"/>
    </row>
    <row r="272" spans="1:20" ht="17" thickBot="1">
      <c r="A272" s="23">
        <v>44157</v>
      </c>
      <c r="B272" s="18">
        <v>269</v>
      </c>
      <c r="C272" s="26"/>
      <c r="D272" s="83"/>
      <c r="E272" s="25"/>
      <c r="F272" s="25"/>
      <c r="G272" s="25"/>
      <c r="H272" s="25"/>
      <c r="I272" s="25"/>
      <c r="J272" s="25"/>
      <c r="K272" s="25">
        <f t="shared" si="9"/>
        <v>0</v>
      </c>
      <c r="L272" s="25">
        <f t="shared" si="11"/>
        <v>0</v>
      </c>
      <c r="M272" s="25"/>
      <c r="N272" s="25"/>
      <c r="O272" s="25">
        <f t="shared" si="10"/>
        <v>0</v>
      </c>
      <c r="P272" s="25"/>
      <c r="Q272" s="25"/>
      <c r="R272" s="25"/>
      <c r="S272" s="25"/>
      <c r="T272" s="25"/>
    </row>
    <row r="273" spans="1:20" ht="17" thickBot="1">
      <c r="A273" s="23">
        <v>44158</v>
      </c>
      <c r="B273" s="6">
        <v>270</v>
      </c>
      <c r="C273" s="26"/>
      <c r="D273" s="83"/>
      <c r="E273" s="25"/>
      <c r="F273" s="25"/>
      <c r="G273" s="25"/>
      <c r="H273" s="25"/>
      <c r="I273" s="25"/>
      <c r="J273" s="25"/>
      <c r="K273" s="25">
        <f t="shared" si="9"/>
        <v>0</v>
      </c>
      <c r="L273" s="25">
        <f t="shared" si="11"/>
        <v>0</v>
      </c>
      <c r="M273" s="25"/>
      <c r="N273" s="25"/>
      <c r="O273" s="25">
        <f t="shared" si="10"/>
        <v>0</v>
      </c>
      <c r="P273" s="25"/>
      <c r="Q273" s="25"/>
      <c r="R273" s="25"/>
      <c r="S273" s="25"/>
      <c r="T273" s="25"/>
    </row>
    <row r="274" spans="1:20" ht="17" thickBot="1">
      <c r="A274" s="23">
        <v>44159</v>
      </c>
      <c r="B274" s="18">
        <v>271</v>
      </c>
      <c r="C274" s="26"/>
      <c r="D274" s="83"/>
      <c r="E274" s="25"/>
      <c r="F274" s="25"/>
      <c r="G274" s="25"/>
      <c r="H274" s="25"/>
      <c r="I274" s="25"/>
      <c r="J274" s="25"/>
      <c r="K274" s="25">
        <f t="shared" si="9"/>
        <v>0</v>
      </c>
      <c r="L274" s="25">
        <f t="shared" si="11"/>
        <v>0</v>
      </c>
      <c r="M274" s="25"/>
      <c r="N274" s="25"/>
      <c r="O274" s="25">
        <f t="shared" si="10"/>
        <v>0</v>
      </c>
      <c r="P274" s="25"/>
      <c r="Q274" s="25"/>
      <c r="R274" s="25"/>
      <c r="S274" s="25"/>
      <c r="T274" s="25"/>
    </row>
    <row r="275" spans="1:20" ht="17" thickBot="1">
      <c r="A275" s="23">
        <v>44160</v>
      </c>
      <c r="B275" s="6">
        <v>272</v>
      </c>
      <c r="C275" s="26"/>
      <c r="D275" s="83"/>
      <c r="E275" s="25"/>
      <c r="F275" s="25"/>
      <c r="G275" s="25"/>
      <c r="H275" s="25"/>
      <c r="I275" s="25"/>
      <c r="J275" s="25"/>
      <c r="K275" s="25">
        <f t="shared" si="9"/>
        <v>0</v>
      </c>
      <c r="L275" s="25">
        <f t="shared" si="11"/>
        <v>0</v>
      </c>
      <c r="M275" s="25"/>
      <c r="N275" s="25"/>
      <c r="O275" s="25">
        <f t="shared" si="10"/>
        <v>0</v>
      </c>
      <c r="P275" s="25"/>
      <c r="Q275" s="25"/>
      <c r="R275" s="25"/>
      <c r="S275" s="25"/>
      <c r="T275" s="25"/>
    </row>
    <row r="276" spans="1:20" ht="17" thickBot="1">
      <c r="A276" s="23">
        <v>44161</v>
      </c>
      <c r="B276" s="18">
        <v>273</v>
      </c>
      <c r="C276" s="26"/>
      <c r="D276" s="83"/>
      <c r="E276" s="25"/>
      <c r="F276" s="25"/>
      <c r="G276" s="25"/>
      <c r="H276" s="25"/>
      <c r="I276" s="25"/>
      <c r="J276" s="25"/>
      <c r="K276" s="25">
        <f t="shared" si="9"/>
        <v>0</v>
      </c>
      <c r="L276" s="25">
        <f t="shared" si="11"/>
        <v>0</v>
      </c>
      <c r="M276" s="25"/>
      <c r="N276" s="25"/>
      <c r="O276" s="25">
        <f t="shared" si="10"/>
        <v>0</v>
      </c>
      <c r="P276" s="25"/>
      <c r="Q276" s="25"/>
      <c r="R276" s="25"/>
      <c r="S276" s="25"/>
      <c r="T276" s="25"/>
    </row>
    <row r="277" spans="1:20" ht="17" thickBot="1">
      <c r="A277" s="23">
        <v>44162</v>
      </c>
      <c r="B277" s="6">
        <v>274</v>
      </c>
      <c r="C277" s="26"/>
      <c r="D277" s="83"/>
      <c r="E277" s="25"/>
      <c r="F277" s="25"/>
      <c r="G277" s="25"/>
      <c r="H277" s="25"/>
      <c r="I277" s="25"/>
      <c r="J277" s="25"/>
      <c r="K277" s="25">
        <f t="shared" si="9"/>
        <v>0</v>
      </c>
      <c r="L277" s="25">
        <f t="shared" si="11"/>
        <v>0</v>
      </c>
      <c r="M277" s="25"/>
      <c r="N277" s="25"/>
      <c r="O277" s="25">
        <f t="shared" si="10"/>
        <v>0</v>
      </c>
      <c r="P277" s="25"/>
      <c r="Q277" s="25"/>
      <c r="R277" s="25"/>
      <c r="S277" s="25"/>
      <c r="T277" s="25"/>
    </row>
    <row r="278" spans="1:20" ht="17" thickBot="1">
      <c r="A278" s="23">
        <v>44163</v>
      </c>
      <c r="B278" s="18">
        <v>275</v>
      </c>
      <c r="C278" s="26"/>
      <c r="D278" s="83"/>
      <c r="E278" s="25"/>
      <c r="F278" s="25"/>
      <c r="G278" s="25"/>
      <c r="H278" s="25"/>
      <c r="I278" s="25"/>
      <c r="J278" s="25"/>
      <c r="K278" s="25">
        <f t="shared" si="9"/>
        <v>0</v>
      </c>
      <c r="L278" s="25">
        <f t="shared" si="11"/>
        <v>0</v>
      </c>
      <c r="M278" s="25"/>
      <c r="N278" s="25"/>
      <c r="O278" s="25">
        <f t="shared" si="10"/>
        <v>0</v>
      </c>
      <c r="P278" s="25"/>
      <c r="Q278" s="25"/>
      <c r="R278" s="25"/>
      <c r="S278" s="25"/>
      <c r="T278" s="25"/>
    </row>
    <row r="279" spans="1:20" ht="17" thickBot="1">
      <c r="A279" s="23">
        <v>44164</v>
      </c>
      <c r="B279" s="6">
        <v>276</v>
      </c>
      <c r="C279" s="26"/>
      <c r="D279" s="83"/>
      <c r="E279" s="25"/>
      <c r="F279" s="25"/>
      <c r="G279" s="25"/>
      <c r="H279" s="25"/>
      <c r="I279" s="25"/>
      <c r="J279" s="25"/>
      <c r="K279" s="25">
        <f t="shared" si="9"/>
        <v>0</v>
      </c>
      <c r="L279" s="25">
        <f t="shared" si="11"/>
        <v>0</v>
      </c>
      <c r="M279" s="25"/>
      <c r="N279" s="25"/>
      <c r="O279" s="25">
        <f t="shared" si="10"/>
        <v>0</v>
      </c>
      <c r="P279" s="25"/>
      <c r="Q279" s="25"/>
      <c r="R279" s="25"/>
      <c r="S279" s="25"/>
      <c r="T279" s="25"/>
    </row>
    <row r="280" spans="1:20" ht="17" thickBot="1">
      <c r="A280" s="23">
        <v>44165</v>
      </c>
      <c r="B280" s="18">
        <v>277</v>
      </c>
      <c r="C280" s="26"/>
      <c r="D280" s="83"/>
      <c r="E280" s="25"/>
      <c r="F280" s="25"/>
      <c r="G280" s="25"/>
      <c r="H280" s="25"/>
      <c r="I280" s="25"/>
      <c r="J280" s="25"/>
      <c r="K280" s="25">
        <f t="shared" si="9"/>
        <v>0</v>
      </c>
      <c r="L280" s="25">
        <f t="shared" si="11"/>
        <v>0</v>
      </c>
      <c r="M280" s="25"/>
      <c r="N280" s="25"/>
      <c r="O280" s="25">
        <f t="shared" si="10"/>
        <v>0</v>
      </c>
      <c r="P280" s="25"/>
      <c r="Q280" s="25"/>
      <c r="R280" s="25"/>
      <c r="S280" s="25"/>
      <c r="T280" s="25"/>
    </row>
    <row r="281" spans="1:20" ht="17" thickBot="1">
      <c r="A281" s="23">
        <v>44166</v>
      </c>
      <c r="B281" s="6">
        <v>278</v>
      </c>
      <c r="C281" s="26"/>
      <c r="D281" s="83"/>
      <c r="E281" s="25"/>
      <c r="F281" s="25"/>
      <c r="G281" s="25"/>
      <c r="H281" s="25"/>
      <c r="I281" s="25"/>
      <c r="J281" s="25"/>
      <c r="K281" s="25">
        <f t="shared" si="9"/>
        <v>0</v>
      </c>
      <c r="L281" s="25">
        <f t="shared" si="11"/>
        <v>0</v>
      </c>
      <c r="M281" s="25"/>
      <c r="N281" s="25"/>
      <c r="O281" s="25">
        <f t="shared" si="10"/>
        <v>0</v>
      </c>
      <c r="P281" s="25"/>
      <c r="Q281" s="25"/>
      <c r="R281" s="25"/>
      <c r="S281" s="25"/>
      <c r="T281" s="25"/>
    </row>
    <row r="282" spans="1:20" ht="17" thickBot="1">
      <c r="A282" s="23">
        <v>44167</v>
      </c>
      <c r="B282" s="18">
        <v>279</v>
      </c>
      <c r="C282" s="26"/>
      <c r="D282" s="83"/>
      <c r="E282" s="25"/>
      <c r="F282" s="25"/>
      <c r="G282" s="25"/>
      <c r="H282" s="25"/>
      <c r="I282" s="25"/>
      <c r="J282" s="25"/>
      <c r="K282" s="25">
        <f t="shared" si="9"/>
        <v>0</v>
      </c>
      <c r="L282" s="25">
        <f t="shared" si="11"/>
        <v>0</v>
      </c>
      <c r="M282" s="25"/>
      <c r="N282" s="25"/>
      <c r="O282" s="25">
        <f t="shared" si="10"/>
        <v>0</v>
      </c>
      <c r="P282" s="25"/>
      <c r="Q282" s="25"/>
      <c r="R282" s="25"/>
      <c r="S282" s="25"/>
      <c r="T282" s="25"/>
    </row>
    <row r="283" spans="1:20" ht="17" thickBot="1">
      <c r="A283" s="23">
        <v>44168</v>
      </c>
      <c r="B283" s="6">
        <v>280</v>
      </c>
      <c r="C283" s="26"/>
      <c r="D283" s="83"/>
      <c r="E283" s="25"/>
      <c r="F283" s="25"/>
      <c r="G283" s="25"/>
      <c r="H283" s="25"/>
      <c r="I283" s="25"/>
      <c r="J283" s="25"/>
      <c r="K283" s="25">
        <f t="shared" si="9"/>
        <v>0</v>
      </c>
      <c r="L283" s="25">
        <f t="shared" si="11"/>
        <v>0</v>
      </c>
      <c r="M283" s="25"/>
      <c r="N283" s="25"/>
      <c r="O283" s="25">
        <f t="shared" si="10"/>
        <v>0</v>
      </c>
      <c r="P283" s="25"/>
      <c r="Q283" s="25"/>
      <c r="R283" s="25"/>
      <c r="S283" s="25"/>
      <c r="T283" s="25"/>
    </row>
    <row r="284" spans="1:20" ht="17" thickBot="1">
      <c r="A284" s="23">
        <v>44169</v>
      </c>
      <c r="B284" s="18">
        <v>281</v>
      </c>
      <c r="C284" s="26"/>
      <c r="D284" s="83"/>
      <c r="E284" s="25"/>
      <c r="F284" s="25"/>
      <c r="G284" s="25"/>
      <c r="H284" s="25"/>
      <c r="I284" s="25"/>
      <c r="J284" s="25"/>
      <c r="K284" s="25">
        <f t="shared" si="9"/>
        <v>0</v>
      </c>
      <c r="L284" s="25">
        <f t="shared" si="11"/>
        <v>0</v>
      </c>
      <c r="M284" s="25"/>
      <c r="N284" s="25"/>
      <c r="O284" s="25">
        <f t="shared" si="10"/>
        <v>0</v>
      </c>
      <c r="P284" s="25"/>
      <c r="Q284" s="25"/>
      <c r="R284" s="25"/>
      <c r="S284" s="25"/>
      <c r="T284" s="25"/>
    </row>
    <row r="285" spans="1:20" ht="17" thickBot="1">
      <c r="A285" s="23">
        <v>44170</v>
      </c>
      <c r="B285" s="6">
        <v>282</v>
      </c>
      <c r="C285" s="26"/>
      <c r="D285" s="83"/>
      <c r="E285" s="25"/>
      <c r="F285" s="25"/>
      <c r="G285" s="25"/>
      <c r="H285" s="25"/>
      <c r="I285" s="25"/>
      <c r="J285" s="25"/>
      <c r="K285" s="25">
        <f t="shared" si="9"/>
        <v>0</v>
      </c>
      <c r="L285" s="25">
        <f t="shared" si="11"/>
        <v>0</v>
      </c>
      <c r="M285" s="25"/>
      <c r="N285" s="25"/>
      <c r="O285" s="25">
        <f t="shared" si="10"/>
        <v>0</v>
      </c>
      <c r="P285" s="25"/>
      <c r="Q285" s="25"/>
      <c r="R285" s="25"/>
      <c r="S285" s="25"/>
      <c r="T285" s="25"/>
    </row>
    <row r="286" spans="1:20" ht="17" thickBot="1">
      <c r="A286" s="23">
        <v>44171</v>
      </c>
      <c r="B286" s="18">
        <v>283</v>
      </c>
      <c r="C286" s="26"/>
      <c r="D286" s="83"/>
      <c r="E286" s="25"/>
      <c r="F286" s="25"/>
      <c r="G286" s="25"/>
      <c r="H286" s="25"/>
      <c r="I286" s="25"/>
      <c r="J286" s="25"/>
      <c r="K286" s="25">
        <f t="shared" si="9"/>
        <v>0</v>
      </c>
      <c r="L286" s="25">
        <f t="shared" si="11"/>
        <v>0</v>
      </c>
      <c r="M286" s="25"/>
      <c r="N286" s="25"/>
      <c r="O286" s="25">
        <f t="shared" si="10"/>
        <v>0</v>
      </c>
      <c r="P286" s="25"/>
      <c r="Q286" s="25"/>
      <c r="R286" s="25"/>
      <c r="S286" s="25"/>
      <c r="T286" s="25"/>
    </row>
    <row r="287" spans="1:20" ht="17" thickBot="1">
      <c r="A287" s="23">
        <v>44172</v>
      </c>
      <c r="B287" s="6">
        <v>284</v>
      </c>
      <c r="C287" s="26"/>
      <c r="D287" s="83"/>
      <c r="E287" s="25"/>
      <c r="F287" s="25"/>
      <c r="G287" s="25"/>
      <c r="H287" s="25"/>
      <c r="I287" s="25"/>
      <c r="J287" s="25"/>
      <c r="K287" s="25">
        <f t="shared" si="9"/>
        <v>0</v>
      </c>
      <c r="L287" s="25">
        <f t="shared" si="11"/>
        <v>0</v>
      </c>
      <c r="M287" s="25"/>
      <c r="N287" s="25"/>
      <c r="O287" s="25">
        <f t="shared" si="10"/>
        <v>0</v>
      </c>
      <c r="P287" s="25"/>
      <c r="Q287" s="25"/>
      <c r="R287" s="25"/>
      <c r="S287" s="25"/>
      <c r="T287" s="25"/>
    </row>
    <row r="288" spans="1:20" ht="17" thickBot="1">
      <c r="A288" s="23">
        <v>44173</v>
      </c>
      <c r="B288" s="18">
        <v>285</v>
      </c>
      <c r="C288" s="26"/>
      <c r="D288" s="83"/>
      <c r="E288" s="25"/>
      <c r="F288" s="25"/>
      <c r="G288" s="25"/>
      <c r="H288" s="25"/>
      <c r="I288" s="25"/>
      <c r="J288" s="25"/>
      <c r="K288" s="25">
        <f t="shared" si="9"/>
        <v>0</v>
      </c>
      <c r="L288" s="25">
        <f t="shared" si="11"/>
        <v>0</v>
      </c>
      <c r="M288" s="25"/>
      <c r="N288" s="25"/>
      <c r="O288" s="25">
        <f t="shared" si="10"/>
        <v>0</v>
      </c>
      <c r="P288" s="25"/>
      <c r="Q288" s="25"/>
      <c r="R288" s="25"/>
      <c r="S288" s="25"/>
      <c r="T288" s="25"/>
    </row>
    <row r="289" spans="1:20" ht="17" thickBot="1">
      <c r="A289" s="23">
        <v>44174</v>
      </c>
      <c r="B289" s="6">
        <v>286</v>
      </c>
      <c r="C289" s="26"/>
      <c r="D289" s="83"/>
      <c r="E289" s="25"/>
      <c r="F289" s="25"/>
      <c r="G289" s="25"/>
      <c r="H289" s="25"/>
      <c r="I289" s="25"/>
      <c r="J289" s="25"/>
      <c r="K289" s="25">
        <f t="shared" si="9"/>
        <v>0</v>
      </c>
      <c r="L289" s="25">
        <f t="shared" si="11"/>
        <v>0</v>
      </c>
      <c r="M289" s="25"/>
      <c r="N289" s="25"/>
      <c r="O289" s="25">
        <f t="shared" si="10"/>
        <v>0</v>
      </c>
      <c r="P289" s="25"/>
      <c r="Q289" s="25"/>
      <c r="R289" s="25"/>
      <c r="S289" s="25"/>
      <c r="T289" s="25"/>
    </row>
    <row r="290" spans="1:20" ht="17" thickBot="1">
      <c r="A290" s="23">
        <v>44175</v>
      </c>
      <c r="B290" s="18">
        <v>287</v>
      </c>
      <c r="C290" s="26"/>
      <c r="D290" s="83"/>
      <c r="E290" s="25"/>
      <c r="F290" s="25"/>
      <c r="G290" s="25"/>
      <c r="H290" s="25"/>
      <c r="I290" s="25"/>
      <c r="J290" s="25"/>
      <c r="K290" s="25">
        <f t="shared" ref="K290:K311" si="12">G290+I290</f>
        <v>0</v>
      </c>
      <c r="L290" s="25">
        <f t="shared" si="11"/>
        <v>0</v>
      </c>
      <c r="M290" s="25"/>
      <c r="N290" s="25"/>
      <c r="O290" s="25">
        <f t="shared" ref="O290:O311" si="13">L290-G290-I290</f>
        <v>0</v>
      </c>
      <c r="P290" s="25"/>
      <c r="Q290" s="25"/>
      <c r="R290" s="25"/>
      <c r="S290" s="25"/>
      <c r="T290" s="25"/>
    </row>
    <row r="291" spans="1:20" ht="17" thickBot="1">
      <c r="A291" s="23">
        <v>44176</v>
      </c>
      <c r="B291" s="6">
        <v>288</v>
      </c>
      <c r="C291" s="26"/>
      <c r="D291" s="83"/>
      <c r="E291" s="25"/>
      <c r="F291" s="25"/>
      <c r="G291" s="25"/>
      <c r="H291" s="25"/>
      <c r="I291" s="25"/>
      <c r="J291" s="25"/>
      <c r="K291" s="25">
        <f t="shared" si="12"/>
        <v>0</v>
      </c>
      <c r="L291" s="25">
        <f t="shared" si="11"/>
        <v>0</v>
      </c>
      <c r="M291" s="25"/>
      <c r="N291" s="25"/>
      <c r="O291" s="25">
        <f t="shared" si="13"/>
        <v>0</v>
      </c>
      <c r="P291" s="25"/>
      <c r="Q291" s="25"/>
      <c r="R291" s="25"/>
      <c r="S291" s="25"/>
      <c r="T291" s="25"/>
    </row>
    <row r="292" spans="1:20" ht="17" thickBot="1">
      <c r="A292" s="23">
        <v>44177</v>
      </c>
      <c r="B292" s="18">
        <v>289</v>
      </c>
      <c r="C292" s="26"/>
      <c r="D292" s="83"/>
      <c r="E292" s="25"/>
      <c r="F292" s="25"/>
      <c r="G292" s="25"/>
      <c r="H292" s="25"/>
      <c r="I292" s="25"/>
      <c r="J292" s="25"/>
      <c r="K292" s="25">
        <f t="shared" si="12"/>
        <v>0</v>
      </c>
      <c r="L292" s="25">
        <f t="shared" si="11"/>
        <v>0</v>
      </c>
      <c r="M292" s="25"/>
      <c r="N292" s="25"/>
      <c r="O292" s="25">
        <f t="shared" si="13"/>
        <v>0</v>
      </c>
      <c r="P292" s="25"/>
      <c r="Q292" s="25"/>
      <c r="R292" s="25"/>
      <c r="S292" s="25"/>
      <c r="T292" s="25"/>
    </row>
    <row r="293" spans="1:20" ht="17" thickBot="1">
      <c r="A293" s="23">
        <v>44178</v>
      </c>
      <c r="B293" s="6">
        <v>290</v>
      </c>
      <c r="C293" s="26"/>
      <c r="D293" s="83"/>
      <c r="E293" s="25"/>
      <c r="F293" s="25"/>
      <c r="G293" s="25"/>
      <c r="H293" s="25"/>
      <c r="I293" s="25"/>
      <c r="J293" s="25"/>
      <c r="K293" s="25">
        <f t="shared" si="12"/>
        <v>0</v>
      </c>
      <c r="L293" s="25">
        <f t="shared" si="11"/>
        <v>0</v>
      </c>
      <c r="M293" s="25"/>
      <c r="N293" s="25"/>
      <c r="O293" s="25">
        <f t="shared" si="13"/>
        <v>0</v>
      </c>
      <c r="P293" s="25"/>
      <c r="Q293" s="25"/>
      <c r="R293" s="25"/>
      <c r="S293" s="25"/>
      <c r="T293" s="25"/>
    </row>
    <row r="294" spans="1:20" ht="17" thickBot="1">
      <c r="A294" s="23">
        <v>44179</v>
      </c>
      <c r="B294" s="18">
        <v>291</v>
      </c>
      <c r="C294" s="26"/>
      <c r="D294" s="83"/>
      <c r="E294" s="25"/>
      <c r="F294" s="25"/>
      <c r="G294" s="25"/>
      <c r="H294" s="25"/>
      <c r="I294" s="25"/>
      <c r="J294" s="25"/>
      <c r="K294" s="25">
        <f t="shared" si="12"/>
        <v>0</v>
      </c>
      <c r="L294" s="25">
        <f t="shared" si="11"/>
        <v>0</v>
      </c>
      <c r="M294" s="25"/>
      <c r="N294" s="25"/>
      <c r="O294" s="25">
        <f t="shared" si="13"/>
        <v>0</v>
      </c>
      <c r="P294" s="25"/>
      <c r="Q294" s="25"/>
      <c r="R294" s="25"/>
      <c r="S294" s="25"/>
      <c r="T294" s="25"/>
    </row>
    <row r="295" spans="1:20" ht="17" thickBot="1">
      <c r="A295" s="23">
        <v>44180</v>
      </c>
      <c r="B295" s="6">
        <v>292</v>
      </c>
      <c r="C295" s="26"/>
      <c r="D295" s="83"/>
      <c r="E295" s="25"/>
      <c r="F295" s="25"/>
      <c r="G295" s="25"/>
      <c r="H295" s="25"/>
      <c r="I295" s="25"/>
      <c r="J295" s="25"/>
      <c r="K295" s="25">
        <f t="shared" si="12"/>
        <v>0</v>
      </c>
      <c r="L295" s="25">
        <f t="shared" si="11"/>
        <v>0</v>
      </c>
      <c r="M295" s="25"/>
      <c r="N295" s="25"/>
      <c r="O295" s="25">
        <f t="shared" si="13"/>
        <v>0</v>
      </c>
      <c r="P295" s="25"/>
      <c r="Q295" s="25"/>
      <c r="R295" s="25"/>
      <c r="S295" s="25"/>
      <c r="T295" s="25"/>
    </row>
    <row r="296" spans="1:20" ht="17" thickBot="1">
      <c r="A296" s="23">
        <v>44181</v>
      </c>
      <c r="B296" s="18">
        <v>293</v>
      </c>
      <c r="C296" s="26"/>
      <c r="D296" s="83"/>
      <c r="E296" s="25"/>
      <c r="F296" s="25"/>
      <c r="G296" s="25"/>
      <c r="H296" s="25"/>
      <c r="I296" s="25"/>
      <c r="J296" s="25"/>
      <c r="K296" s="25">
        <f t="shared" si="12"/>
        <v>0</v>
      </c>
      <c r="L296" s="25">
        <f t="shared" si="11"/>
        <v>0</v>
      </c>
      <c r="M296" s="25"/>
      <c r="N296" s="25"/>
      <c r="O296" s="25">
        <f t="shared" si="13"/>
        <v>0</v>
      </c>
      <c r="P296" s="25"/>
      <c r="Q296" s="25"/>
      <c r="R296" s="25"/>
      <c r="S296" s="25"/>
      <c r="T296" s="25"/>
    </row>
    <row r="297" spans="1:20" ht="17" thickBot="1">
      <c r="A297" s="23">
        <v>44182</v>
      </c>
      <c r="B297" s="6">
        <v>294</v>
      </c>
      <c r="C297" s="26"/>
      <c r="D297" s="83"/>
      <c r="E297" s="25"/>
      <c r="F297" s="25"/>
      <c r="G297" s="25"/>
      <c r="H297" s="25"/>
      <c r="I297" s="25"/>
      <c r="J297" s="25"/>
      <c r="K297" s="25">
        <f t="shared" si="12"/>
        <v>0</v>
      </c>
      <c r="L297" s="25">
        <f t="shared" si="11"/>
        <v>0</v>
      </c>
      <c r="M297" s="25"/>
      <c r="N297" s="25"/>
      <c r="O297" s="25">
        <f t="shared" si="13"/>
        <v>0</v>
      </c>
      <c r="P297" s="25"/>
      <c r="Q297" s="25"/>
      <c r="R297" s="25"/>
      <c r="S297" s="25"/>
      <c r="T297" s="25"/>
    </row>
    <row r="298" spans="1:20" ht="17" thickBot="1">
      <c r="A298" s="23">
        <v>44183</v>
      </c>
      <c r="B298" s="18">
        <v>295</v>
      </c>
      <c r="C298" s="26"/>
      <c r="D298" s="83"/>
      <c r="E298" s="25"/>
      <c r="F298" s="25"/>
      <c r="G298" s="25"/>
      <c r="H298" s="25"/>
      <c r="I298" s="25"/>
      <c r="J298" s="25"/>
      <c r="K298" s="25">
        <f t="shared" si="12"/>
        <v>0</v>
      </c>
      <c r="L298" s="25">
        <f t="shared" si="11"/>
        <v>0</v>
      </c>
      <c r="M298" s="25"/>
      <c r="N298" s="25"/>
      <c r="O298" s="25">
        <f t="shared" si="13"/>
        <v>0</v>
      </c>
      <c r="P298" s="25"/>
      <c r="Q298" s="25"/>
      <c r="R298" s="25"/>
      <c r="S298" s="25"/>
      <c r="T298" s="25"/>
    </row>
    <row r="299" spans="1:20" ht="17" thickBot="1">
      <c r="A299" s="23">
        <v>44184</v>
      </c>
      <c r="B299" s="6">
        <v>296</v>
      </c>
      <c r="C299" s="26"/>
      <c r="D299" s="83"/>
      <c r="E299" s="25"/>
      <c r="F299" s="25"/>
      <c r="G299" s="25"/>
      <c r="H299" s="25"/>
      <c r="I299" s="25"/>
      <c r="J299" s="25"/>
      <c r="K299" s="25">
        <f t="shared" si="12"/>
        <v>0</v>
      </c>
      <c r="L299" s="25">
        <f t="shared" si="11"/>
        <v>0</v>
      </c>
      <c r="M299" s="25"/>
      <c r="N299" s="25"/>
      <c r="O299" s="25">
        <f t="shared" si="13"/>
        <v>0</v>
      </c>
      <c r="P299" s="25"/>
      <c r="Q299" s="25"/>
      <c r="R299" s="25"/>
      <c r="S299" s="25"/>
      <c r="T299" s="25"/>
    </row>
    <row r="300" spans="1:20" ht="17" thickBot="1">
      <c r="A300" s="23">
        <v>44185</v>
      </c>
      <c r="B300" s="18">
        <v>297</v>
      </c>
      <c r="C300" s="26"/>
      <c r="D300" s="83"/>
      <c r="E300" s="25"/>
      <c r="F300" s="25"/>
      <c r="G300" s="25"/>
      <c r="H300" s="25"/>
      <c r="I300" s="25"/>
      <c r="J300" s="25"/>
      <c r="K300" s="25">
        <f t="shared" si="12"/>
        <v>0</v>
      </c>
      <c r="L300" s="25">
        <f t="shared" si="11"/>
        <v>0</v>
      </c>
      <c r="M300" s="25"/>
      <c r="N300" s="25"/>
      <c r="O300" s="25">
        <f t="shared" si="13"/>
        <v>0</v>
      </c>
      <c r="P300" s="25"/>
      <c r="Q300" s="25"/>
      <c r="R300" s="25"/>
      <c r="S300" s="25"/>
      <c r="T300" s="25"/>
    </row>
    <row r="301" spans="1:20" ht="17" thickBot="1">
      <c r="A301" s="23">
        <v>44186</v>
      </c>
      <c r="B301" s="6">
        <v>298</v>
      </c>
      <c r="C301" s="26"/>
      <c r="D301" s="83"/>
      <c r="E301" s="25"/>
      <c r="F301" s="25"/>
      <c r="G301" s="25"/>
      <c r="H301" s="25"/>
      <c r="I301" s="25"/>
      <c r="J301" s="25"/>
      <c r="K301" s="25">
        <f t="shared" si="12"/>
        <v>0</v>
      </c>
      <c r="L301" s="25">
        <f t="shared" si="11"/>
        <v>0</v>
      </c>
      <c r="M301" s="25"/>
      <c r="N301" s="25"/>
      <c r="O301" s="25">
        <f t="shared" si="13"/>
        <v>0</v>
      </c>
      <c r="P301" s="25"/>
      <c r="Q301" s="25"/>
      <c r="R301" s="25"/>
      <c r="S301" s="25"/>
      <c r="T301" s="25"/>
    </row>
    <row r="302" spans="1:20" ht="17" thickBot="1">
      <c r="A302" s="23">
        <v>44187</v>
      </c>
      <c r="B302" s="18">
        <v>299</v>
      </c>
      <c r="C302" s="26"/>
      <c r="D302" s="83"/>
      <c r="E302" s="25"/>
      <c r="F302" s="25"/>
      <c r="G302" s="25"/>
      <c r="H302" s="25"/>
      <c r="I302" s="25"/>
      <c r="J302" s="25"/>
      <c r="K302" s="25">
        <f t="shared" si="12"/>
        <v>0</v>
      </c>
      <c r="L302" s="25">
        <f t="shared" si="11"/>
        <v>0</v>
      </c>
      <c r="M302" s="25"/>
      <c r="N302" s="25"/>
      <c r="O302" s="25">
        <f t="shared" si="13"/>
        <v>0</v>
      </c>
      <c r="P302" s="25"/>
      <c r="Q302" s="25"/>
      <c r="R302" s="25"/>
      <c r="S302" s="25"/>
      <c r="T302" s="25"/>
    </row>
    <row r="303" spans="1:20" ht="17" thickBot="1">
      <c r="A303" s="23">
        <v>44188</v>
      </c>
      <c r="B303" s="6">
        <v>300</v>
      </c>
      <c r="C303" s="26"/>
      <c r="D303" s="83"/>
      <c r="E303" s="25"/>
      <c r="F303" s="25"/>
      <c r="G303" s="25"/>
      <c r="H303" s="25"/>
      <c r="I303" s="25"/>
      <c r="J303" s="25"/>
      <c r="K303" s="25">
        <f t="shared" si="12"/>
        <v>0</v>
      </c>
      <c r="L303" s="25">
        <f t="shared" si="11"/>
        <v>0</v>
      </c>
      <c r="M303" s="25"/>
      <c r="N303" s="25"/>
      <c r="O303" s="25">
        <f t="shared" si="13"/>
        <v>0</v>
      </c>
      <c r="P303" s="25"/>
      <c r="Q303" s="25"/>
      <c r="R303" s="25"/>
      <c r="S303" s="25"/>
      <c r="T303" s="25"/>
    </row>
    <row r="304" spans="1:20" ht="17" thickBot="1">
      <c r="A304" s="23">
        <v>44189</v>
      </c>
      <c r="B304" s="18">
        <v>301</v>
      </c>
      <c r="C304" s="26"/>
      <c r="D304" s="83"/>
      <c r="E304" s="25"/>
      <c r="F304" s="25"/>
      <c r="G304" s="25"/>
      <c r="H304" s="25"/>
      <c r="I304" s="25"/>
      <c r="J304" s="25"/>
      <c r="K304" s="25">
        <f t="shared" si="12"/>
        <v>0</v>
      </c>
      <c r="L304" s="25">
        <f t="shared" si="11"/>
        <v>0</v>
      </c>
      <c r="M304" s="25"/>
      <c r="N304" s="25"/>
      <c r="O304" s="25">
        <f t="shared" si="13"/>
        <v>0</v>
      </c>
      <c r="P304" s="25"/>
      <c r="Q304" s="25"/>
      <c r="R304" s="25"/>
      <c r="S304" s="25"/>
      <c r="T304" s="25"/>
    </row>
    <row r="305" spans="1:20" ht="17" thickBot="1">
      <c r="A305" s="23">
        <v>44190</v>
      </c>
      <c r="B305" s="6">
        <v>302</v>
      </c>
      <c r="C305" s="26"/>
      <c r="D305" s="83"/>
      <c r="E305" s="25"/>
      <c r="F305" s="25"/>
      <c r="G305" s="25"/>
      <c r="H305" s="25"/>
      <c r="I305" s="25"/>
      <c r="J305" s="25"/>
      <c r="K305" s="25">
        <f t="shared" si="12"/>
        <v>0</v>
      </c>
      <c r="L305" s="25">
        <f t="shared" si="11"/>
        <v>0</v>
      </c>
      <c r="M305" s="25"/>
      <c r="N305" s="25"/>
      <c r="O305" s="25">
        <f t="shared" si="13"/>
        <v>0</v>
      </c>
      <c r="P305" s="25"/>
      <c r="Q305" s="25"/>
      <c r="R305" s="25"/>
      <c r="S305" s="25"/>
      <c r="T305" s="25"/>
    </row>
    <row r="306" spans="1:20" ht="17" thickBot="1">
      <c r="A306" s="23">
        <v>44191</v>
      </c>
      <c r="B306" s="18">
        <v>303</v>
      </c>
      <c r="C306" s="26"/>
      <c r="D306" s="83"/>
      <c r="E306" s="25"/>
      <c r="F306" s="25"/>
      <c r="G306" s="25"/>
      <c r="H306" s="25"/>
      <c r="I306" s="25"/>
      <c r="J306" s="25"/>
      <c r="K306" s="25">
        <f t="shared" si="12"/>
        <v>0</v>
      </c>
      <c r="L306" s="25">
        <f t="shared" si="11"/>
        <v>0</v>
      </c>
      <c r="M306" s="25"/>
      <c r="N306" s="25"/>
      <c r="O306" s="25">
        <f t="shared" si="13"/>
        <v>0</v>
      </c>
      <c r="P306" s="25"/>
      <c r="Q306" s="25"/>
      <c r="R306" s="25"/>
      <c r="S306" s="25"/>
      <c r="T306" s="25"/>
    </row>
    <row r="307" spans="1:20" ht="17" thickBot="1">
      <c r="A307" s="23">
        <v>44192</v>
      </c>
      <c r="B307" s="6">
        <v>304</v>
      </c>
      <c r="C307" s="26"/>
      <c r="D307" s="83"/>
      <c r="E307" s="25"/>
      <c r="F307" s="25"/>
      <c r="G307" s="25"/>
      <c r="H307" s="25"/>
      <c r="I307" s="25"/>
      <c r="J307" s="25"/>
      <c r="K307" s="25">
        <f t="shared" si="12"/>
        <v>0</v>
      </c>
      <c r="L307" s="25">
        <f t="shared" si="11"/>
        <v>0</v>
      </c>
      <c r="M307" s="25"/>
      <c r="N307" s="25"/>
      <c r="O307" s="25">
        <f t="shared" si="13"/>
        <v>0</v>
      </c>
      <c r="P307" s="25"/>
      <c r="Q307" s="25"/>
      <c r="R307" s="25"/>
      <c r="S307" s="25"/>
      <c r="T307" s="25"/>
    </row>
    <row r="308" spans="1:20" ht="17" thickBot="1">
      <c r="A308" s="23">
        <v>44193</v>
      </c>
      <c r="B308" s="18">
        <v>305</v>
      </c>
      <c r="C308" s="26"/>
      <c r="D308" s="83"/>
      <c r="E308" s="25"/>
      <c r="F308" s="25"/>
      <c r="G308" s="25"/>
      <c r="H308" s="25"/>
      <c r="I308" s="25"/>
      <c r="J308" s="25"/>
      <c r="K308" s="25">
        <f t="shared" si="12"/>
        <v>0</v>
      </c>
      <c r="L308" s="25">
        <f t="shared" ref="L308:L311" si="14">C308-P308-R308</f>
        <v>0</v>
      </c>
      <c r="M308" s="25"/>
      <c r="N308" s="25"/>
      <c r="O308" s="25">
        <f t="shared" si="13"/>
        <v>0</v>
      </c>
      <c r="P308" s="25"/>
      <c r="Q308" s="25"/>
      <c r="R308" s="25"/>
      <c r="S308" s="25"/>
      <c r="T308" s="25"/>
    </row>
    <row r="309" spans="1:20" ht="17" thickBot="1">
      <c r="A309" s="23">
        <v>44194</v>
      </c>
      <c r="B309" s="6">
        <v>306</v>
      </c>
      <c r="C309" s="26"/>
      <c r="D309" s="83"/>
      <c r="E309" s="25"/>
      <c r="F309" s="25"/>
      <c r="G309" s="25"/>
      <c r="H309" s="25"/>
      <c r="I309" s="25"/>
      <c r="J309" s="25"/>
      <c r="K309" s="25">
        <f t="shared" si="12"/>
        <v>0</v>
      </c>
      <c r="L309" s="25">
        <f t="shared" si="14"/>
        <v>0</v>
      </c>
      <c r="M309" s="25"/>
      <c r="N309" s="25"/>
      <c r="O309" s="25">
        <f t="shared" si="13"/>
        <v>0</v>
      </c>
      <c r="P309" s="25"/>
      <c r="Q309" s="25"/>
      <c r="R309" s="25"/>
      <c r="S309" s="25"/>
      <c r="T309" s="25"/>
    </row>
    <row r="310" spans="1:20" ht="17" thickBot="1">
      <c r="A310" s="23">
        <v>44195</v>
      </c>
      <c r="B310" s="18">
        <v>307</v>
      </c>
      <c r="C310" s="26"/>
      <c r="D310" s="83"/>
      <c r="E310" s="25"/>
      <c r="F310" s="25"/>
      <c r="G310" s="25"/>
      <c r="H310" s="25"/>
      <c r="I310" s="25"/>
      <c r="J310" s="25"/>
      <c r="K310" s="25">
        <f t="shared" si="12"/>
        <v>0</v>
      </c>
      <c r="L310" s="25">
        <f t="shared" si="14"/>
        <v>0</v>
      </c>
      <c r="M310" s="25"/>
      <c r="N310" s="25"/>
      <c r="O310" s="25">
        <f t="shared" si="13"/>
        <v>0</v>
      </c>
      <c r="P310" s="25"/>
      <c r="Q310" s="25"/>
      <c r="R310" s="25"/>
      <c r="S310" s="25"/>
      <c r="T310" s="25"/>
    </row>
    <row r="311" spans="1:20" ht="17" thickBot="1">
      <c r="A311" s="23">
        <v>44196</v>
      </c>
      <c r="B311" s="6">
        <v>308</v>
      </c>
      <c r="C311" s="26"/>
      <c r="D311" s="83"/>
      <c r="E311" s="25"/>
      <c r="F311" s="25"/>
      <c r="G311" s="25"/>
      <c r="H311" s="25"/>
      <c r="I311" s="25"/>
      <c r="J311" s="25"/>
      <c r="K311" s="25">
        <f t="shared" si="12"/>
        <v>0</v>
      </c>
      <c r="L311" s="25">
        <f t="shared" si="14"/>
        <v>0</v>
      </c>
      <c r="M311" s="25"/>
      <c r="N311" s="25"/>
      <c r="O311" s="25">
        <f t="shared" si="13"/>
        <v>0</v>
      </c>
      <c r="P311" s="25"/>
      <c r="Q311" s="25"/>
      <c r="R311" s="25"/>
      <c r="S311" s="25"/>
      <c r="T311" s="25"/>
    </row>
    <row r="312" spans="1:20" ht="17" thickBot="1">
      <c r="A312" s="23"/>
      <c r="B312" s="6"/>
      <c r="C312" s="26"/>
      <c r="D312" s="83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</row>
  </sheetData>
  <mergeCells count="3">
    <mergeCell ref="A1:B1"/>
    <mergeCell ref="A3:B3"/>
    <mergeCell ref="C1:T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AA305"/>
  <sheetViews>
    <sheetView zoomScale="116" workbookViewId="0">
      <pane xSplit="2" ySplit="2" topLeftCell="C47" activePane="bottomRight" state="frozen"/>
      <selection pane="topRight" activeCell="C1" sqref="C1"/>
      <selection pane="bottomLeft" activeCell="A3" sqref="A3"/>
      <selection pane="bottomRight" activeCell="F70" sqref="F70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69" t="s">
        <v>17</v>
      </c>
      <c r="B1" s="78"/>
      <c r="C1" s="75" t="s">
        <v>3</v>
      </c>
      <c r="D1" s="76"/>
      <c r="E1" s="75" t="s">
        <v>5</v>
      </c>
      <c r="F1" s="76"/>
      <c r="G1" s="75" t="s">
        <v>4</v>
      </c>
      <c r="H1" s="76"/>
      <c r="I1" s="75" t="s">
        <v>6</v>
      </c>
      <c r="J1" s="76"/>
      <c r="K1" s="75" t="s">
        <v>7</v>
      </c>
      <c r="L1" s="76"/>
      <c r="M1" s="75" t="s">
        <v>8</v>
      </c>
      <c r="N1" s="77"/>
      <c r="O1" s="76"/>
      <c r="P1" s="75" t="s">
        <v>9</v>
      </c>
      <c r="Q1" s="77"/>
      <c r="R1" s="76"/>
    </row>
    <row r="2" spans="1:18" ht="18" thickBot="1">
      <c r="A2" s="1" t="s">
        <v>10</v>
      </c>
      <c r="B2" s="8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43894</v>
      </c>
      <c r="B3" s="6">
        <v>1</v>
      </c>
      <c r="C3" s="16">
        <v>2</v>
      </c>
      <c r="D3" s="10">
        <v>0</v>
      </c>
      <c r="E3" s="15">
        <v>1</v>
      </c>
      <c r="F3" s="10">
        <v>0</v>
      </c>
      <c r="G3" s="15">
        <v>1</v>
      </c>
      <c r="H3" s="10">
        <v>0</v>
      </c>
      <c r="I3" s="11">
        <v>0</v>
      </c>
      <c r="J3" s="10">
        <v>0</v>
      </c>
      <c r="K3" s="11">
        <v>0</v>
      </c>
      <c r="L3" s="10">
        <v>0</v>
      </c>
      <c r="M3" s="11">
        <v>0</v>
      </c>
      <c r="N3" s="10">
        <v>0</v>
      </c>
      <c r="O3" s="10">
        <v>0</v>
      </c>
      <c r="P3" s="11">
        <v>0</v>
      </c>
      <c r="Q3" s="10">
        <v>0</v>
      </c>
      <c r="R3" s="13">
        <v>0</v>
      </c>
    </row>
    <row r="4" spans="1:18" ht="17" thickBot="1">
      <c r="A4" s="5">
        <v>43895</v>
      </c>
      <c r="B4" s="6">
        <v>2</v>
      </c>
      <c r="C4" s="12">
        <v>3</v>
      </c>
      <c r="D4" s="13">
        <v>0</v>
      </c>
      <c r="E4" s="14">
        <v>1</v>
      </c>
      <c r="F4" s="13">
        <v>0</v>
      </c>
      <c r="G4" s="14">
        <v>2</v>
      </c>
      <c r="H4" s="13">
        <v>0</v>
      </c>
      <c r="I4" s="14">
        <v>0</v>
      </c>
      <c r="J4" s="13">
        <v>0</v>
      </c>
      <c r="K4" s="14">
        <v>0</v>
      </c>
      <c r="L4" s="13">
        <v>0</v>
      </c>
      <c r="M4" s="14">
        <v>0</v>
      </c>
      <c r="N4" s="13">
        <v>0</v>
      </c>
      <c r="O4" s="13">
        <v>0</v>
      </c>
      <c r="P4" s="14">
        <v>0</v>
      </c>
      <c r="Q4" s="13">
        <v>0</v>
      </c>
      <c r="R4" s="10">
        <v>0</v>
      </c>
    </row>
    <row r="5" spans="1:18" ht="17" thickBot="1">
      <c r="A5" s="5">
        <v>43896</v>
      </c>
      <c r="B5" s="6">
        <v>3</v>
      </c>
      <c r="C5" s="9">
        <v>5</v>
      </c>
      <c r="D5" s="10">
        <v>0</v>
      </c>
      <c r="E5" s="11">
        <v>1</v>
      </c>
      <c r="F5" s="10">
        <v>0</v>
      </c>
      <c r="G5" s="11">
        <v>3</v>
      </c>
      <c r="H5" s="10">
        <v>0</v>
      </c>
      <c r="I5" s="11">
        <v>0</v>
      </c>
      <c r="J5" s="10">
        <v>0</v>
      </c>
      <c r="K5" s="11">
        <v>0</v>
      </c>
      <c r="L5" s="10">
        <v>0</v>
      </c>
      <c r="M5" s="11">
        <v>0</v>
      </c>
      <c r="N5" s="10">
        <v>0</v>
      </c>
      <c r="O5" s="10">
        <v>0</v>
      </c>
      <c r="P5" s="11">
        <v>0</v>
      </c>
      <c r="Q5" s="10">
        <v>0</v>
      </c>
      <c r="R5" s="13">
        <v>0</v>
      </c>
    </row>
    <row r="6" spans="1:18" ht="17" thickBot="1">
      <c r="A6" s="5">
        <v>43897</v>
      </c>
      <c r="B6" s="6">
        <v>4</v>
      </c>
      <c r="C6" s="12">
        <v>8</v>
      </c>
      <c r="D6" s="13">
        <v>0</v>
      </c>
      <c r="E6" s="14">
        <v>1</v>
      </c>
      <c r="F6" s="13">
        <v>0</v>
      </c>
      <c r="G6" s="14">
        <v>4</v>
      </c>
      <c r="H6" s="13">
        <v>0</v>
      </c>
      <c r="I6" s="14">
        <v>0</v>
      </c>
      <c r="J6" s="13">
        <v>0</v>
      </c>
      <c r="K6" s="14">
        <v>0</v>
      </c>
      <c r="L6" s="13">
        <v>0</v>
      </c>
      <c r="M6" s="14">
        <v>0</v>
      </c>
      <c r="N6" s="13">
        <v>0</v>
      </c>
      <c r="O6" s="13">
        <v>0</v>
      </c>
      <c r="P6" s="14">
        <v>0</v>
      </c>
      <c r="Q6" s="13">
        <v>0</v>
      </c>
      <c r="R6" s="10">
        <v>0</v>
      </c>
    </row>
    <row r="7" spans="1:18" ht="17" thickBot="1">
      <c r="A7" s="5">
        <v>43898</v>
      </c>
      <c r="B7" s="6">
        <v>5</v>
      </c>
      <c r="C7" s="9">
        <v>15</v>
      </c>
      <c r="D7" s="10">
        <v>0</v>
      </c>
      <c r="E7" s="11">
        <v>1</v>
      </c>
      <c r="F7" s="10">
        <v>0</v>
      </c>
      <c r="G7" s="11">
        <v>5</v>
      </c>
      <c r="H7" s="10">
        <v>0</v>
      </c>
      <c r="I7" s="11">
        <v>0</v>
      </c>
      <c r="J7" s="10">
        <v>0</v>
      </c>
      <c r="K7" s="11">
        <v>0</v>
      </c>
      <c r="L7" s="10">
        <v>0</v>
      </c>
      <c r="M7" s="11">
        <v>0</v>
      </c>
      <c r="N7" s="10">
        <v>0</v>
      </c>
      <c r="O7" s="10">
        <v>0</v>
      </c>
      <c r="P7" s="11">
        <v>0</v>
      </c>
      <c r="Q7" s="10">
        <v>0</v>
      </c>
      <c r="R7" s="13">
        <v>0</v>
      </c>
    </row>
    <row r="8" spans="1:18" ht="17" thickBot="1">
      <c r="A8" s="5">
        <v>43899</v>
      </c>
      <c r="B8" s="6">
        <v>6</v>
      </c>
      <c r="C8" s="12">
        <v>22</v>
      </c>
      <c r="D8" s="13">
        <v>0</v>
      </c>
      <c r="E8" s="14">
        <v>1</v>
      </c>
      <c r="F8" s="13">
        <v>0</v>
      </c>
      <c r="G8" s="14">
        <v>6</v>
      </c>
      <c r="H8" s="13">
        <v>0</v>
      </c>
      <c r="I8" s="14">
        <v>0</v>
      </c>
      <c r="J8" s="13">
        <v>0</v>
      </c>
      <c r="K8" s="15">
        <v>1</v>
      </c>
      <c r="L8" s="13">
        <v>0</v>
      </c>
      <c r="M8" s="14">
        <v>0</v>
      </c>
      <c r="N8" s="13">
        <v>0</v>
      </c>
      <c r="O8" s="13">
        <v>0</v>
      </c>
      <c r="P8" s="14">
        <v>0</v>
      </c>
      <c r="Q8" s="13">
        <v>0</v>
      </c>
      <c r="R8" s="10">
        <v>0</v>
      </c>
    </row>
    <row r="9" spans="1:18" ht="17" thickBot="1">
      <c r="A9" s="5">
        <v>43900</v>
      </c>
      <c r="B9" s="6">
        <v>7</v>
      </c>
      <c r="C9" s="9">
        <v>27</v>
      </c>
      <c r="D9" s="10">
        <v>0</v>
      </c>
      <c r="E9" s="11">
        <v>2</v>
      </c>
      <c r="F9" s="10">
        <v>0</v>
      </c>
      <c r="G9" s="11">
        <v>9</v>
      </c>
      <c r="H9" s="10">
        <v>0</v>
      </c>
      <c r="I9" s="11">
        <v>0</v>
      </c>
      <c r="J9" s="10">
        <v>0</v>
      </c>
      <c r="K9" s="11">
        <v>2</v>
      </c>
      <c r="L9" s="10">
        <v>0</v>
      </c>
      <c r="M9" s="11">
        <v>0</v>
      </c>
      <c r="N9" s="10">
        <v>0</v>
      </c>
      <c r="O9" s="10">
        <v>0</v>
      </c>
      <c r="P9" s="11">
        <v>0</v>
      </c>
      <c r="Q9" s="10">
        <v>0</v>
      </c>
      <c r="R9" s="13">
        <v>0</v>
      </c>
    </row>
    <row r="10" spans="1:18" ht="17" thickBot="1">
      <c r="A10" s="5">
        <v>43901</v>
      </c>
      <c r="B10" s="6">
        <v>8</v>
      </c>
      <c r="C10" s="12">
        <v>27</v>
      </c>
      <c r="D10" s="13">
        <v>0</v>
      </c>
      <c r="E10" s="14">
        <v>1</v>
      </c>
      <c r="F10" s="13">
        <v>0</v>
      </c>
      <c r="G10" s="14">
        <v>10</v>
      </c>
      <c r="H10" s="13">
        <v>0</v>
      </c>
      <c r="I10" s="14">
        <v>0</v>
      </c>
      <c r="J10" s="13">
        <v>0</v>
      </c>
      <c r="K10" s="14">
        <v>2</v>
      </c>
      <c r="L10" s="13">
        <v>0</v>
      </c>
      <c r="M10" s="14">
        <v>0</v>
      </c>
      <c r="N10" s="13">
        <v>0</v>
      </c>
      <c r="O10" s="13">
        <v>0</v>
      </c>
      <c r="P10" s="14">
        <v>0</v>
      </c>
      <c r="Q10" s="13">
        <v>0</v>
      </c>
      <c r="R10" s="10">
        <v>0</v>
      </c>
    </row>
    <row r="11" spans="1:18" ht="17" thickBot="1">
      <c r="A11" s="5">
        <v>43902</v>
      </c>
      <c r="B11" s="6">
        <v>9</v>
      </c>
      <c r="C11" s="9">
        <v>36</v>
      </c>
      <c r="D11" s="10">
        <v>0</v>
      </c>
      <c r="E11" s="11">
        <v>3</v>
      </c>
      <c r="F11" s="10">
        <v>0</v>
      </c>
      <c r="G11" s="11">
        <v>17</v>
      </c>
      <c r="H11" s="10">
        <v>0</v>
      </c>
      <c r="I11" s="11">
        <v>0</v>
      </c>
      <c r="J11" s="10">
        <v>0</v>
      </c>
      <c r="K11" s="11">
        <v>3</v>
      </c>
      <c r="L11" s="10">
        <v>0</v>
      </c>
      <c r="M11" s="11">
        <v>0</v>
      </c>
      <c r="N11" s="10">
        <v>0</v>
      </c>
      <c r="O11" s="10">
        <v>0</v>
      </c>
      <c r="P11" s="11">
        <v>0</v>
      </c>
      <c r="Q11" s="10">
        <v>0</v>
      </c>
      <c r="R11" s="13">
        <v>0</v>
      </c>
    </row>
    <row r="12" spans="1:18" ht="17" thickBot="1">
      <c r="A12" s="5">
        <v>43903</v>
      </c>
      <c r="B12" s="6">
        <v>10</v>
      </c>
      <c r="C12" s="12">
        <v>44</v>
      </c>
      <c r="D12" s="13">
        <v>0</v>
      </c>
      <c r="E12" s="14">
        <v>5</v>
      </c>
      <c r="F12" s="13">
        <v>0</v>
      </c>
      <c r="G12" s="14">
        <v>23</v>
      </c>
      <c r="H12" s="13">
        <v>0</v>
      </c>
      <c r="I12" s="14">
        <v>0</v>
      </c>
      <c r="J12" s="13">
        <v>0</v>
      </c>
      <c r="K12" s="14">
        <v>5</v>
      </c>
      <c r="L12" s="13">
        <v>0</v>
      </c>
      <c r="M12" s="14">
        <v>0</v>
      </c>
      <c r="N12" s="13">
        <v>0</v>
      </c>
      <c r="O12" s="13">
        <v>0</v>
      </c>
      <c r="P12" s="14">
        <v>0</v>
      </c>
      <c r="Q12" s="13">
        <v>0</v>
      </c>
      <c r="R12" s="10">
        <v>0</v>
      </c>
    </row>
    <row r="13" spans="1:18" ht="17" thickBot="1">
      <c r="A13" s="5">
        <v>43904</v>
      </c>
      <c r="B13" s="6">
        <v>11</v>
      </c>
      <c r="C13" s="9">
        <v>53</v>
      </c>
      <c r="D13" s="10">
        <v>0</v>
      </c>
      <c r="E13" s="11">
        <v>6</v>
      </c>
      <c r="F13" s="10">
        <v>0</v>
      </c>
      <c r="G13" s="11">
        <v>46</v>
      </c>
      <c r="H13" s="10">
        <v>0</v>
      </c>
      <c r="I13" s="11">
        <v>0</v>
      </c>
      <c r="J13" s="10">
        <v>0</v>
      </c>
      <c r="K13" s="11">
        <v>6</v>
      </c>
      <c r="L13" s="10">
        <v>0</v>
      </c>
      <c r="M13" s="11">
        <v>0</v>
      </c>
      <c r="N13" s="10">
        <v>0</v>
      </c>
      <c r="O13" s="10">
        <v>0</v>
      </c>
      <c r="P13" s="11">
        <v>0</v>
      </c>
      <c r="Q13" s="10">
        <v>0</v>
      </c>
      <c r="R13" s="13">
        <v>0</v>
      </c>
    </row>
    <row r="14" spans="1:18" ht="17" thickBot="1">
      <c r="A14" s="5">
        <v>43905</v>
      </c>
      <c r="B14" s="6">
        <v>12</v>
      </c>
      <c r="C14" s="12">
        <v>77</v>
      </c>
      <c r="D14" s="13">
        <v>0</v>
      </c>
      <c r="E14" s="14">
        <v>8</v>
      </c>
      <c r="F14" s="13">
        <v>0</v>
      </c>
      <c r="G14" s="14">
        <v>73</v>
      </c>
      <c r="H14" s="13">
        <v>0</v>
      </c>
      <c r="I14" s="14">
        <v>0</v>
      </c>
      <c r="J14" s="13">
        <v>0</v>
      </c>
      <c r="K14" s="14">
        <v>7</v>
      </c>
      <c r="L14" s="13">
        <v>0</v>
      </c>
      <c r="M14" s="14">
        <v>0</v>
      </c>
      <c r="N14" s="13">
        <v>0</v>
      </c>
      <c r="O14" s="13">
        <v>0</v>
      </c>
      <c r="P14" s="14">
        <v>0</v>
      </c>
      <c r="Q14" s="13">
        <v>0</v>
      </c>
      <c r="R14" s="10">
        <v>0</v>
      </c>
    </row>
    <row r="15" spans="1:18" ht="17" thickBot="1">
      <c r="A15" s="5">
        <v>43906</v>
      </c>
      <c r="B15" s="6">
        <v>13</v>
      </c>
      <c r="C15" s="9">
        <v>103</v>
      </c>
      <c r="D15" s="10">
        <v>0</v>
      </c>
      <c r="E15" s="11">
        <v>10</v>
      </c>
      <c r="F15" s="10">
        <v>0</v>
      </c>
      <c r="G15" s="11">
        <v>116</v>
      </c>
      <c r="H15" s="10">
        <v>0</v>
      </c>
      <c r="I15" s="11">
        <v>0</v>
      </c>
      <c r="J15" s="10">
        <v>0</v>
      </c>
      <c r="K15" s="11">
        <v>10</v>
      </c>
      <c r="L15" s="10">
        <v>0</v>
      </c>
      <c r="M15" s="11">
        <v>0</v>
      </c>
      <c r="N15" s="10">
        <v>0</v>
      </c>
      <c r="O15" s="10">
        <v>0</v>
      </c>
      <c r="P15" s="15">
        <v>1</v>
      </c>
      <c r="Q15" s="10">
        <v>0</v>
      </c>
      <c r="R15" s="13">
        <v>0</v>
      </c>
    </row>
    <row r="16" spans="1:18" ht="17" thickBot="1">
      <c r="A16" s="5">
        <v>43907</v>
      </c>
      <c r="B16" s="6">
        <v>14</v>
      </c>
      <c r="C16" s="12">
        <v>138</v>
      </c>
      <c r="D16" s="13">
        <v>0</v>
      </c>
      <c r="E16" s="14">
        <v>31</v>
      </c>
      <c r="F16" s="13">
        <v>0</v>
      </c>
      <c r="G16" s="14">
        <v>142</v>
      </c>
      <c r="H16" s="13">
        <v>0</v>
      </c>
      <c r="I16" s="14">
        <v>0</v>
      </c>
      <c r="J16" s="13">
        <v>0</v>
      </c>
      <c r="K16" s="14">
        <v>13</v>
      </c>
      <c r="L16" s="13">
        <v>0</v>
      </c>
      <c r="M16" s="14">
        <v>0</v>
      </c>
      <c r="N16" s="13">
        <v>0</v>
      </c>
      <c r="O16" s="13">
        <v>0</v>
      </c>
      <c r="P16" s="14">
        <v>1</v>
      </c>
      <c r="Q16" s="13">
        <v>0</v>
      </c>
      <c r="R16" s="10">
        <v>0</v>
      </c>
    </row>
    <row r="17" spans="1:18" ht="17" thickBot="1">
      <c r="A17" s="5">
        <v>43908</v>
      </c>
      <c r="B17" s="6">
        <v>15</v>
      </c>
      <c r="C17" s="9">
        <v>196</v>
      </c>
      <c r="D17" s="10">
        <v>0</v>
      </c>
      <c r="E17" s="11">
        <v>51</v>
      </c>
      <c r="F17" s="10">
        <v>0</v>
      </c>
      <c r="G17" s="11">
        <v>180</v>
      </c>
      <c r="H17" s="17">
        <v>1</v>
      </c>
      <c r="I17" s="11">
        <v>0</v>
      </c>
      <c r="J17" s="10">
        <v>0</v>
      </c>
      <c r="K17" s="11">
        <v>14</v>
      </c>
      <c r="L17" s="10">
        <v>0</v>
      </c>
      <c r="M17" s="11">
        <v>0</v>
      </c>
      <c r="N17" s="10">
        <v>0</v>
      </c>
      <c r="O17" s="10">
        <v>0</v>
      </c>
      <c r="P17" s="11">
        <v>1</v>
      </c>
      <c r="Q17" s="10">
        <v>0</v>
      </c>
      <c r="R17" s="13">
        <v>0</v>
      </c>
    </row>
    <row r="18" spans="1:18" ht="17" thickBot="1">
      <c r="A18" s="5">
        <v>43909</v>
      </c>
      <c r="B18" s="6">
        <v>16</v>
      </c>
      <c r="C18" s="12">
        <v>289</v>
      </c>
      <c r="D18" s="13">
        <v>0</v>
      </c>
      <c r="E18" s="14">
        <v>74</v>
      </c>
      <c r="F18" s="13">
        <v>0</v>
      </c>
      <c r="G18" s="14">
        <v>243</v>
      </c>
      <c r="H18" s="13">
        <v>1</v>
      </c>
      <c r="I18" s="15">
        <v>2</v>
      </c>
      <c r="J18" s="13">
        <v>0</v>
      </c>
      <c r="K18" s="14">
        <v>21</v>
      </c>
      <c r="L18" s="13">
        <v>0</v>
      </c>
      <c r="M18" s="15">
        <v>1</v>
      </c>
      <c r="N18" s="13">
        <v>0</v>
      </c>
      <c r="O18" s="13">
        <v>0</v>
      </c>
      <c r="P18" s="14">
        <v>3</v>
      </c>
      <c r="Q18" s="13">
        <v>0</v>
      </c>
      <c r="R18" s="10">
        <v>0</v>
      </c>
    </row>
    <row r="19" spans="1:18" ht="17" thickBot="1">
      <c r="A19" s="5">
        <v>43910</v>
      </c>
      <c r="B19" s="6">
        <v>17</v>
      </c>
      <c r="C19" s="9">
        <v>381</v>
      </c>
      <c r="D19" s="10">
        <v>0</v>
      </c>
      <c r="E19" s="11">
        <v>86</v>
      </c>
      <c r="F19" s="17">
        <v>1</v>
      </c>
      <c r="G19" s="11">
        <v>278</v>
      </c>
      <c r="H19" s="10">
        <v>2</v>
      </c>
      <c r="I19" s="11">
        <v>2</v>
      </c>
      <c r="J19" s="10">
        <v>0</v>
      </c>
      <c r="K19" s="11">
        <v>25</v>
      </c>
      <c r="L19" s="10">
        <v>0</v>
      </c>
      <c r="M19" s="11">
        <v>1</v>
      </c>
      <c r="N19" s="10">
        <v>0</v>
      </c>
      <c r="O19" s="10">
        <v>0</v>
      </c>
      <c r="P19" s="11">
        <v>3</v>
      </c>
      <c r="Q19" s="10">
        <v>0</v>
      </c>
      <c r="R19" s="13">
        <v>0</v>
      </c>
    </row>
    <row r="20" spans="1:18" ht="17" thickBot="1">
      <c r="A20" s="5">
        <v>43911</v>
      </c>
      <c r="B20" s="6">
        <v>18</v>
      </c>
      <c r="C20" s="12">
        <v>506</v>
      </c>
      <c r="D20" s="17">
        <v>1</v>
      </c>
      <c r="E20" s="14">
        <v>106</v>
      </c>
      <c r="F20" s="13">
        <v>2</v>
      </c>
      <c r="G20" s="14">
        <v>364</v>
      </c>
      <c r="H20" s="13">
        <v>2</v>
      </c>
      <c r="I20" s="14">
        <v>2</v>
      </c>
      <c r="J20" s="13">
        <v>0</v>
      </c>
      <c r="K20" s="14">
        <v>29</v>
      </c>
      <c r="L20" s="17">
        <v>1</v>
      </c>
      <c r="M20" s="14">
        <v>1</v>
      </c>
      <c r="N20" s="13">
        <v>0</v>
      </c>
      <c r="O20" s="13">
        <v>0</v>
      </c>
      <c r="P20" s="14">
        <v>3</v>
      </c>
      <c r="Q20" s="13">
        <v>0</v>
      </c>
      <c r="R20" s="10">
        <v>0</v>
      </c>
    </row>
    <row r="21" spans="1:18" ht="17" thickBot="1">
      <c r="A21" s="5">
        <v>43912</v>
      </c>
      <c r="B21" s="6">
        <v>19</v>
      </c>
      <c r="C21" s="9">
        <v>644</v>
      </c>
      <c r="D21" s="10">
        <v>4</v>
      </c>
      <c r="E21" s="11">
        <v>137</v>
      </c>
      <c r="F21" s="10">
        <v>4</v>
      </c>
      <c r="G21" s="11">
        <v>448</v>
      </c>
      <c r="H21" s="10">
        <v>3</v>
      </c>
      <c r="I21" s="11">
        <v>3</v>
      </c>
      <c r="J21" s="10">
        <v>0</v>
      </c>
      <c r="K21" s="11">
        <v>31</v>
      </c>
      <c r="L21" s="10">
        <v>1</v>
      </c>
      <c r="M21" s="11">
        <v>5</v>
      </c>
      <c r="N21" s="10">
        <v>0</v>
      </c>
      <c r="O21" s="10">
        <v>0</v>
      </c>
      <c r="P21" s="11">
        <v>3</v>
      </c>
      <c r="Q21" s="10">
        <v>0</v>
      </c>
      <c r="R21" s="13">
        <v>0</v>
      </c>
    </row>
    <row r="22" spans="1:18" ht="17" thickBot="1">
      <c r="A22" s="5">
        <v>43913</v>
      </c>
      <c r="B22" s="6">
        <v>20</v>
      </c>
      <c r="C22" s="12">
        <v>825</v>
      </c>
      <c r="D22" s="13">
        <v>5</v>
      </c>
      <c r="E22" s="14">
        <v>180</v>
      </c>
      <c r="F22" s="13">
        <v>4</v>
      </c>
      <c r="G22" s="14">
        <v>534</v>
      </c>
      <c r="H22" s="13">
        <v>4</v>
      </c>
      <c r="I22" s="14">
        <v>5</v>
      </c>
      <c r="J22" s="13">
        <v>0</v>
      </c>
      <c r="K22" s="14">
        <v>35</v>
      </c>
      <c r="L22" s="13">
        <v>1</v>
      </c>
      <c r="M22" s="14">
        <v>7</v>
      </c>
      <c r="N22" s="13">
        <v>0</v>
      </c>
      <c r="O22" s="13">
        <v>0</v>
      </c>
      <c r="P22" s="14">
        <v>4</v>
      </c>
      <c r="Q22" s="13">
        <v>0</v>
      </c>
      <c r="R22" s="10">
        <v>0</v>
      </c>
    </row>
    <row r="23" spans="1:18" ht="17" thickBot="1">
      <c r="A23" s="5">
        <v>43914</v>
      </c>
      <c r="B23" s="6">
        <v>21</v>
      </c>
      <c r="C23" s="9">
        <v>1007</v>
      </c>
      <c r="D23" s="10">
        <v>9</v>
      </c>
      <c r="E23" s="11">
        <v>238</v>
      </c>
      <c r="F23" s="10">
        <v>5</v>
      </c>
      <c r="G23" s="11">
        <v>737</v>
      </c>
      <c r="H23" s="10">
        <v>8</v>
      </c>
      <c r="I23" s="11">
        <v>5</v>
      </c>
      <c r="J23" s="10">
        <v>0</v>
      </c>
      <c r="K23" s="11">
        <v>42</v>
      </c>
      <c r="L23" s="10">
        <v>1</v>
      </c>
      <c r="M23" s="11">
        <v>9</v>
      </c>
      <c r="N23" s="10">
        <v>0</v>
      </c>
      <c r="O23" s="10">
        <v>0</v>
      </c>
      <c r="P23" s="11">
        <v>11</v>
      </c>
      <c r="Q23" s="10">
        <v>0</v>
      </c>
      <c r="R23" s="13">
        <v>0</v>
      </c>
    </row>
    <row r="24" spans="1:18" ht="17" thickBot="1">
      <c r="A24" s="5">
        <v>43915</v>
      </c>
      <c r="B24" s="6">
        <v>22</v>
      </c>
      <c r="C24" s="12">
        <v>1130</v>
      </c>
      <c r="D24" s="13">
        <v>14</v>
      </c>
      <c r="E24" s="14">
        <v>293</v>
      </c>
      <c r="F24" s="13">
        <v>6</v>
      </c>
      <c r="G24" s="14">
        <v>852</v>
      </c>
      <c r="H24" s="13">
        <v>12</v>
      </c>
      <c r="I24" s="14">
        <v>6</v>
      </c>
      <c r="J24" s="13">
        <v>0</v>
      </c>
      <c r="K24" s="14">
        <v>46</v>
      </c>
      <c r="L24" s="13">
        <v>1</v>
      </c>
      <c r="M24" s="14">
        <v>12</v>
      </c>
      <c r="N24" s="13">
        <v>0</v>
      </c>
      <c r="O24" s="13">
        <v>0</v>
      </c>
      <c r="P24" s="14">
        <v>12</v>
      </c>
      <c r="Q24" s="13">
        <v>0</v>
      </c>
      <c r="R24" s="10">
        <v>0</v>
      </c>
    </row>
    <row r="25" spans="1:18" ht="17" thickBot="1">
      <c r="A25" s="5">
        <v>43916</v>
      </c>
      <c r="B25" s="6">
        <v>23</v>
      </c>
      <c r="C25" s="9">
        <v>1517</v>
      </c>
      <c r="D25" s="10">
        <v>20</v>
      </c>
      <c r="E25" s="11">
        <v>365</v>
      </c>
      <c r="F25" s="10">
        <v>8</v>
      </c>
      <c r="G25" s="11">
        <v>992</v>
      </c>
      <c r="H25" s="10">
        <v>12</v>
      </c>
      <c r="I25" s="11">
        <v>12</v>
      </c>
      <c r="J25" s="10">
        <v>0</v>
      </c>
      <c r="K25" s="11">
        <v>62</v>
      </c>
      <c r="L25" s="10">
        <v>1</v>
      </c>
      <c r="M25" s="11">
        <v>15</v>
      </c>
      <c r="N25" s="10">
        <v>0</v>
      </c>
      <c r="O25" s="10">
        <v>0</v>
      </c>
      <c r="P25" s="11">
        <v>17</v>
      </c>
      <c r="Q25" s="10">
        <v>0</v>
      </c>
      <c r="R25" s="13">
        <v>0</v>
      </c>
    </row>
    <row r="26" spans="1:18" ht="17" thickBot="1">
      <c r="A26" s="5">
        <v>43917</v>
      </c>
      <c r="B26" s="6">
        <v>24</v>
      </c>
      <c r="C26" s="12">
        <v>1858</v>
      </c>
      <c r="D26" s="13">
        <v>28</v>
      </c>
      <c r="E26" s="14">
        <v>435</v>
      </c>
      <c r="F26" s="13">
        <v>13</v>
      </c>
      <c r="G26" s="14">
        <v>1082</v>
      </c>
      <c r="H26" s="13">
        <v>18</v>
      </c>
      <c r="I26" s="14">
        <v>20</v>
      </c>
      <c r="J26" s="13">
        <v>0</v>
      </c>
      <c r="K26" s="14">
        <v>89</v>
      </c>
      <c r="L26" s="13">
        <v>1</v>
      </c>
      <c r="M26" s="14">
        <v>15</v>
      </c>
      <c r="N26" s="13">
        <v>0</v>
      </c>
      <c r="O26" s="13">
        <v>0</v>
      </c>
      <c r="P26" s="14">
        <v>24</v>
      </c>
      <c r="Q26" s="13">
        <v>0</v>
      </c>
      <c r="R26" s="10">
        <v>0</v>
      </c>
    </row>
    <row r="27" spans="1:18" ht="17" thickBot="1">
      <c r="A27" s="5">
        <v>43918</v>
      </c>
      <c r="B27" s="6">
        <v>25</v>
      </c>
      <c r="C27" s="9">
        <v>2443</v>
      </c>
      <c r="D27" s="10">
        <v>33</v>
      </c>
      <c r="E27" s="11">
        <v>520</v>
      </c>
      <c r="F27" s="10">
        <v>18</v>
      </c>
      <c r="G27" s="11">
        <v>1110</v>
      </c>
      <c r="H27" s="10">
        <v>24</v>
      </c>
      <c r="I27" s="11">
        <v>30</v>
      </c>
      <c r="J27" s="10">
        <v>0</v>
      </c>
      <c r="K27" s="11">
        <v>99</v>
      </c>
      <c r="L27" s="10">
        <v>1</v>
      </c>
      <c r="M27" s="11">
        <v>21</v>
      </c>
      <c r="N27" s="10">
        <v>0</v>
      </c>
      <c r="O27" s="10">
        <v>0</v>
      </c>
      <c r="P27" s="11">
        <v>24</v>
      </c>
      <c r="Q27" s="10">
        <v>0</v>
      </c>
      <c r="R27" s="13">
        <v>0</v>
      </c>
    </row>
    <row r="28" spans="1:18" ht="17" thickBot="1">
      <c r="A28" s="5">
        <v>43919</v>
      </c>
      <c r="B28" s="6">
        <v>26</v>
      </c>
      <c r="C28" s="12">
        <v>3035</v>
      </c>
      <c r="D28" s="13">
        <v>44</v>
      </c>
      <c r="E28" s="14">
        <v>647</v>
      </c>
      <c r="F28" s="13">
        <v>28</v>
      </c>
      <c r="G28" s="14">
        <v>1287</v>
      </c>
      <c r="H28" s="13">
        <v>27</v>
      </c>
      <c r="I28" s="14">
        <v>34</v>
      </c>
      <c r="J28" s="13">
        <v>0</v>
      </c>
      <c r="K28" s="14">
        <v>106</v>
      </c>
      <c r="L28" s="13">
        <v>1</v>
      </c>
      <c r="M28" s="14">
        <v>31</v>
      </c>
      <c r="N28" s="13">
        <v>0</v>
      </c>
      <c r="O28" s="13">
        <v>0</v>
      </c>
      <c r="P28" s="14">
        <v>30</v>
      </c>
      <c r="Q28" s="13">
        <v>0</v>
      </c>
      <c r="R28" s="10">
        <v>0</v>
      </c>
    </row>
    <row r="29" spans="1:18" ht="17" thickBot="1">
      <c r="A29" s="5">
        <v>43920</v>
      </c>
      <c r="B29" s="6">
        <v>27</v>
      </c>
      <c r="C29" s="9">
        <v>3550</v>
      </c>
      <c r="D29" s="10">
        <v>61</v>
      </c>
      <c r="E29" s="11">
        <v>709</v>
      </c>
      <c r="F29" s="10">
        <v>28</v>
      </c>
      <c r="G29" s="11">
        <v>1478</v>
      </c>
      <c r="H29" s="10">
        <v>28</v>
      </c>
      <c r="I29" s="11">
        <v>41</v>
      </c>
      <c r="J29" s="10">
        <v>0</v>
      </c>
      <c r="K29" s="11">
        <v>108</v>
      </c>
      <c r="L29" s="10">
        <v>2</v>
      </c>
      <c r="M29" s="11">
        <v>43</v>
      </c>
      <c r="N29" s="10">
        <v>0</v>
      </c>
      <c r="O29" s="10">
        <v>0</v>
      </c>
      <c r="P29" s="11">
        <v>33</v>
      </c>
      <c r="Q29" s="10">
        <v>0</v>
      </c>
      <c r="R29" s="13">
        <v>0</v>
      </c>
    </row>
    <row r="30" spans="1:18" ht="17" thickBot="1">
      <c r="A30" s="5">
        <v>43921</v>
      </c>
      <c r="B30" s="6">
        <v>28</v>
      </c>
      <c r="C30" s="12">
        <v>3801</v>
      </c>
      <c r="D30" s="13">
        <v>74</v>
      </c>
      <c r="E30" s="14">
        <v>784</v>
      </c>
      <c r="F30" s="13">
        <v>34</v>
      </c>
      <c r="G30" s="14">
        <v>1577</v>
      </c>
      <c r="H30" s="13">
        <v>30</v>
      </c>
      <c r="I30" s="14">
        <v>45</v>
      </c>
      <c r="J30" s="13">
        <v>0</v>
      </c>
      <c r="K30" s="14">
        <v>116</v>
      </c>
      <c r="L30" s="13">
        <v>2</v>
      </c>
      <c r="M30" s="14">
        <v>44</v>
      </c>
      <c r="N30" s="13">
        <v>0</v>
      </c>
      <c r="O30" s="13">
        <v>0</v>
      </c>
      <c r="P30" s="14">
        <v>41</v>
      </c>
      <c r="Q30" s="13">
        <v>0</v>
      </c>
      <c r="R30" s="10">
        <v>0</v>
      </c>
    </row>
    <row r="31" spans="1:18" ht="17" thickBot="1">
      <c r="A31" s="5">
        <v>43922</v>
      </c>
      <c r="B31" s="6">
        <v>29</v>
      </c>
      <c r="C31" s="9">
        <v>4452</v>
      </c>
      <c r="D31" s="10">
        <v>83</v>
      </c>
      <c r="E31" s="11">
        <v>911</v>
      </c>
      <c r="F31" s="10">
        <v>40</v>
      </c>
      <c r="G31" s="11">
        <v>1799</v>
      </c>
      <c r="H31" s="10">
        <v>35</v>
      </c>
      <c r="I31" s="11">
        <v>50</v>
      </c>
      <c r="J31" s="10">
        <v>0</v>
      </c>
      <c r="K31" s="11">
        <v>137</v>
      </c>
      <c r="L31" s="10">
        <v>2</v>
      </c>
      <c r="M31" s="11">
        <v>46</v>
      </c>
      <c r="N31" s="10">
        <v>0</v>
      </c>
      <c r="O31" s="10">
        <v>0</v>
      </c>
      <c r="P31" s="11">
        <v>48</v>
      </c>
      <c r="Q31" s="10">
        <v>0</v>
      </c>
      <c r="R31" s="13">
        <v>0</v>
      </c>
    </row>
    <row r="32" spans="1:18" ht="17" thickBot="1">
      <c r="A32" s="5">
        <v>43923</v>
      </c>
      <c r="B32" s="6">
        <v>30</v>
      </c>
      <c r="C32" s="12">
        <v>4910</v>
      </c>
      <c r="D32" s="13">
        <v>95</v>
      </c>
      <c r="E32" s="14">
        <v>1043</v>
      </c>
      <c r="F32" s="13">
        <v>52</v>
      </c>
      <c r="G32" s="14">
        <v>1998</v>
      </c>
      <c r="H32" s="13">
        <v>38</v>
      </c>
      <c r="I32" s="14">
        <v>54</v>
      </c>
      <c r="J32" s="13">
        <v>0</v>
      </c>
      <c r="K32" s="14">
        <v>146</v>
      </c>
      <c r="L32" s="13">
        <v>2</v>
      </c>
      <c r="M32" s="14">
        <v>48</v>
      </c>
      <c r="N32" s="13">
        <v>0</v>
      </c>
      <c r="O32" s="13">
        <v>0</v>
      </c>
      <c r="P32" s="14">
        <v>52</v>
      </c>
      <c r="Q32" s="13">
        <v>0</v>
      </c>
      <c r="R32" s="10">
        <v>0</v>
      </c>
    </row>
    <row r="33" spans="1:18" ht="17" thickBot="1">
      <c r="A33" s="5">
        <v>43924</v>
      </c>
      <c r="B33" s="6">
        <v>31</v>
      </c>
      <c r="C33" s="9">
        <v>5338</v>
      </c>
      <c r="D33" s="10">
        <v>107</v>
      </c>
      <c r="E33" s="11">
        <v>1161</v>
      </c>
      <c r="F33" s="10">
        <v>55</v>
      </c>
      <c r="G33" s="11">
        <v>2207</v>
      </c>
      <c r="H33" s="10">
        <v>44</v>
      </c>
      <c r="I33" s="11">
        <v>59</v>
      </c>
      <c r="J33" s="10">
        <v>0</v>
      </c>
      <c r="K33" s="11">
        <v>164</v>
      </c>
      <c r="L33" s="10">
        <v>3</v>
      </c>
      <c r="M33" s="11">
        <v>48</v>
      </c>
      <c r="N33" s="10">
        <v>0</v>
      </c>
      <c r="O33" s="10">
        <v>0</v>
      </c>
      <c r="P33" s="11">
        <v>57</v>
      </c>
      <c r="Q33" s="10">
        <v>0</v>
      </c>
      <c r="R33" s="13">
        <v>0</v>
      </c>
    </row>
    <row r="34" spans="1:18" ht="17" thickBot="1">
      <c r="A34" s="5">
        <v>43925</v>
      </c>
      <c r="B34" s="6">
        <v>32</v>
      </c>
      <c r="C34" s="12">
        <v>5899</v>
      </c>
      <c r="D34" s="13">
        <v>130</v>
      </c>
      <c r="E34" s="14">
        <v>1286</v>
      </c>
      <c r="F34" s="13">
        <v>61</v>
      </c>
      <c r="G34" s="14">
        <v>2347</v>
      </c>
      <c r="H34" s="13">
        <v>51</v>
      </c>
      <c r="I34" s="14">
        <v>62</v>
      </c>
      <c r="J34" s="13">
        <v>0</v>
      </c>
      <c r="K34" s="14">
        <v>179</v>
      </c>
      <c r="L34" s="13">
        <v>3</v>
      </c>
      <c r="M34" s="14">
        <v>50</v>
      </c>
      <c r="N34" s="13">
        <v>0</v>
      </c>
      <c r="O34" s="13">
        <v>0</v>
      </c>
      <c r="P34" s="14">
        <v>63</v>
      </c>
      <c r="Q34" s="13">
        <v>0</v>
      </c>
      <c r="R34" s="22">
        <v>1</v>
      </c>
    </row>
    <row r="35" spans="1:18" ht="17" thickBot="1">
      <c r="A35" s="5">
        <v>43926</v>
      </c>
      <c r="B35" s="6">
        <v>33</v>
      </c>
      <c r="C35" s="9">
        <v>6280</v>
      </c>
      <c r="D35" s="10">
        <v>141</v>
      </c>
      <c r="E35" s="11">
        <v>1372</v>
      </c>
      <c r="F35" s="10">
        <v>66</v>
      </c>
      <c r="G35" s="11">
        <v>2513</v>
      </c>
      <c r="H35" s="10">
        <v>54</v>
      </c>
      <c r="I35" s="11">
        <v>63</v>
      </c>
      <c r="J35" s="10">
        <v>0</v>
      </c>
      <c r="K35" s="11">
        <v>182</v>
      </c>
      <c r="L35" s="10">
        <v>5</v>
      </c>
      <c r="M35" s="11">
        <v>51</v>
      </c>
      <c r="N35" s="10">
        <v>0</v>
      </c>
      <c r="O35" s="22">
        <v>1</v>
      </c>
      <c r="P35" s="11">
        <v>63</v>
      </c>
      <c r="Q35" s="10">
        <v>0</v>
      </c>
      <c r="R35" s="13">
        <v>1</v>
      </c>
    </row>
    <row r="36" spans="1:18" ht="17" thickBot="1">
      <c r="A36" s="5">
        <v>43927</v>
      </c>
      <c r="B36" s="6">
        <v>34</v>
      </c>
      <c r="C36" s="12">
        <v>6530</v>
      </c>
      <c r="D36" s="13">
        <v>158</v>
      </c>
      <c r="E36" s="14">
        <v>1442</v>
      </c>
      <c r="F36" s="13">
        <v>72</v>
      </c>
      <c r="G36" s="14">
        <v>2904</v>
      </c>
      <c r="H36" s="13">
        <v>58</v>
      </c>
      <c r="I36" s="14">
        <v>82</v>
      </c>
      <c r="J36" s="13">
        <v>0</v>
      </c>
      <c r="K36" s="14">
        <v>201</v>
      </c>
      <c r="L36" s="13">
        <v>7</v>
      </c>
      <c r="M36" s="14">
        <v>52</v>
      </c>
      <c r="N36" s="13">
        <v>0</v>
      </c>
      <c r="O36" s="13">
        <v>1</v>
      </c>
      <c r="P36" s="14">
        <v>67</v>
      </c>
      <c r="Q36" s="13">
        <v>0</v>
      </c>
      <c r="R36" s="10">
        <v>1</v>
      </c>
    </row>
    <row r="37" spans="1:18" ht="17" thickBot="1">
      <c r="A37" s="5">
        <v>43928</v>
      </c>
      <c r="B37" s="6">
        <v>35</v>
      </c>
      <c r="C37" s="9">
        <v>6706</v>
      </c>
      <c r="D37" s="10">
        <v>168</v>
      </c>
      <c r="E37" s="11">
        <v>1521</v>
      </c>
      <c r="F37" s="10">
        <v>76</v>
      </c>
      <c r="G37" s="11">
        <v>3070</v>
      </c>
      <c r="H37" s="10">
        <v>60</v>
      </c>
      <c r="I37" s="11">
        <v>84</v>
      </c>
      <c r="J37" s="10">
        <v>0</v>
      </c>
      <c r="K37" s="11">
        <v>229</v>
      </c>
      <c r="L37" s="10">
        <v>7</v>
      </c>
      <c r="M37" s="11">
        <v>52</v>
      </c>
      <c r="N37" s="10">
        <v>0</v>
      </c>
      <c r="O37" s="10">
        <v>1</v>
      </c>
      <c r="P37" s="11">
        <v>68</v>
      </c>
      <c r="Q37" s="10">
        <v>0</v>
      </c>
      <c r="R37" s="13">
        <v>1</v>
      </c>
    </row>
    <row r="38" spans="1:18" ht="17" thickBot="1">
      <c r="A38" s="5">
        <v>43929</v>
      </c>
      <c r="B38" s="6">
        <v>36</v>
      </c>
      <c r="C38" s="12">
        <v>7052</v>
      </c>
      <c r="D38" s="13">
        <v>186</v>
      </c>
      <c r="E38" s="14">
        <v>1766</v>
      </c>
      <c r="F38" s="13">
        <v>88</v>
      </c>
      <c r="G38" s="14">
        <v>3185</v>
      </c>
      <c r="H38" s="13">
        <v>64</v>
      </c>
      <c r="I38" s="14">
        <v>85</v>
      </c>
      <c r="J38" s="13">
        <v>0</v>
      </c>
      <c r="K38" s="14">
        <v>234</v>
      </c>
      <c r="L38" s="13">
        <v>7</v>
      </c>
      <c r="M38" s="14">
        <v>52</v>
      </c>
      <c r="N38" s="13">
        <v>0</v>
      </c>
      <c r="O38" s="13">
        <v>1</v>
      </c>
      <c r="P38" s="14">
        <v>68</v>
      </c>
      <c r="Q38" s="13">
        <v>0</v>
      </c>
      <c r="R38" s="10">
        <v>3</v>
      </c>
    </row>
    <row r="39" spans="1:18" ht="17" thickBot="1">
      <c r="A39" s="5">
        <v>43930</v>
      </c>
      <c r="B39" s="6">
        <v>37</v>
      </c>
      <c r="C39" s="9">
        <v>7386</v>
      </c>
      <c r="D39" s="10">
        <v>208</v>
      </c>
      <c r="E39" s="11">
        <v>1865</v>
      </c>
      <c r="F39" s="10">
        <v>96</v>
      </c>
      <c r="G39" s="11">
        <v>3424</v>
      </c>
      <c r="H39" s="10">
        <v>68</v>
      </c>
      <c r="I39" s="11">
        <v>93</v>
      </c>
      <c r="J39" s="10">
        <v>0</v>
      </c>
      <c r="K39" s="11">
        <v>251</v>
      </c>
      <c r="L39" s="10">
        <v>8</v>
      </c>
      <c r="M39" s="11">
        <v>52</v>
      </c>
      <c r="N39" s="10">
        <v>0</v>
      </c>
      <c r="O39" s="10">
        <v>1</v>
      </c>
      <c r="P39" s="11">
        <v>70</v>
      </c>
      <c r="Q39" s="10">
        <v>0</v>
      </c>
      <c r="R39" s="13">
        <v>3</v>
      </c>
    </row>
    <row r="40" spans="1:18" ht="17" thickBot="1">
      <c r="A40" s="5">
        <v>43931</v>
      </c>
      <c r="B40" s="6">
        <v>38</v>
      </c>
      <c r="C40" s="12">
        <v>8102</v>
      </c>
      <c r="D40" s="13">
        <v>224</v>
      </c>
      <c r="E40" s="14">
        <v>1905</v>
      </c>
      <c r="F40" s="13">
        <v>204</v>
      </c>
      <c r="G40" s="14">
        <v>3451</v>
      </c>
      <c r="H40" s="13">
        <v>72</v>
      </c>
      <c r="I40" s="14">
        <v>94</v>
      </c>
      <c r="J40" s="13">
        <v>0</v>
      </c>
      <c r="K40" s="14">
        <v>260</v>
      </c>
      <c r="L40" s="13">
        <v>8</v>
      </c>
      <c r="M40" s="14">
        <v>53</v>
      </c>
      <c r="N40" s="13">
        <v>0</v>
      </c>
      <c r="O40" s="13">
        <v>1</v>
      </c>
      <c r="P40" s="14">
        <v>91</v>
      </c>
      <c r="Q40" s="13">
        <v>1</v>
      </c>
      <c r="R40" s="10">
        <v>3</v>
      </c>
    </row>
    <row r="41" spans="1:18" ht="17" thickBot="1">
      <c r="A41" s="5">
        <v>43932</v>
      </c>
      <c r="B41" s="6">
        <v>39</v>
      </c>
      <c r="C41" s="9">
        <v>8897</v>
      </c>
      <c r="D41" s="10">
        <v>240</v>
      </c>
      <c r="E41" s="11">
        <v>2197</v>
      </c>
      <c r="F41" s="10">
        <v>107</v>
      </c>
      <c r="G41" s="11">
        <v>3821</v>
      </c>
      <c r="H41" s="10">
        <v>78</v>
      </c>
      <c r="I41" s="11">
        <v>125</v>
      </c>
      <c r="J41" s="10">
        <v>0</v>
      </c>
      <c r="K41" s="11">
        <v>279</v>
      </c>
      <c r="L41" s="10">
        <v>8</v>
      </c>
      <c r="M41" s="11">
        <v>53</v>
      </c>
      <c r="N41" s="10">
        <v>0</v>
      </c>
      <c r="O41" s="10">
        <v>1</v>
      </c>
      <c r="P41" s="11">
        <v>94</v>
      </c>
      <c r="Q41" s="10">
        <v>2</v>
      </c>
      <c r="R41" s="13">
        <v>4</v>
      </c>
    </row>
    <row r="42" spans="1:18" ht="17" thickBot="1">
      <c r="A42" s="5">
        <v>43933</v>
      </c>
      <c r="B42" s="6">
        <v>40</v>
      </c>
      <c r="C42" s="12">
        <v>9264</v>
      </c>
      <c r="D42" s="13">
        <v>258</v>
      </c>
      <c r="E42" s="14">
        <v>2327</v>
      </c>
      <c r="F42" s="13">
        <v>113</v>
      </c>
      <c r="G42" s="14">
        <v>3834</v>
      </c>
      <c r="H42" s="13">
        <v>87</v>
      </c>
      <c r="I42" s="14">
        <v>130</v>
      </c>
      <c r="J42" s="13">
        <v>0</v>
      </c>
      <c r="K42" s="14">
        <v>279</v>
      </c>
      <c r="L42" s="13">
        <v>9</v>
      </c>
      <c r="M42" s="14">
        <v>53</v>
      </c>
      <c r="N42" s="13">
        <v>0</v>
      </c>
      <c r="O42" s="13">
        <v>2</v>
      </c>
      <c r="P42" s="14">
        <v>94</v>
      </c>
      <c r="Q42" s="13">
        <v>3</v>
      </c>
      <c r="R42" s="10">
        <v>5</v>
      </c>
    </row>
    <row r="43" spans="1:18" ht="17" thickBot="1">
      <c r="A43" s="5">
        <v>43934</v>
      </c>
      <c r="B43" s="6">
        <v>41</v>
      </c>
      <c r="C43" s="9">
        <v>9747</v>
      </c>
      <c r="D43" s="10">
        <v>280</v>
      </c>
      <c r="E43" s="11">
        <v>2426</v>
      </c>
      <c r="F43" s="10">
        <v>120</v>
      </c>
      <c r="G43" s="11">
        <v>3841</v>
      </c>
      <c r="H43" s="10">
        <v>91</v>
      </c>
      <c r="I43" s="11">
        <v>139</v>
      </c>
      <c r="J43" s="10">
        <v>0</v>
      </c>
      <c r="K43" s="11">
        <v>279</v>
      </c>
      <c r="L43" s="10">
        <v>9</v>
      </c>
      <c r="M43" s="11">
        <v>53</v>
      </c>
      <c r="N43" s="10">
        <v>0</v>
      </c>
      <c r="O43" s="10">
        <v>2</v>
      </c>
      <c r="P43" s="11">
        <v>94</v>
      </c>
      <c r="Q43" s="10">
        <v>4</v>
      </c>
      <c r="R43" s="13">
        <v>8</v>
      </c>
    </row>
    <row r="44" spans="1:18" ht="17" thickBot="1">
      <c r="A44" s="5">
        <v>43935</v>
      </c>
      <c r="B44" s="6">
        <v>42</v>
      </c>
      <c r="C44" s="12">
        <v>9984</v>
      </c>
      <c r="D44" s="13">
        <v>302</v>
      </c>
      <c r="E44" s="14">
        <v>2477</v>
      </c>
      <c r="F44" s="13">
        <v>123</v>
      </c>
      <c r="G44" s="14">
        <v>3896</v>
      </c>
      <c r="H44" s="13">
        <v>96</v>
      </c>
      <c r="I44" s="14">
        <v>140</v>
      </c>
      <c r="J44" s="13">
        <v>0</v>
      </c>
      <c r="K44" s="14">
        <v>284</v>
      </c>
      <c r="L44" s="13">
        <v>9</v>
      </c>
      <c r="M44" s="14">
        <v>53</v>
      </c>
      <c r="N44" s="13">
        <v>0</v>
      </c>
      <c r="O44" s="13">
        <v>2</v>
      </c>
      <c r="P44" s="14">
        <v>94</v>
      </c>
      <c r="Q44" s="13">
        <v>4</v>
      </c>
      <c r="R44" s="10">
        <v>10</v>
      </c>
    </row>
    <row r="45" spans="1:18" ht="17" thickBot="1">
      <c r="A45" s="5">
        <v>43936</v>
      </c>
      <c r="B45" s="6">
        <v>43</v>
      </c>
      <c r="C45" s="9">
        <v>10302</v>
      </c>
      <c r="D45" s="10">
        <v>321</v>
      </c>
      <c r="E45" s="11">
        <v>2549</v>
      </c>
      <c r="F45" s="10">
        <v>131</v>
      </c>
      <c r="G45" s="11">
        <v>3994</v>
      </c>
      <c r="H45" s="10">
        <v>102</v>
      </c>
      <c r="I45" s="11">
        <v>155</v>
      </c>
      <c r="J45" s="10">
        <v>0</v>
      </c>
      <c r="K45" s="11">
        <v>289</v>
      </c>
      <c r="L45" s="10">
        <v>9</v>
      </c>
      <c r="M45" s="11">
        <v>53</v>
      </c>
      <c r="N45" s="10">
        <v>0</v>
      </c>
      <c r="O45" s="10">
        <v>2</v>
      </c>
      <c r="P45" s="11">
        <v>100</v>
      </c>
      <c r="Q45" s="10">
        <v>4</v>
      </c>
      <c r="R45" s="13">
        <v>11</v>
      </c>
    </row>
    <row r="46" spans="1:18" ht="17" thickBot="1">
      <c r="A46" s="5">
        <v>43937</v>
      </c>
      <c r="B46" s="6">
        <v>44</v>
      </c>
      <c r="C46" s="12">
        <v>10751</v>
      </c>
      <c r="D46" s="13">
        <v>339</v>
      </c>
      <c r="E46" s="14">
        <v>2629</v>
      </c>
      <c r="F46" s="13">
        <v>111</v>
      </c>
      <c r="G46" s="14">
        <v>4102</v>
      </c>
      <c r="H46" s="13">
        <v>111</v>
      </c>
      <c r="I46" s="14">
        <v>155</v>
      </c>
      <c r="J46" s="13">
        <v>0</v>
      </c>
      <c r="K46" s="14">
        <v>295</v>
      </c>
      <c r="L46" s="13">
        <v>9</v>
      </c>
      <c r="M46" s="14">
        <v>53</v>
      </c>
      <c r="N46" s="13">
        <v>0</v>
      </c>
      <c r="O46" s="13">
        <v>2</v>
      </c>
      <c r="P46" s="14">
        <v>100</v>
      </c>
      <c r="Q46" s="13">
        <v>4</v>
      </c>
      <c r="R46" s="10">
        <v>14</v>
      </c>
    </row>
    <row r="47" spans="1:18" ht="17" thickBot="1">
      <c r="A47" s="5">
        <v>43938</v>
      </c>
      <c r="B47" s="6">
        <v>45</v>
      </c>
      <c r="C47" s="9">
        <v>11237</v>
      </c>
      <c r="D47" s="10">
        <v>355</v>
      </c>
      <c r="E47" s="11">
        <v>2756</v>
      </c>
      <c r="F47" s="10">
        <v>146</v>
      </c>
      <c r="G47" s="11">
        <v>4237</v>
      </c>
      <c r="H47" s="10">
        <v>115</v>
      </c>
      <c r="I47" s="11">
        <v>156</v>
      </c>
      <c r="J47" s="10">
        <v>0</v>
      </c>
      <c r="K47" s="11">
        <v>300</v>
      </c>
      <c r="L47" s="10">
        <v>9</v>
      </c>
      <c r="M47" s="11">
        <v>53</v>
      </c>
      <c r="N47" s="10">
        <v>0</v>
      </c>
      <c r="O47" s="10">
        <v>2</v>
      </c>
      <c r="P47" s="11">
        <v>102</v>
      </c>
      <c r="Q47" s="10">
        <v>4</v>
      </c>
      <c r="R47" s="13">
        <v>4</v>
      </c>
    </row>
    <row r="48" spans="1:18" ht="17" thickBot="1">
      <c r="A48" s="5">
        <v>43939</v>
      </c>
      <c r="B48" s="6">
        <v>46</v>
      </c>
      <c r="C48" s="12">
        <v>11324</v>
      </c>
      <c r="D48" s="13">
        <v>377</v>
      </c>
      <c r="E48" s="14">
        <v>2778</v>
      </c>
      <c r="F48" s="13">
        <v>148</v>
      </c>
      <c r="G48" s="14">
        <v>4302</v>
      </c>
      <c r="H48" s="13">
        <v>119</v>
      </c>
      <c r="I48" s="14">
        <v>158</v>
      </c>
      <c r="J48" s="13">
        <v>0</v>
      </c>
      <c r="K48" s="14">
        <v>305</v>
      </c>
      <c r="L48" s="13">
        <v>9</v>
      </c>
      <c r="M48" s="14">
        <v>53</v>
      </c>
      <c r="N48" s="13">
        <v>0</v>
      </c>
      <c r="O48" s="13">
        <v>9</v>
      </c>
      <c r="P48" s="14">
        <v>102</v>
      </c>
      <c r="Q48" s="13">
        <v>4</v>
      </c>
      <c r="R48" s="10">
        <v>15</v>
      </c>
    </row>
    <row r="49" spans="1:27" ht="17" thickBot="1">
      <c r="A49" s="5">
        <v>43940</v>
      </c>
      <c r="B49" s="6">
        <v>47</v>
      </c>
      <c r="C49" s="9">
        <v>11762</v>
      </c>
      <c r="D49" s="10">
        <v>392</v>
      </c>
      <c r="E49" s="11">
        <v>2863</v>
      </c>
      <c r="F49" s="10">
        <v>157</v>
      </c>
      <c r="G49" s="11">
        <v>4438</v>
      </c>
      <c r="H49" s="10">
        <v>124</v>
      </c>
      <c r="I49" s="11">
        <v>158</v>
      </c>
      <c r="J49" s="10">
        <v>0</v>
      </c>
      <c r="K49" s="11">
        <v>306</v>
      </c>
      <c r="L49" s="10">
        <v>9</v>
      </c>
      <c r="M49" s="11">
        <v>54</v>
      </c>
      <c r="N49" s="10">
        <v>0</v>
      </c>
      <c r="O49" s="10">
        <v>9</v>
      </c>
      <c r="P49" s="11">
        <v>104</v>
      </c>
      <c r="Q49" s="10">
        <v>4</v>
      </c>
      <c r="R49" s="13">
        <v>15</v>
      </c>
    </row>
    <row r="50" spans="1:27" ht="17" thickBot="1">
      <c r="A50" s="5">
        <v>43941</v>
      </c>
      <c r="B50" s="6">
        <v>48</v>
      </c>
      <c r="C50" s="12">
        <v>12148</v>
      </c>
      <c r="D50" s="13">
        <v>409</v>
      </c>
      <c r="E50" s="14">
        <v>2923</v>
      </c>
      <c r="F50" s="13">
        <v>164</v>
      </c>
      <c r="G50" s="14">
        <v>4500</v>
      </c>
      <c r="H50" s="13">
        <v>126</v>
      </c>
      <c r="I50" s="14">
        <v>158</v>
      </c>
      <c r="J50" s="13">
        <v>0</v>
      </c>
      <c r="K50" s="14">
        <v>310</v>
      </c>
      <c r="L50" s="13">
        <v>10</v>
      </c>
      <c r="M50" s="14">
        <v>61</v>
      </c>
      <c r="N50" s="13">
        <v>0</v>
      </c>
      <c r="O50" s="13">
        <v>12</v>
      </c>
      <c r="P50" s="14">
        <v>106</v>
      </c>
      <c r="Q50" s="13">
        <v>5</v>
      </c>
      <c r="R50" s="10">
        <v>15</v>
      </c>
    </row>
    <row r="51" spans="1:27" ht="17" thickBot="1">
      <c r="A51" s="5">
        <v>43942</v>
      </c>
      <c r="B51" s="6">
        <v>49</v>
      </c>
      <c r="C51" s="9">
        <v>12543</v>
      </c>
      <c r="D51" s="10">
        <v>424</v>
      </c>
      <c r="E51" s="11">
        <v>2952</v>
      </c>
      <c r="F51" s="10">
        <v>164</v>
      </c>
      <c r="G51" s="11">
        <v>4709</v>
      </c>
      <c r="H51" s="10">
        <v>130</v>
      </c>
      <c r="I51" s="11">
        <v>161</v>
      </c>
      <c r="J51" s="10">
        <v>0</v>
      </c>
      <c r="K51" s="11">
        <v>311</v>
      </c>
      <c r="L51" s="10">
        <v>11</v>
      </c>
      <c r="M51" s="11">
        <v>80</v>
      </c>
      <c r="N51" s="10">
        <v>0</v>
      </c>
      <c r="O51" s="10">
        <v>13</v>
      </c>
      <c r="P51" s="11">
        <v>107</v>
      </c>
      <c r="Q51" s="10">
        <v>6</v>
      </c>
      <c r="R51" s="13">
        <v>15</v>
      </c>
    </row>
    <row r="52" spans="1:27" ht="17" thickBot="1">
      <c r="A52" s="5">
        <v>43943</v>
      </c>
      <c r="B52" s="6">
        <v>50</v>
      </c>
      <c r="C52" s="12">
        <v>12806</v>
      </c>
      <c r="D52" s="13">
        <v>441</v>
      </c>
      <c r="E52" s="14">
        <v>2999</v>
      </c>
      <c r="F52" s="13">
        <v>171</v>
      </c>
      <c r="G52" s="14">
        <v>4896</v>
      </c>
      <c r="H52" s="13">
        <v>133</v>
      </c>
      <c r="I52" s="14">
        <v>173</v>
      </c>
      <c r="J52" s="13">
        <v>0</v>
      </c>
      <c r="K52" s="14">
        <v>313</v>
      </c>
      <c r="L52" s="13">
        <v>11</v>
      </c>
      <c r="M52" s="14">
        <v>85</v>
      </c>
      <c r="N52" s="13">
        <v>0</v>
      </c>
      <c r="O52" s="13">
        <v>13</v>
      </c>
      <c r="P52" s="14">
        <v>107</v>
      </c>
      <c r="Q52" s="13">
        <v>6</v>
      </c>
      <c r="R52" s="10">
        <v>15</v>
      </c>
    </row>
    <row r="53" spans="1:27" ht="17" thickBot="1">
      <c r="A53" s="5">
        <v>43944</v>
      </c>
      <c r="B53" s="6">
        <v>51</v>
      </c>
      <c r="C53" s="9">
        <v>13150</v>
      </c>
      <c r="D53" s="10">
        <v>454</v>
      </c>
      <c r="E53" s="11">
        <v>3053</v>
      </c>
      <c r="F53" s="10">
        <v>175</v>
      </c>
      <c r="G53" s="11">
        <v>5093</v>
      </c>
      <c r="H53" s="10">
        <v>138</v>
      </c>
      <c r="I53" s="11">
        <v>176</v>
      </c>
      <c r="J53" s="17">
        <v>1</v>
      </c>
      <c r="K53" s="11">
        <v>316</v>
      </c>
      <c r="L53" s="10">
        <v>11</v>
      </c>
      <c r="M53" s="11">
        <v>85</v>
      </c>
      <c r="N53" s="10">
        <v>0</v>
      </c>
      <c r="O53" s="10">
        <v>20</v>
      </c>
      <c r="P53" s="11">
        <v>109</v>
      </c>
      <c r="Q53" s="10">
        <v>6</v>
      </c>
      <c r="R53" s="13">
        <v>20</v>
      </c>
    </row>
    <row r="54" spans="1:27" ht="17" thickBot="1">
      <c r="A54" s="5">
        <v>43945</v>
      </c>
      <c r="B54" s="6">
        <v>52</v>
      </c>
      <c r="C54" s="12">
        <v>13382</v>
      </c>
      <c r="D54" s="13">
        <v>475</v>
      </c>
      <c r="E54" s="14">
        <v>3084</v>
      </c>
      <c r="F54" s="13">
        <v>179</v>
      </c>
      <c r="G54" s="14">
        <v>5194</v>
      </c>
      <c r="H54" s="13">
        <v>146</v>
      </c>
      <c r="I54" s="14">
        <v>181</v>
      </c>
      <c r="J54" s="13">
        <v>1</v>
      </c>
      <c r="K54" s="14">
        <v>318</v>
      </c>
      <c r="L54" s="13">
        <v>11</v>
      </c>
      <c r="M54" s="14">
        <v>85</v>
      </c>
      <c r="N54" s="13">
        <v>0</v>
      </c>
      <c r="O54" s="13">
        <v>20</v>
      </c>
      <c r="P54" s="14">
        <v>109</v>
      </c>
      <c r="Q54" s="13">
        <v>8</v>
      </c>
      <c r="R54" s="10"/>
      <c r="Z54">
        <v>13707</v>
      </c>
    </row>
    <row r="55" spans="1:27" ht="17" thickBot="1">
      <c r="A55" s="5">
        <v>43946</v>
      </c>
      <c r="B55" s="6">
        <v>53</v>
      </c>
      <c r="C55" s="9">
        <v>13707</v>
      </c>
      <c r="D55" s="10">
        <v>491</v>
      </c>
      <c r="E55" s="11">
        <v>3116</v>
      </c>
      <c r="F55" s="10">
        <v>183</v>
      </c>
      <c r="G55" s="11">
        <v>5277</v>
      </c>
      <c r="H55" s="10">
        <v>160</v>
      </c>
      <c r="I55" s="11">
        <v>183</v>
      </c>
      <c r="J55" s="10">
        <v>1</v>
      </c>
      <c r="K55" s="11">
        <v>320</v>
      </c>
      <c r="L55" s="10">
        <v>11</v>
      </c>
      <c r="M55" s="11">
        <v>85</v>
      </c>
      <c r="N55" s="10">
        <v>0</v>
      </c>
      <c r="O55" s="10"/>
      <c r="P55" s="11">
        <v>109</v>
      </c>
      <c r="Q55" s="10">
        <v>8</v>
      </c>
      <c r="R55" s="13"/>
      <c r="T55" s="81"/>
      <c r="W55">
        <v>497</v>
      </c>
      <c r="Z55">
        <v>14072</v>
      </c>
      <c r="AA55">
        <f>Z55-Z54</f>
        <v>365</v>
      </c>
    </row>
    <row r="56" spans="1:27" ht="17" thickBot="1">
      <c r="A56" s="5">
        <v>43947</v>
      </c>
      <c r="B56" s="6">
        <v>54</v>
      </c>
      <c r="C56" s="12">
        <v>14072</v>
      </c>
      <c r="D56" s="13">
        <v>502</v>
      </c>
      <c r="E56" s="14">
        <v>3183</v>
      </c>
      <c r="F56" s="13">
        <v>188</v>
      </c>
      <c r="G56" s="14">
        <v>5435</v>
      </c>
      <c r="H56" s="13">
        <v>170</v>
      </c>
      <c r="I56" s="14">
        <v>185</v>
      </c>
      <c r="J56" s="13">
        <v>1</v>
      </c>
      <c r="K56" s="14">
        <v>320</v>
      </c>
      <c r="L56" s="13">
        <v>11</v>
      </c>
      <c r="M56" s="14">
        <v>86</v>
      </c>
      <c r="N56" s="13">
        <v>0</v>
      </c>
      <c r="O56" s="13"/>
      <c r="P56" s="14">
        <v>111</v>
      </c>
      <c r="Q56" s="13">
        <v>8</v>
      </c>
      <c r="R56" s="10"/>
      <c r="T56" s="81"/>
      <c r="W56">
        <v>394</v>
      </c>
      <c r="Z56">
        <v>14386</v>
      </c>
      <c r="AA56">
        <f>Z56-Z55</f>
        <v>314</v>
      </c>
    </row>
    <row r="57" spans="1:27" ht="17" thickBot="1">
      <c r="A57" s="5">
        <v>43948</v>
      </c>
      <c r="B57" s="6">
        <v>55</v>
      </c>
      <c r="C57" s="9">
        <v>14205</v>
      </c>
      <c r="D57" s="10">
        <v>519</v>
      </c>
      <c r="E57" s="11">
        <v>3232</v>
      </c>
      <c r="F57" s="10">
        <v>188</v>
      </c>
      <c r="G57" s="11">
        <v>5531</v>
      </c>
      <c r="H57" s="10">
        <v>175</v>
      </c>
      <c r="I57" s="11">
        <v>187</v>
      </c>
      <c r="J57" s="10">
        <v>1</v>
      </c>
      <c r="K57" s="11">
        <v>322</v>
      </c>
      <c r="L57" s="10">
        <v>12</v>
      </c>
      <c r="M57" s="11">
        <v>86</v>
      </c>
      <c r="N57" s="10">
        <v>0</v>
      </c>
      <c r="O57" s="10"/>
      <c r="P57" s="11">
        <v>120</v>
      </c>
      <c r="Q57" s="10">
        <v>8</v>
      </c>
      <c r="R57" s="13"/>
      <c r="T57" s="81"/>
      <c r="W57">
        <v>136</v>
      </c>
      <c r="Z57">
        <v>14496</v>
      </c>
      <c r="AA57">
        <f>Z57-Z56</f>
        <v>110</v>
      </c>
    </row>
    <row r="58" spans="1:27" ht="17" thickBot="1">
      <c r="A58" s="5">
        <v>43949</v>
      </c>
      <c r="B58" s="6">
        <v>56</v>
      </c>
      <c r="C58" s="12">
        <v>14315</v>
      </c>
      <c r="D58" s="13">
        <v>536</v>
      </c>
      <c r="E58" s="14">
        <v>3252</v>
      </c>
      <c r="F58" s="13">
        <v>191</v>
      </c>
      <c r="G58" s="14">
        <v>5556</v>
      </c>
      <c r="H58" s="13">
        <v>179</v>
      </c>
      <c r="I58" s="14">
        <v>189</v>
      </c>
      <c r="J58" s="13">
        <v>1</v>
      </c>
      <c r="K58" s="14">
        <v>328</v>
      </c>
      <c r="L58" s="13">
        <v>12</v>
      </c>
      <c r="M58" s="14">
        <v>86</v>
      </c>
      <c r="N58" s="13">
        <v>0</v>
      </c>
      <c r="O58" s="13"/>
      <c r="P58" s="14">
        <v>120</v>
      </c>
      <c r="Q58" s="13">
        <v>9</v>
      </c>
      <c r="R58" s="10"/>
      <c r="T58" s="81"/>
      <c r="W58">
        <v>246</v>
      </c>
      <c r="Z58">
        <v>14702</v>
      </c>
      <c r="AA58">
        <f>Z58-Z57</f>
        <v>206</v>
      </c>
    </row>
    <row r="59" spans="1:27" ht="17" thickBot="1">
      <c r="A59" s="5">
        <v>43950</v>
      </c>
      <c r="B59" s="6">
        <v>57</v>
      </c>
      <c r="C59" s="9">
        <v>14524</v>
      </c>
      <c r="D59" s="10">
        <v>546</v>
      </c>
      <c r="E59" s="11">
        <v>3289</v>
      </c>
      <c r="F59" s="10">
        <v>194</v>
      </c>
      <c r="G59" s="11">
        <v>5593</v>
      </c>
      <c r="H59" s="10">
        <v>185</v>
      </c>
      <c r="I59" s="11">
        <v>201</v>
      </c>
      <c r="J59" s="10">
        <v>1</v>
      </c>
      <c r="K59" s="11">
        <v>330</v>
      </c>
      <c r="L59" s="10">
        <v>12</v>
      </c>
      <c r="M59" s="11">
        <v>86</v>
      </c>
      <c r="N59" s="10">
        <v>0</v>
      </c>
      <c r="O59" s="10"/>
      <c r="P59" s="11">
        <v>121</v>
      </c>
      <c r="Q59" s="10">
        <v>10</v>
      </c>
      <c r="R59" s="13"/>
      <c r="T59" s="81"/>
      <c r="W59">
        <v>153</v>
      </c>
      <c r="Z59">
        <v>15090</v>
      </c>
      <c r="AA59">
        <f>Z59-Z58</f>
        <v>388</v>
      </c>
    </row>
    <row r="60" spans="1:27" ht="17" thickBot="1">
      <c r="A60" s="5">
        <v>43951</v>
      </c>
      <c r="B60" s="6">
        <v>58</v>
      </c>
      <c r="C60" s="12">
        <v>14715</v>
      </c>
      <c r="D60" s="13">
        <v>556</v>
      </c>
      <c r="E60" s="14">
        <v>3340</v>
      </c>
      <c r="F60" s="13">
        <v>196</v>
      </c>
      <c r="G60" s="14">
        <v>5695</v>
      </c>
      <c r="H60" s="13">
        <v>195</v>
      </c>
      <c r="I60" s="14">
        <v>214</v>
      </c>
      <c r="J60" s="13">
        <v>1</v>
      </c>
      <c r="K60" s="14">
        <v>330</v>
      </c>
      <c r="L60" s="13">
        <v>13</v>
      </c>
      <c r="M60" s="14">
        <v>86</v>
      </c>
      <c r="N60" s="13">
        <v>0</v>
      </c>
      <c r="O60" s="13"/>
      <c r="P60" s="14">
        <v>125</v>
      </c>
      <c r="Q60" s="13">
        <v>12</v>
      </c>
      <c r="R60" s="10"/>
      <c r="T60" s="81"/>
      <c r="W60">
        <v>451</v>
      </c>
      <c r="Z60">
        <v>14867</v>
      </c>
    </row>
    <row r="61" spans="1:27" ht="17" thickBot="1">
      <c r="A61" s="5">
        <v>43952</v>
      </c>
      <c r="B61" s="6">
        <v>59</v>
      </c>
      <c r="C61" s="9">
        <v>14726</v>
      </c>
      <c r="D61" s="10">
        <v>566</v>
      </c>
      <c r="E61" s="11">
        <v>3389</v>
      </c>
      <c r="F61" s="10">
        <v>198</v>
      </c>
      <c r="G61" s="11">
        <v>5815</v>
      </c>
      <c r="H61" s="10">
        <v>199</v>
      </c>
      <c r="I61" s="11">
        <v>218</v>
      </c>
      <c r="J61" s="10">
        <v>1</v>
      </c>
      <c r="K61" s="11">
        <v>331</v>
      </c>
      <c r="L61" s="10">
        <v>13</v>
      </c>
      <c r="M61" s="11">
        <v>86</v>
      </c>
      <c r="N61" s="10">
        <v>0</v>
      </c>
      <c r="O61" s="10"/>
      <c r="P61" s="11">
        <v>127</v>
      </c>
      <c r="Q61" s="10">
        <v>12</v>
      </c>
      <c r="R61" s="13"/>
    </row>
    <row r="62" spans="1:27" ht="17" thickBot="1">
      <c r="A62" s="5">
        <v>43953</v>
      </c>
      <c r="B62" s="6">
        <v>60</v>
      </c>
      <c r="C62" s="12">
        <v>14867</v>
      </c>
      <c r="D62" s="13">
        <v>578</v>
      </c>
      <c r="E62" s="14">
        <v>3426</v>
      </c>
      <c r="F62" s="13">
        <v>206</v>
      </c>
      <c r="G62" s="14">
        <v>6047</v>
      </c>
      <c r="H62" s="13">
        <v>205</v>
      </c>
      <c r="I62" s="14">
        <v>218</v>
      </c>
      <c r="J62" s="13">
        <v>1</v>
      </c>
      <c r="K62" s="14">
        <v>331</v>
      </c>
      <c r="L62" s="13">
        <v>13</v>
      </c>
      <c r="M62" s="14">
        <v>86</v>
      </c>
      <c r="N62" s="13">
        <v>0</v>
      </c>
      <c r="O62" s="13"/>
      <c r="P62" s="14">
        <v>131</v>
      </c>
      <c r="Q62" s="13">
        <v>13</v>
      </c>
      <c r="R62" s="10"/>
    </row>
    <row r="63" spans="1:27" ht="17" thickBot="1">
      <c r="A63" s="5">
        <v>43954</v>
      </c>
      <c r="B63" s="6">
        <v>61</v>
      </c>
      <c r="C63" s="9">
        <v>15021</v>
      </c>
      <c r="D63" s="10">
        <v>597</v>
      </c>
      <c r="E63" s="11">
        <v>3447</v>
      </c>
      <c r="F63" s="10">
        <v>209</v>
      </c>
      <c r="G63" s="11">
        <v>6047</v>
      </c>
      <c r="H63" s="10">
        <v>210</v>
      </c>
      <c r="I63" s="11">
        <v>218</v>
      </c>
      <c r="J63" s="10">
        <v>1</v>
      </c>
      <c r="K63" s="11">
        <v>331</v>
      </c>
      <c r="L63" s="10">
        <v>13</v>
      </c>
      <c r="M63" s="11">
        <v>86</v>
      </c>
      <c r="N63" s="10">
        <v>0</v>
      </c>
      <c r="O63" s="10"/>
      <c r="P63" s="11">
        <v>131</v>
      </c>
      <c r="Q63" s="10">
        <v>13</v>
      </c>
      <c r="R63" s="13"/>
    </row>
    <row r="64" spans="1:27" ht="17" thickBot="1">
      <c r="A64" s="5">
        <v>43955</v>
      </c>
      <c r="B64" s="6">
        <v>62</v>
      </c>
      <c r="C64" s="9">
        <v>15141</v>
      </c>
      <c r="D64" s="10">
        <v>609</v>
      </c>
      <c r="E64" s="11">
        <v>3478</v>
      </c>
      <c r="F64" s="10">
        <v>209</v>
      </c>
      <c r="G64" s="11">
        <v>6136</v>
      </c>
      <c r="H64" s="10">
        <v>218</v>
      </c>
      <c r="I64" s="11">
        <v>218</v>
      </c>
      <c r="J64" s="10">
        <v>1</v>
      </c>
      <c r="K64" s="11">
        <v>333</v>
      </c>
      <c r="L64" s="10">
        <v>13</v>
      </c>
      <c r="M64" s="11">
        <v>86</v>
      </c>
      <c r="N64" s="10">
        <v>0</v>
      </c>
      <c r="O64" s="10"/>
      <c r="P64" s="11">
        <v>132</v>
      </c>
      <c r="Q64" s="10">
        <v>13</v>
      </c>
      <c r="R64" s="10"/>
    </row>
    <row r="65" spans="1:18" ht="17" thickBot="1">
      <c r="A65" s="5">
        <v>43956</v>
      </c>
      <c r="B65" s="6">
        <v>63</v>
      </c>
      <c r="C65" s="12"/>
      <c r="D65" s="13"/>
      <c r="E65" s="14"/>
      <c r="F65" s="13"/>
      <c r="G65" s="14"/>
      <c r="H65" s="13"/>
      <c r="I65" s="14"/>
      <c r="J65" s="13"/>
      <c r="K65" s="14"/>
      <c r="L65" s="13"/>
      <c r="M65" s="14"/>
      <c r="N65" s="13"/>
      <c r="O65" s="13"/>
      <c r="P65" s="14"/>
      <c r="Q65" s="13"/>
      <c r="R65" s="13"/>
    </row>
    <row r="66" spans="1:18" ht="17" thickBot="1">
      <c r="A66" s="5">
        <v>43957</v>
      </c>
      <c r="B66" s="6">
        <v>64</v>
      </c>
      <c r="C66" s="9"/>
      <c r="D66" s="10"/>
      <c r="E66" s="11"/>
      <c r="F66" s="10"/>
      <c r="G66" s="11"/>
      <c r="H66" s="10"/>
      <c r="I66" s="11"/>
      <c r="J66" s="10"/>
      <c r="K66" s="11"/>
      <c r="L66" s="10"/>
      <c r="M66" s="11"/>
      <c r="N66" s="10"/>
      <c r="O66" s="10"/>
      <c r="P66" s="11"/>
      <c r="Q66" s="10"/>
      <c r="R66" s="10"/>
    </row>
    <row r="67" spans="1:18" ht="17" thickBot="1">
      <c r="A67" s="5">
        <v>43958</v>
      </c>
      <c r="B67" s="6">
        <v>65</v>
      </c>
      <c r="C67" s="12"/>
      <c r="D67" s="13"/>
      <c r="E67" s="14"/>
      <c r="F67" s="13"/>
      <c r="G67" s="14"/>
      <c r="H67" s="13"/>
      <c r="I67" s="14"/>
      <c r="J67" s="13"/>
      <c r="K67" s="14"/>
      <c r="L67" s="13"/>
      <c r="M67" s="14"/>
      <c r="N67" s="13"/>
      <c r="O67" s="13"/>
      <c r="P67" s="14"/>
      <c r="Q67" s="13"/>
      <c r="R67" s="13"/>
    </row>
    <row r="68" spans="1:18" ht="17" thickBot="1">
      <c r="A68" s="5">
        <v>43959</v>
      </c>
      <c r="B68" s="6">
        <v>66</v>
      </c>
      <c r="C68" s="9"/>
      <c r="D68" s="10"/>
      <c r="E68" s="11"/>
      <c r="F68" s="10"/>
      <c r="G68" s="11"/>
      <c r="H68" s="10"/>
      <c r="I68" s="11"/>
      <c r="J68" s="10"/>
      <c r="K68" s="11"/>
      <c r="L68" s="10"/>
      <c r="M68" s="11"/>
      <c r="N68" s="10"/>
      <c r="O68" s="10"/>
      <c r="P68" s="11"/>
      <c r="Q68" s="10"/>
      <c r="R68" s="10"/>
    </row>
    <row r="69" spans="1:18" ht="17" thickBot="1">
      <c r="A69" s="5">
        <v>43960</v>
      </c>
      <c r="B69" s="6">
        <v>67</v>
      </c>
      <c r="C69" s="12"/>
      <c r="D69" s="13"/>
      <c r="E69" s="14"/>
      <c r="F69" s="13"/>
      <c r="G69" s="14"/>
      <c r="H69" s="13"/>
      <c r="I69" s="14"/>
      <c r="J69" s="13"/>
      <c r="K69" s="14"/>
      <c r="L69" s="13"/>
      <c r="M69" s="14"/>
      <c r="N69" s="13"/>
      <c r="O69" s="13"/>
      <c r="P69" s="14"/>
      <c r="Q69" s="13"/>
      <c r="R69" s="13"/>
    </row>
    <row r="70" spans="1:18" ht="17" thickBot="1">
      <c r="A70" s="5">
        <v>43961</v>
      </c>
      <c r="B70" s="6">
        <v>68</v>
      </c>
      <c r="C70" s="9"/>
      <c r="D70" s="10"/>
      <c r="E70" s="11"/>
      <c r="F70" s="10"/>
      <c r="G70" s="11"/>
      <c r="H70" s="10"/>
      <c r="I70" s="11"/>
      <c r="J70" s="10"/>
      <c r="K70" s="11"/>
      <c r="L70" s="10"/>
      <c r="M70" s="11"/>
      <c r="N70" s="10"/>
      <c r="O70" s="10"/>
      <c r="P70" s="11"/>
      <c r="Q70" s="10"/>
      <c r="R70" s="10"/>
    </row>
    <row r="71" spans="1:18" ht="17" thickBot="1">
      <c r="A71" s="5">
        <v>43962</v>
      </c>
      <c r="B71" s="6">
        <v>69</v>
      </c>
      <c r="C71" s="12"/>
      <c r="D71" s="13"/>
      <c r="E71" s="14"/>
      <c r="F71" s="13"/>
      <c r="G71" s="14"/>
      <c r="H71" s="13"/>
      <c r="I71" s="14"/>
      <c r="J71" s="13"/>
      <c r="K71" s="14"/>
      <c r="L71" s="13"/>
      <c r="M71" s="14"/>
      <c r="N71" s="13"/>
      <c r="O71" s="13"/>
      <c r="P71" s="14"/>
      <c r="Q71" s="13"/>
      <c r="R71" s="13"/>
    </row>
    <row r="72" spans="1:18" ht="17" thickBot="1">
      <c r="A72" s="5">
        <v>43963</v>
      </c>
      <c r="B72" s="6">
        <v>70</v>
      </c>
      <c r="C72" s="9"/>
      <c r="D72" s="10"/>
      <c r="E72" s="11"/>
      <c r="F72" s="10"/>
      <c r="G72" s="11"/>
      <c r="H72" s="10"/>
      <c r="I72" s="11"/>
      <c r="J72" s="10"/>
      <c r="K72" s="11"/>
      <c r="L72" s="10"/>
      <c r="M72" s="11"/>
      <c r="N72" s="10"/>
      <c r="O72" s="10"/>
      <c r="P72" s="11"/>
      <c r="Q72" s="10"/>
      <c r="R72" s="10"/>
    </row>
    <row r="73" spans="1:18" ht="17" thickBot="1">
      <c r="A73" s="5">
        <v>43964</v>
      </c>
      <c r="B73" s="6">
        <v>71</v>
      </c>
      <c r="C73" s="12"/>
      <c r="D73" s="13"/>
      <c r="E73" s="14"/>
      <c r="F73" s="13"/>
      <c r="G73" s="14"/>
      <c r="H73" s="13"/>
      <c r="I73" s="14"/>
      <c r="J73" s="13"/>
      <c r="K73" s="14"/>
      <c r="L73" s="13"/>
      <c r="M73" s="14"/>
      <c r="N73" s="13"/>
      <c r="O73" s="13"/>
      <c r="P73" s="14"/>
      <c r="Q73" s="13"/>
      <c r="R73" s="13"/>
    </row>
    <row r="74" spans="1:18" ht="17" thickBot="1">
      <c r="A74" s="5">
        <v>43965</v>
      </c>
      <c r="B74" s="6">
        <v>72</v>
      </c>
      <c r="C74" s="9"/>
      <c r="D74" s="10"/>
      <c r="E74" s="11"/>
      <c r="F74" s="10"/>
      <c r="G74" s="11"/>
      <c r="H74" s="10"/>
      <c r="I74" s="11"/>
      <c r="J74" s="10"/>
      <c r="K74" s="11"/>
      <c r="L74" s="10"/>
      <c r="M74" s="11"/>
      <c r="N74" s="10"/>
      <c r="O74" s="10"/>
      <c r="P74" s="11"/>
      <c r="Q74" s="10"/>
      <c r="R74" s="10"/>
    </row>
    <row r="75" spans="1:18" ht="17" thickBot="1">
      <c r="A75" s="5">
        <v>43966</v>
      </c>
      <c r="B75" s="6">
        <v>73</v>
      </c>
      <c r="C75" s="12"/>
      <c r="D75" s="13"/>
      <c r="E75" s="14"/>
      <c r="F75" s="13"/>
      <c r="G75" s="14"/>
      <c r="H75" s="13"/>
      <c r="I75" s="14"/>
      <c r="J75" s="13"/>
      <c r="K75" s="14"/>
      <c r="L75" s="13"/>
      <c r="M75" s="14"/>
      <c r="N75" s="13"/>
      <c r="O75" s="13"/>
      <c r="P75" s="14"/>
      <c r="Q75" s="13"/>
      <c r="R75" s="13"/>
    </row>
    <row r="76" spans="1:18" ht="17" thickBot="1">
      <c r="A76" s="5">
        <v>43967</v>
      </c>
      <c r="B76" s="6">
        <v>74</v>
      </c>
      <c r="C76" s="9"/>
      <c r="D76" s="10"/>
      <c r="E76" s="11"/>
      <c r="F76" s="10"/>
      <c r="G76" s="11"/>
      <c r="H76" s="10"/>
      <c r="I76" s="11"/>
      <c r="J76" s="10"/>
      <c r="K76" s="11"/>
      <c r="L76" s="10"/>
      <c r="M76" s="11"/>
      <c r="N76" s="10"/>
      <c r="O76" s="10"/>
      <c r="P76" s="11"/>
      <c r="Q76" s="10"/>
      <c r="R76" s="10"/>
    </row>
    <row r="77" spans="1:18" ht="17" thickBot="1">
      <c r="A77" s="5">
        <v>43968</v>
      </c>
      <c r="B77" s="6">
        <v>75</v>
      </c>
      <c r="C77" s="12"/>
      <c r="D77" s="13"/>
      <c r="E77" s="14"/>
      <c r="F77" s="13"/>
      <c r="G77" s="14"/>
      <c r="H77" s="13"/>
      <c r="I77" s="14"/>
      <c r="J77" s="13"/>
      <c r="K77" s="14"/>
      <c r="L77" s="13"/>
      <c r="M77" s="14"/>
      <c r="N77" s="13"/>
      <c r="O77" s="13"/>
      <c r="P77" s="14"/>
      <c r="Q77" s="13"/>
      <c r="R77" s="13"/>
    </row>
    <row r="78" spans="1:18" ht="17" thickBot="1">
      <c r="A78" s="5">
        <v>43969</v>
      </c>
      <c r="B78" s="6">
        <v>76</v>
      </c>
      <c r="C78" s="9"/>
      <c r="D78" s="10"/>
      <c r="E78" s="11"/>
      <c r="F78" s="10"/>
      <c r="G78" s="11"/>
      <c r="H78" s="10"/>
      <c r="I78" s="11"/>
      <c r="J78" s="10"/>
      <c r="K78" s="11"/>
      <c r="L78" s="10"/>
      <c r="M78" s="11"/>
      <c r="N78" s="10"/>
      <c r="O78" s="10"/>
      <c r="P78" s="11"/>
      <c r="Q78" s="10"/>
      <c r="R78" s="10"/>
    </row>
    <row r="79" spans="1:18" ht="17" thickBot="1">
      <c r="A79" s="5">
        <v>43970</v>
      </c>
      <c r="B79" s="6">
        <v>77</v>
      </c>
      <c r="C79" s="12"/>
      <c r="D79" s="13"/>
      <c r="E79" s="14"/>
      <c r="F79" s="13"/>
      <c r="G79" s="14"/>
      <c r="H79" s="13"/>
      <c r="I79" s="14"/>
      <c r="J79" s="13"/>
      <c r="K79" s="14"/>
      <c r="L79" s="13"/>
      <c r="M79" s="14"/>
      <c r="N79" s="13"/>
      <c r="O79" s="13"/>
      <c r="P79" s="14"/>
      <c r="Q79" s="13"/>
      <c r="R79" s="13"/>
    </row>
    <row r="80" spans="1:18" ht="17" thickBot="1">
      <c r="A80" s="5">
        <v>43971</v>
      </c>
      <c r="B80" s="6">
        <v>78</v>
      </c>
      <c r="C80" s="9"/>
      <c r="D80" s="10"/>
      <c r="E80" s="11"/>
      <c r="F80" s="10"/>
      <c r="G80" s="11"/>
      <c r="H80" s="10"/>
      <c r="I80" s="11"/>
      <c r="J80" s="10"/>
      <c r="K80" s="11"/>
      <c r="L80" s="10"/>
      <c r="M80" s="11"/>
      <c r="N80" s="10"/>
      <c r="O80" s="10"/>
      <c r="P80" s="11"/>
      <c r="Q80" s="10"/>
      <c r="R80" s="10"/>
    </row>
    <row r="81" spans="1:18" ht="17" thickBot="1">
      <c r="A81" s="5">
        <v>43972</v>
      </c>
      <c r="B81" s="6">
        <v>79</v>
      </c>
      <c r="C81" s="12"/>
      <c r="D81" s="13"/>
      <c r="E81" s="14"/>
      <c r="F81" s="13"/>
      <c r="G81" s="14"/>
      <c r="H81" s="13"/>
      <c r="I81" s="14"/>
      <c r="J81" s="13"/>
      <c r="K81" s="14"/>
      <c r="L81" s="13"/>
      <c r="M81" s="14"/>
      <c r="N81" s="13"/>
      <c r="O81" s="13"/>
      <c r="P81" s="14"/>
      <c r="Q81" s="13"/>
      <c r="R81" s="13"/>
    </row>
    <row r="82" spans="1:18" ht="17" thickBot="1">
      <c r="A82" s="5">
        <v>43973</v>
      </c>
      <c r="B82" s="6">
        <v>80</v>
      </c>
      <c r="C82" s="9"/>
      <c r="D82" s="10"/>
      <c r="E82" s="11"/>
      <c r="F82" s="10"/>
      <c r="G82" s="11"/>
      <c r="H82" s="10"/>
      <c r="I82" s="11"/>
      <c r="J82" s="10"/>
      <c r="K82" s="11"/>
      <c r="L82" s="10"/>
      <c r="M82" s="11"/>
      <c r="N82" s="10"/>
      <c r="O82" s="10"/>
      <c r="P82" s="11"/>
      <c r="Q82" s="10"/>
      <c r="R82" s="10"/>
    </row>
    <row r="83" spans="1:18" ht="17" thickBot="1">
      <c r="A83" s="5">
        <v>43974</v>
      </c>
      <c r="B83" s="6">
        <v>81</v>
      </c>
      <c r="C83" s="12"/>
      <c r="D83" s="13"/>
      <c r="E83" s="14"/>
      <c r="F83" s="13"/>
      <c r="G83" s="14"/>
      <c r="H83" s="13"/>
      <c r="I83" s="14"/>
      <c r="J83" s="13"/>
      <c r="K83" s="14"/>
      <c r="L83" s="13"/>
      <c r="M83" s="14"/>
      <c r="N83" s="13"/>
      <c r="O83" s="13"/>
      <c r="P83" s="14"/>
      <c r="Q83" s="13"/>
      <c r="R83" s="13"/>
    </row>
    <row r="84" spans="1:18" ht="17" thickBot="1">
      <c r="A84" s="5">
        <v>43975</v>
      </c>
      <c r="B84" s="6">
        <v>82</v>
      </c>
      <c r="C84" s="9"/>
      <c r="D84" s="10"/>
      <c r="E84" s="11"/>
      <c r="F84" s="10"/>
      <c r="G84" s="11"/>
      <c r="H84" s="10"/>
      <c r="I84" s="11"/>
      <c r="J84" s="10"/>
      <c r="K84" s="11"/>
      <c r="L84" s="10"/>
      <c r="M84" s="11"/>
      <c r="N84" s="10"/>
      <c r="O84" s="10"/>
      <c r="P84" s="11"/>
      <c r="Q84" s="10"/>
      <c r="R84" s="10"/>
    </row>
    <row r="85" spans="1:18" ht="17" thickBot="1">
      <c r="A85" s="5">
        <v>43976</v>
      </c>
      <c r="B85" s="6">
        <v>83</v>
      </c>
      <c r="C85" s="12"/>
      <c r="D85" s="13"/>
      <c r="E85" s="14"/>
      <c r="F85" s="13"/>
      <c r="G85" s="14"/>
      <c r="H85" s="13"/>
      <c r="I85" s="14"/>
      <c r="J85" s="13"/>
      <c r="K85" s="14"/>
      <c r="L85" s="13"/>
      <c r="M85" s="14"/>
      <c r="N85" s="13"/>
      <c r="O85" s="13"/>
      <c r="P85" s="14"/>
      <c r="Q85" s="13"/>
      <c r="R85" s="13"/>
    </row>
    <row r="86" spans="1:18" ht="17" thickBot="1">
      <c r="A86" s="5">
        <v>43977</v>
      </c>
      <c r="B86" s="6">
        <v>84</v>
      </c>
      <c r="C86" s="9"/>
      <c r="D86" s="10"/>
      <c r="E86" s="11"/>
      <c r="F86" s="10"/>
      <c r="G86" s="11"/>
      <c r="H86" s="10"/>
      <c r="I86" s="11"/>
      <c r="J86" s="10"/>
      <c r="K86" s="11"/>
      <c r="L86" s="10"/>
      <c r="M86" s="11"/>
      <c r="N86" s="10"/>
      <c r="O86" s="10"/>
      <c r="P86" s="11"/>
      <c r="Q86" s="10"/>
      <c r="R86" s="10"/>
    </row>
    <row r="87" spans="1:18" ht="17" thickBot="1">
      <c r="A87" s="5">
        <v>43978</v>
      </c>
      <c r="B87" s="6">
        <v>85</v>
      </c>
      <c r="C87" s="12"/>
      <c r="D87" s="13"/>
      <c r="E87" s="14"/>
      <c r="F87" s="13"/>
      <c r="G87" s="14"/>
      <c r="H87" s="13"/>
      <c r="I87" s="14"/>
      <c r="J87" s="13"/>
      <c r="K87" s="14"/>
      <c r="L87" s="13"/>
      <c r="M87" s="14"/>
      <c r="N87" s="13"/>
      <c r="O87" s="13"/>
      <c r="P87" s="14"/>
      <c r="Q87" s="13"/>
      <c r="R87" s="13"/>
    </row>
    <row r="88" spans="1:18" ht="17" thickBot="1">
      <c r="A88" s="5">
        <v>43979</v>
      </c>
      <c r="B88" s="6">
        <v>86</v>
      </c>
      <c r="C88" s="9"/>
      <c r="D88" s="10"/>
      <c r="E88" s="11"/>
      <c r="F88" s="10"/>
      <c r="G88" s="11"/>
      <c r="H88" s="10"/>
      <c r="I88" s="11"/>
      <c r="J88" s="10"/>
      <c r="K88" s="11"/>
      <c r="L88" s="10"/>
      <c r="M88" s="11"/>
      <c r="N88" s="10"/>
      <c r="O88" s="10"/>
      <c r="P88" s="11"/>
      <c r="Q88" s="10"/>
      <c r="R88" s="10"/>
    </row>
    <row r="89" spans="1:18" ht="17" thickBot="1">
      <c r="A89" s="5">
        <v>43980</v>
      </c>
      <c r="B89" s="6">
        <v>87</v>
      </c>
      <c r="C89" s="12"/>
      <c r="D89" s="13"/>
      <c r="E89" s="14"/>
      <c r="F89" s="13"/>
      <c r="G89" s="14"/>
      <c r="H89" s="13"/>
      <c r="I89" s="14"/>
      <c r="J89" s="13"/>
      <c r="K89" s="14"/>
      <c r="L89" s="13"/>
      <c r="M89" s="14"/>
      <c r="N89" s="13"/>
      <c r="O89" s="13"/>
      <c r="P89" s="14"/>
      <c r="Q89" s="13"/>
      <c r="R89" s="13"/>
    </row>
    <row r="90" spans="1:18" ht="17" thickBot="1">
      <c r="A90" s="5">
        <v>43981</v>
      </c>
      <c r="B90" s="6">
        <v>88</v>
      </c>
      <c r="C90" s="9"/>
      <c r="D90" s="10"/>
      <c r="E90" s="11"/>
      <c r="F90" s="10"/>
      <c r="G90" s="11"/>
      <c r="H90" s="10"/>
      <c r="I90" s="11"/>
      <c r="J90" s="10"/>
      <c r="K90" s="11"/>
      <c r="L90" s="10"/>
      <c r="M90" s="11"/>
      <c r="N90" s="10"/>
      <c r="O90" s="10"/>
      <c r="P90" s="11"/>
      <c r="Q90" s="10"/>
      <c r="R90" s="10"/>
    </row>
    <row r="91" spans="1:18" ht="17" thickBot="1">
      <c r="A91" s="5">
        <v>43982</v>
      </c>
      <c r="B91" s="6">
        <v>89</v>
      </c>
      <c r="C91" s="12"/>
      <c r="D91" s="13"/>
      <c r="E91" s="14"/>
      <c r="F91" s="13"/>
      <c r="G91" s="14"/>
      <c r="H91" s="13"/>
      <c r="I91" s="14"/>
      <c r="J91" s="13"/>
      <c r="K91" s="14"/>
      <c r="L91" s="13"/>
      <c r="M91" s="14"/>
      <c r="N91" s="13"/>
      <c r="O91" s="13"/>
      <c r="P91" s="14"/>
      <c r="Q91" s="13"/>
      <c r="R91" s="13"/>
    </row>
    <row r="92" spans="1:18" ht="17" thickBot="1">
      <c r="A92" s="5">
        <v>43983</v>
      </c>
      <c r="B92" s="6">
        <v>90</v>
      </c>
      <c r="C92" s="9"/>
      <c r="D92" s="10"/>
      <c r="E92" s="11"/>
      <c r="F92" s="10"/>
      <c r="G92" s="11"/>
      <c r="H92" s="10"/>
      <c r="I92" s="11"/>
      <c r="J92" s="10"/>
      <c r="K92" s="11"/>
      <c r="L92" s="10"/>
      <c r="M92" s="11"/>
      <c r="N92" s="10"/>
      <c r="O92" s="10"/>
      <c r="P92" s="11"/>
      <c r="Q92" s="10"/>
      <c r="R92" s="10"/>
    </row>
    <row r="93" spans="1:18" ht="17" thickBot="1">
      <c r="A93" s="5">
        <v>43984</v>
      </c>
      <c r="B93" s="6">
        <v>91</v>
      </c>
      <c r="C93" s="12"/>
      <c r="D93" s="13"/>
      <c r="E93" s="14"/>
      <c r="F93" s="13"/>
      <c r="G93" s="14"/>
      <c r="H93" s="13"/>
      <c r="I93" s="14"/>
      <c r="J93" s="13"/>
      <c r="K93" s="14"/>
      <c r="L93" s="13"/>
      <c r="M93" s="14"/>
      <c r="N93" s="13"/>
      <c r="O93" s="13"/>
      <c r="P93" s="14"/>
      <c r="Q93" s="13"/>
      <c r="R93" s="13"/>
    </row>
    <row r="94" spans="1:18" ht="17" thickBot="1">
      <c r="A94" s="5">
        <v>43985</v>
      </c>
      <c r="B94" s="6">
        <v>92</v>
      </c>
      <c r="C94" s="9"/>
      <c r="D94" s="10"/>
      <c r="E94" s="11"/>
      <c r="F94" s="10"/>
      <c r="G94" s="11"/>
      <c r="H94" s="10"/>
      <c r="I94" s="11"/>
      <c r="J94" s="10"/>
      <c r="K94" s="11"/>
      <c r="L94" s="10"/>
      <c r="M94" s="11"/>
      <c r="N94" s="10"/>
      <c r="O94" s="10"/>
      <c r="P94" s="11"/>
      <c r="Q94" s="10"/>
      <c r="R94" s="10"/>
    </row>
    <row r="95" spans="1:18" ht="17" thickBot="1">
      <c r="A95" s="5">
        <v>43986</v>
      </c>
      <c r="B95" s="6">
        <v>93</v>
      </c>
      <c r="C95" s="12"/>
      <c r="D95" s="13"/>
      <c r="E95" s="14"/>
      <c r="F95" s="13"/>
      <c r="G95" s="14"/>
      <c r="H95" s="13"/>
      <c r="I95" s="14"/>
      <c r="J95" s="13"/>
      <c r="K95" s="14"/>
      <c r="L95" s="13"/>
      <c r="M95" s="14"/>
      <c r="N95" s="13"/>
      <c r="O95" s="13"/>
      <c r="P95" s="14"/>
      <c r="Q95" s="13"/>
      <c r="R95" s="13"/>
    </row>
    <row r="96" spans="1:18" ht="17" thickBot="1">
      <c r="A96" s="5">
        <v>43987</v>
      </c>
      <c r="B96" s="6">
        <v>94</v>
      </c>
      <c r="C96" s="9"/>
      <c r="D96" s="10"/>
      <c r="E96" s="11"/>
      <c r="F96" s="10"/>
      <c r="G96" s="11"/>
      <c r="H96" s="10"/>
      <c r="I96" s="11"/>
      <c r="J96" s="10"/>
      <c r="K96" s="11"/>
      <c r="L96" s="10"/>
      <c r="M96" s="11"/>
      <c r="N96" s="10"/>
      <c r="O96" s="10"/>
      <c r="P96" s="11"/>
      <c r="Q96" s="10"/>
      <c r="R96" s="10"/>
    </row>
    <row r="97" spans="1:18" ht="17" thickBot="1">
      <c r="A97" s="5">
        <v>43988</v>
      </c>
      <c r="B97" s="6">
        <v>95</v>
      </c>
      <c r="C97" s="12"/>
      <c r="D97" s="13"/>
      <c r="E97" s="14"/>
      <c r="F97" s="13"/>
      <c r="G97" s="14"/>
      <c r="H97" s="13"/>
      <c r="I97" s="14"/>
      <c r="J97" s="13"/>
      <c r="K97" s="14"/>
      <c r="L97" s="13"/>
      <c r="M97" s="14"/>
      <c r="N97" s="13"/>
      <c r="O97" s="13"/>
      <c r="P97" s="14"/>
      <c r="Q97" s="13"/>
      <c r="R97" s="13"/>
    </row>
    <row r="98" spans="1:18" ht="17" thickBot="1">
      <c r="A98" s="5">
        <v>43989</v>
      </c>
      <c r="B98" s="6">
        <v>96</v>
      </c>
      <c r="C98" s="9"/>
      <c r="D98" s="10"/>
      <c r="E98" s="11"/>
      <c r="F98" s="10"/>
      <c r="G98" s="11"/>
      <c r="H98" s="10"/>
      <c r="I98" s="11"/>
      <c r="J98" s="10"/>
      <c r="K98" s="11"/>
      <c r="L98" s="10"/>
      <c r="M98" s="11"/>
      <c r="N98" s="10"/>
      <c r="O98" s="10"/>
      <c r="P98" s="11"/>
      <c r="Q98" s="10"/>
      <c r="R98" s="10"/>
    </row>
    <row r="99" spans="1:18" ht="17" thickBot="1">
      <c r="A99" s="5">
        <v>43990</v>
      </c>
      <c r="B99" s="6">
        <v>97</v>
      </c>
      <c r="C99" s="12"/>
      <c r="D99" s="13"/>
      <c r="E99" s="14"/>
      <c r="F99" s="13"/>
      <c r="G99" s="14"/>
      <c r="H99" s="13"/>
      <c r="I99" s="14"/>
      <c r="J99" s="13"/>
      <c r="K99" s="14"/>
      <c r="L99" s="13"/>
      <c r="M99" s="14"/>
      <c r="N99" s="13"/>
      <c r="O99" s="13"/>
      <c r="P99" s="14"/>
      <c r="Q99" s="13"/>
      <c r="R99" s="13"/>
    </row>
    <row r="100" spans="1:18" ht="17" thickBot="1">
      <c r="A100" s="5">
        <v>43991</v>
      </c>
      <c r="B100" s="6">
        <v>98</v>
      </c>
      <c r="C100" s="9"/>
      <c r="D100" s="10"/>
      <c r="E100" s="11"/>
      <c r="F100" s="10"/>
      <c r="G100" s="11"/>
      <c r="H100" s="10"/>
      <c r="I100" s="11"/>
      <c r="J100" s="10"/>
      <c r="K100" s="11"/>
      <c r="L100" s="10"/>
      <c r="M100" s="11"/>
      <c r="N100" s="10"/>
      <c r="O100" s="10"/>
      <c r="P100" s="11"/>
      <c r="Q100" s="10"/>
      <c r="R100" s="10"/>
    </row>
    <row r="101" spans="1:18" ht="17" thickBot="1">
      <c r="A101" s="5">
        <v>43992</v>
      </c>
      <c r="B101" s="6">
        <v>99</v>
      </c>
      <c r="C101" s="12"/>
      <c r="D101" s="13"/>
      <c r="E101" s="14"/>
      <c r="F101" s="13"/>
      <c r="G101" s="14"/>
      <c r="H101" s="13"/>
      <c r="I101" s="14"/>
      <c r="J101" s="13"/>
      <c r="K101" s="14"/>
      <c r="L101" s="13"/>
      <c r="M101" s="14"/>
      <c r="N101" s="13"/>
      <c r="O101" s="13"/>
      <c r="P101" s="14"/>
      <c r="Q101" s="13"/>
      <c r="R101" s="13"/>
    </row>
    <row r="102" spans="1:18" ht="17" thickBot="1">
      <c r="A102" s="5">
        <v>43993</v>
      </c>
      <c r="B102" s="6">
        <v>100</v>
      </c>
      <c r="C102" s="9"/>
      <c r="D102" s="10"/>
      <c r="E102" s="11"/>
      <c r="F102" s="10"/>
      <c r="G102" s="11"/>
      <c r="H102" s="10"/>
      <c r="I102" s="11"/>
      <c r="J102" s="10"/>
      <c r="K102" s="11"/>
      <c r="L102" s="10"/>
      <c r="M102" s="11"/>
      <c r="N102" s="10"/>
      <c r="O102" s="10"/>
      <c r="P102" s="11"/>
      <c r="Q102" s="10"/>
      <c r="R102" s="10"/>
    </row>
    <row r="103" spans="1:18" ht="17" thickBot="1">
      <c r="A103" s="5">
        <v>43994</v>
      </c>
      <c r="B103" s="6">
        <v>101</v>
      </c>
      <c r="C103" s="12"/>
      <c r="D103" s="13"/>
      <c r="E103" s="14"/>
      <c r="F103" s="13"/>
      <c r="G103" s="14"/>
      <c r="H103" s="13"/>
      <c r="I103" s="14"/>
      <c r="J103" s="13"/>
      <c r="K103" s="14"/>
      <c r="L103" s="13"/>
      <c r="M103" s="14"/>
      <c r="N103" s="13"/>
      <c r="O103" s="13"/>
      <c r="P103" s="14"/>
      <c r="Q103" s="13"/>
      <c r="R103" s="13"/>
    </row>
    <row r="104" spans="1:18" ht="17" thickBot="1">
      <c r="A104" s="5">
        <v>43995</v>
      </c>
      <c r="B104" s="6">
        <v>102</v>
      </c>
      <c r="C104" s="9"/>
      <c r="D104" s="10"/>
      <c r="E104" s="11"/>
      <c r="F104" s="10"/>
      <c r="G104" s="11"/>
      <c r="H104" s="10"/>
      <c r="I104" s="11"/>
      <c r="J104" s="10"/>
      <c r="K104" s="11"/>
      <c r="L104" s="10"/>
      <c r="M104" s="11"/>
      <c r="N104" s="10"/>
      <c r="O104" s="10"/>
      <c r="P104" s="11"/>
      <c r="Q104" s="10"/>
      <c r="R104" s="10"/>
    </row>
    <row r="105" spans="1:18" ht="17" thickBot="1">
      <c r="A105" s="5">
        <v>43996</v>
      </c>
      <c r="B105" s="6">
        <v>103</v>
      </c>
      <c r="C105" s="12"/>
      <c r="D105" s="13"/>
      <c r="E105" s="14"/>
      <c r="F105" s="13"/>
      <c r="G105" s="14"/>
      <c r="H105" s="13"/>
      <c r="I105" s="14"/>
      <c r="J105" s="13"/>
      <c r="K105" s="14"/>
      <c r="L105" s="13"/>
      <c r="M105" s="14"/>
      <c r="N105" s="13"/>
      <c r="O105" s="13"/>
      <c r="P105" s="14"/>
      <c r="Q105" s="13"/>
      <c r="R105" s="13"/>
    </row>
    <row r="106" spans="1:18" ht="17" thickBot="1">
      <c r="A106" s="5">
        <v>43997</v>
      </c>
      <c r="B106" s="6">
        <v>104</v>
      </c>
      <c r="C106" s="9"/>
      <c r="D106" s="10"/>
      <c r="E106" s="11"/>
      <c r="F106" s="10"/>
      <c r="G106" s="11"/>
      <c r="H106" s="10"/>
      <c r="I106" s="11"/>
      <c r="J106" s="10"/>
      <c r="K106" s="11"/>
      <c r="L106" s="10"/>
      <c r="M106" s="11"/>
      <c r="N106" s="10"/>
      <c r="O106" s="10"/>
      <c r="P106" s="11"/>
      <c r="Q106" s="10"/>
      <c r="R106" s="10"/>
    </row>
    <row r="107" spans="1:18" ht="17" thickBot="1">
      <c r="A107" s="5">
        <v>43998</v>
      </c>
      <c r="B107" s="6">
        <v>105</v>
      </c>
      <c r="C107" s="12"/>
      <c r="D107" s="13"/>
      <c r="E107" s="14"/>
      <c r="F107" s="13"/>
      <c r="G107" s="14"/>
      <c r="H107" s="13"/>
      <c r="I107" s="14"/>
      <c r="J107" s="13"/>
      <c r="K107" s="14"/>
      <c r="L107" s="13"/>
      <c r="M107" s="14"/>
      <c r="N107" s="13"/>
      <c r="O107" s="13"/>
      <c r="P107" s="14"/>
      <c r="Q107" s="13"/>
      <c r="R107" s="13"/>
    </row>
    <row r="108" spans="1:18" ht="17" thickBot="1">
      <c r="A108" s="5">
        <v>43999</v>
      </c>
      <c r="B108" s="6">
        <v>106</v>
      </c>
      <c r="C108" s="9"/>
      <c r="D108" s="10"/>
      <c r="E108" s="11"/>
      <c r="F108" s="10"/>
      <c r="G108" s="11"/>
      <c r="H108" s="10"/>
      <c r="I108" s="11"/>
      <c r="J108" s="10"/>
      <c r="K108" s="11"/>
      <c r="L108" s="10"/>
      <c r="M108" s="11"/>
      <c r="N108" s="10"/>
      <c r="O108" s="10"/>
      <c r="P108" s="11"/>
      <c r="Q108" s="10"/>
      <c r="R108" s="10"/>
    </row>
    <row r="109" spans="1:18" ht="17" thickBot="1">
      <c r="A109" s="5">
        <v>44000</v>
      </c>
      <c r="B109" s="6">
        <v>107</v>
      </c>
      <c r="C109" s="12"/>
      <c r="D109" s="13"/>
      <c r="E109" s="14"/>
      <c r="F109" s="13"/>
      <c r="G109" s="14"/>
      <c r="H109" s="13"/>
      <c r="I109" s="14"/>
      <c r="J109" s="13"/>
      <c r="K109" s="14"/>
      <c r="L109" s="13"/>
      <c r="M109" s="14"/>
      <c r="N109" s="13"/>
      <c r="O109" s="13"/>
      <c r="P109" s="14"/>
      <c r="Q109" s="13"/>
      <c r="R109" s="13"/>
    </row>
    <row r="110" spans="1:18" ht="17" thickBot="1">
      <c r="A110" s="5">
        <v>44001</v>
      </c>
      <c r="B110" s="6">
        <v>108</v>
      </c>
      <c r="C110" s="9"/>
      <c r="D110" s="10"/>
      <c r="E110" s="11"/>
      <c r="F110" s="10"/>
      <c r="G110" s="11"/>
      <c r="H110" s="10"/>
      <c r="I110" s="11"/>
      <c r="J110" s="10"/>
      <c r="K110" s="11"/>
      <c r="L110" s="10"/>
      <c r="M110" s="11"/>
      <c r="N110" s="10"/>
      <c r="O110" s="10"/>
      <c r="P110" s="11"/>
      <c r="Q110" s="10"/>
      <c r="R110" s="10"/>
    </row>
    <row r="111" spans="1:18" ht="17" thickBot="1">
      <c r="A111" s="5">
        <v>44002</v>
      </c>
      <c r="B111" s="6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44003</v>
      </c>
      <c r="B112" s="6">
        <v>110</v>
      </c>
      <c r="C112" s="9"/>
      <c r="D112" s="10"/>
      <c r="E112" s="11"/>
      <c r="F112" s="10"/>
      <c r="G112" s="11"/>
      <c r="H112" s="10"/>
      <c r="I112" s="11"/>
      <c r="J112" s="10"/>
      <c r="K112" s="11"/>
      <c r="L112" s="10"/>
      <c r="M112" s="11"/>
      <c r="N112" s="10"/>
      <c r="O112" s="10"/>
      <c r="P112" s="11"/>
      <c r="Q112" s="10"/>
      <c r="R112" s="10"/>
    </row>
    <row r="113" spans="1:18" ht="17" thickBot="1">
      <c r="A113" s="5">
        <v>44004</v>
      </c>
      <c r="B113" s="6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44005</v>
      </c>
      <c r="B114" s="6">
        <v>112</v>
      </c>
      <c r="C114" s="9"/>
      <c r="D114" s="10"/>
      <c r="E114" s="11"/>
      <c r="F114" s="10"/>
      <c r="G114" s="11"/>
      <c r="H114" s="10"/>
      <c r="I114" s="11"/>
      <c r="J114" s="10"/>
      <c r="K114" s="11"/>
      <c r="L114" s="10"/>
      <c r="M114" s="11"/>
      <c r="N114" s="10"/>
      <c r="O114" s="10"/>
      <c r="P114" s="11"/>
      <c r="Q114" s="10"/>
      <c r="R114" s="10"/>
    </row>
    <row r="115" spans="1:18" ht="17" thickBot="1">
      <c r="A115" s="5">
        <v>44006</v>
      </c>
      <c r="B115" s="6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44007</v>
      </c>
      <c r="B116" s="6">
        <v>114</v>
      </c>
      <c r="C116" s="9"/>
      <c r="D116" s="10"/>
      <c r="E116" s="11"/>
      <c r="F116" s="10"/>
      <c r="G116" s="11"/>
      <c r="H116" s="10"/>
      <c r="I116" s="11"/>
      <c r="J116" s="10"/>
      <c r="K116" s="11"/>
      <c r="L116" s="10"/>
      <c r="M116" s="11"/>
      <c r="N116" s="10"/>
      <c r="O116" s="10"/>
      <c r="P116" s="11"/>
      <c r="Q116" s="10"/>
      <c r="R116" s="10"/>
    </row>
    <row r="117" spans="1:18" ht="17" thickBot="1">
      <c r="A117" s="5">
        <v>44008</v>
      </c>
      <c r="B117" s="6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44009</v>
      </c>
      <c r="B118" s="6">
        <v>116</v>
      </c>
      <c r="C118" s="9"/>
      <c r="D118" s="10"/>
      <c r="E118" s="11"/>
      <c r="F118" s="10"/>
      <c r="G118" s="11"/>
      <c r="H118" s="10"/>
      <c r="I118" s="11"/>
      <c r="J118" s="10"/>
      <c r="K118" s="11"/>
      <c r="L118" s="10"/>
      <c r="M118" s="11"/>
      <c r="N118" s="10"/>
      <c r="O118" s="10"/>
      <c r="P118" s="11"/>
      <c r="Q118" s="10"/>
      <c r="R118" s="10"/>
    </row>
    <row r="119" spans="1:18" ht="17" thickBot="1">
      <c r="A119" s="5">
        <v>44010</v>
      </c>
      <c r="B119" s="6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44011</v>
      </c>
      <c r="B120" s="6">
        <v>118</v>
      </c>
      <c r="C120" s="9"/>
      <c r="D120" s="10"/>
      <c r="E120" s="11"/>
      <c r="F120" s="10"/>
      <c r="G120" s="11"/>
      <c r="H120" s="10"/>
      <c r="I120" s="11"/>
      <c r="J120" s="10"/>
      <c r="K120" s="11"/>
      <c r="L120" s="10"/>
      <c r="M120" s="11"/>
      <c r="N120" s="10"/>
      <c r="O120" s="10"/>
      <c r="P120" s="11"/>
      <c r="Q120" s="10"/>
      <c r="R120" s="10"/>
    </row>
    <row r="121" spans="1:18" ht="17" thickBot="1">
      <c r="A121" s="5">
        <v>44012</v>
      </c>
      <c r="B121" s="6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44013</v>
      </c>
      <c r="B122" s="6">
        <v>120</v>
      </c>
      <c r="C122" s="9"/>
      <c r="D122" s="10"/>
      <c r="E122" s="11"/>
      <c r="F122" s="10"/>
      <c r="G122" s="11"/>
      <c r="H122" s="10"/>
      <c r="I122" s="11"/>
      <c r="J122" s="10"/>
      <c r="K122" s="11"/>
      <c r="L122" s="10"/>
      <c r="M122" s="11"/>
      <c r="N122" s="10"/>
      <c r="O122" s="10"/>
      <c r="P122" s="11"/>
      <c r="Q122" s="10"/>
      <c r="R122" s="10"/>
    </row>
    <row r="123" spans="1:18" ht="17" thickBot="1">
      <c r="A123" s="5">
        <v>44014</v>
      </c>
      <c r="B123" s="6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44015</v>
      </c>
      <c r="B124" s="6">
        <v>122</v>
      </c>
      <c r="C124" s="9"/>
      <c r="D124" s="10"/>
      <c r="E124" s="11"/>
      <c r="F124" s="10"/>
      <c r="G124" s="11"/>
      <c r="H124" s="10"/>
      <c r="I124" s="11"/>
      <c r="J124" s="10"/>
      <c r="K124" s="11"/>
      <c r="L124" s="10"/>
      <c r="M124" s="11"/>
      <c r="N124" s="10"/>
      <c r="O124" s="10"/>
      <c r="P124" s="11"/>
      <c r="Q124" s="10"/>
      <c r="R124" s="10"/>
    </row>
    <row r="125" spans="1:18" ht="17" thickBot="1">
      <c r="A125" s="5">
        <v>44016</v>
      </c>
      <c r="B125" s="6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44017</v>
      </c>
      <c r="B126" s="6">
        <v>124</v>
      </c>
      <c r="C126" s="9"/>
      <c r="D126" s="10"/>
      <c r="E126" s="11"/>
      <c r="F126" s="10"/>
      <c r="G126" s="11"/>
      <c r="H126" s="10"/>
      <c r="I126" s="11"/>
      <c r="J126" s="10"/>
      <c r="K126" s="11"/>
      <c r="L126" s="10"/>
      <c r="M126" s="11"/>
      <c r="N126" s="10"/>
      <c r="O126" s="10"/>
      <c r="P126" s="11"/>
      <c r="Q126" s="10"/>
      <c r="R126" s="10"/>
    </row>
    <row r="127" spans="1:18" ht="17" thickBot="1">
      <c r="A127" s="5">
        <v>44018</v>
      </c>
      <c r="B127" s="6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44019</v>
      </c>
      <c r="B128" s="6">
        <v>126</v>
      </c>
      <c r="C128" s="9"/>
      <c r="D128" s="10"/>
      <c r="E128" s="11"/>
      <c r="F128" s="10"/>
      <c r="G128" s="11"/>
      <c r="H128" s="10"/>
      <c r="I128" s="11"/>
      <c r="J128" s="10"/>
      <c r="K128" s="11"/>
      <c r="L128" s="10"/>
      <c r="M128" s="11"/>
      <c r="N128" s="10"/>
      <c r="O128" s="10"/>
      <c r="P128" s="11"/>
      <c r="Q128" s="10"/>
      <c r="R128" s="10"/>
    </row>
    <row r="129" spans="1:18" ht="17" thickBot="1">
      <c r="A129" s="5">
        <v>44020</v>
      </c>
      <c r="B129" s="6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44021</v>
      </c>
      <c r="B130" s="6">
        <v>128</v>
      </c>
      <c r="C130" s="9"/>
      <c r="D130" s="10"/>
      <c r="E130" s="11"/>
      <c r="F130" s="10"/>
      <c r="G130" s="11"/>
      <c r="H130" s="10"/>
      <c r="I130" s="11"/>
      <c r="J130" s="10"/>
      <c r="K130" s="11"/>
      <c r="L130" s="10"/>
      <c r="M130" s="11"/>
      <c r="N130" s="10"/>
      <c r="O130" s="10"/>
      <c r="P130" s="11"/>
      <c r="Q130" s="10"/>
      <c r="R130" s="10"/>
    </row>
    <row r="131" spans="1:18" ht="17" thickBot="1">
      <c r="A131" s="5">
        <v>44022</v>
      </c>
      <c r="B131" s="6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44023</v>
      </c>
      <c r="B132" s="6">
        <v>130</v>
      </c>
      <c r="C132" s="9"/>
      <c r="D132" s="10"/>
      <c r="E132" s="11"/>
      <c r="F132" s="10"/>
      <c r="G132" s="11"/>
      <c r="H132" s="10"/>
      <c r="I132" s="11"/>
      <c r="J132" s="10"/>
      <c r="K132" s="11"/>
      <c r="L132" s="10"/>
      <c r="M132" s="11"/>
      <c r="N132" s="10"/>
      <c r="O132" s="10"/>
      <c r="P132" s="11"/>
      <c r="Q132" s="10"/>
      <c r="R132" s="10"/>
    </row>
    <row r="133" spans="1:18" ht="17" thickBot="1">
      <c r="A133" s="5">
        <v>44024</v>
      </c>
      <c r="B133" s="6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44025</v>
      </c>
      <c r="B134" s="6">
        <v>132</v>
      </c>
      <c r="C134" s="9"/>
      <c r="D134" s="10"/>
      <c r="E134" s="11"/>
      <c r="F134" s="10"/>
      <c r="G134" s="11"/>
      <c r="H134" s="10"/>
      <c r="I134" s="11"/>
      <c r="J134" s="10"/>
      <c r="K134" s="11"/>
      <c r="L134" s="10"/>
      <c r="M134" s="11"/>
      <c r="N134" s="10"/>
      <c r="O134" s="10"/>
      <c r="P134" s="11"/>
      <c r="Q134" s="10"/>
      <c r="R134" s="10"/>
    </row>
    <row r="135" spans="1:18" ht="17" thickBot="1">
      <c r="A135" s="5">
        <v>44026</v>
      </c>
      <c r="B135" s="6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44027</v>
      </c>
      <c r="B136" s="6">
        <v>134</v>
      </c>
      <c r="C136" s="9"/>
      <c r="D136" s="10"/>
      <c r="E136" s="11"/>
      <c r="F136" s="10"/>
      <c r="G136" s="11"/>
      <c r="H136" s="10"/>
      <c r="I136" s="11"/>
      <c r="J136" s="10"/>
      <c r="K136" s="11"/>
      <c r="L136" s="10"/>
      <c r="M136" s="11"/>
      <c r="N136" s="10"/>
      <c r="O136" s="10"/>
      <c r="P136" s="11"/>
      <c r="Q136" s="10"/>
      <c r="R136" s="10"/>
    </row>
    <row r="137" spans="1:18" ht="17" thickBot="1">
      <c r="A137" s="5">
        <v>44028</v>
      </c>
      <c r="B137" s="6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44029</v>
      </c>
      <c r="B138" s="6">
        <v>136</v>
      </c>
      <c r="C138" s="9"/>
      <c r="D138" s="10"/>
      <c r="E138" s="11"/>
      <c r="F138" s="10"/>
      <c r="G138" s="11"/>
      <c r="H138" s="10"/>
      <c r="I138" s="11"/>
      <c r="J138" s="10"/>
      <c r="K138" s="11"/>
      <c r="L138" s="10"/>
      <c r="M138" s="11"/>
      <c r="N138" s="10"/>
      <c r="O138" s="10"/>
      <c r="P138" s="11"/>
      <c r="Q138" s="10"/>
      <c r="R138" s="10"/>
    </row>
    <row r="139" spans="1:18" ht="17" thickBot="1">
      <c r="A139" s="5">
        <v>44030</v>
      </c>
      <c r="B139" s="6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44031</v>
      </c>
      <c r="B140" s="6">
        <v>138</v>
      </c>
      <c r="C140" s="9"/>
      <c r="D140" s="10"/>
      <c r="E140" s="11"/>
      <c r="F140" s="10"/>
      <c r="G140" s="11"/>
      <c r="H140" s="10"/>
      <c r="I140" s="11"/>
      <c r="J140" s="10"/>
      <c r="K140" s="11"/>
      <c r="L140" s="10"/>
      <c r="M140" s="11"/>
      <c r="N140" s="10"/>
      <c r="O140" s="10"/>
      <c r="P140" s="11"/>
      <c r="Q140" s="10"/>
      <c r="R140" s="10"/>
    </row>
    <row r="141" spans="1:18" ht="17" thickBot="1">
      <c r="A141" s="5">
        <v>44032</v>
      </c>
      <c r="B141" s="6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44033</v>
      </c>
      <c r="B142" s="6">
        <v>140</v>
      </c>
      <c r="C142" s="9"/>
      <c r="D142" s="10"/>
      <c r="E142" s="11"/>
      <c r="F142" s="10"/>
      <c r="G142" s="11"/>
      <c r="H142" s="10"/>
      <c r="I142" s="11"/>
      <c r="J142" s="10"/>
      <c r="K142" s="11"/>
      <c r="L142" s="10"/>
      <c r="M142" s="11"/>
      <c r="N142" s="10"/>
      <c r="O142" s="10"/>
      <c r="P142" s="11"/>
      <c r="Q142" s="10"/>
      <c r="R142" s="10"/>
    </row>
    <row r="143" spans="1:18" ht="17" thickBot="1">
      <c r="A143" s="5">
        <v>44034</v>
      </c>
      <c r="B143" s="6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44035</v>
      </c>
      <c r="B144" s="6">
        <v>142</v>
      </c>
      <c r="C144" s="9"/>
      <c r="D144" s="10"/>
      <c r="E144" s="11"/>
      <c r="F144" s="10"/>
      <c r="G144" s="11"/>
      <c r="H144" s="10"/>
      <c r="I144" s="11"/>
      <c r="J144" s="10"/>
      <c r="K144" s="11"/>
      <c r="L144" s="10"/>
      <c r="M144" s="11"/>
      <c r="N144" s="10"/>
      <c r="O144" s="10"/>
      <c r="P144" s="11"/>
      <c r="Q144" s="10"/>
      <c r="R144" s="10"/>
    </row>
    <row r="145" spans="1:18" ht="17" thickBot="1">
      <c r="A145" s="5">
        <v>44036</v>
      </c>
      <c r="B145" s="6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44037</v>
      </c>
      <c r="B146" s="6">
        <v>144</v>
      </c>
      <c r="C146" s="9"/>
      <c r="D146" s="10"/>
      <c r="E146" s="11"/>
      <c r="F146" s="10"/>
      <c r="G146" s="11"/>
      <c r="H146" s="10"/>
      <c r="I146" s="11"/>
      <c r="J146" s="10"/>
      <c r="K146" s="11"/>
      <c r="L146" s="10"/>
      <c r="M146" s="11"/>
      <c r="N146" s="10"/>
      <c r="O146" s="10"/>
      <c r="P146" s="11"/>
      <c r="Q146" s="10"/>
      <c r="R146" s="10"/>
    </row>
    <row r="147" spans="1:18" ht="17" thickBot="1">
      <c r="A147" s="5">
        <v>44038</v>
      </c>
      <c r="B147" s="6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44039</v>
      </c>
      <c r="B148" s="6">
        <v>146</v>
      </c>
      <c r="C148" s="9"/>
      <c r="D148" s="10"/>
      <c r="E148" s="11"/>
      <c r="F148" s="10"/>
      <c r="G148" s="11"/>
      <c r="H148" s="10"/>
      <c r="I148" s="11"/>
      <c r="J148" s="10"/>
      <c r="K148" s="11"/>
      <c r="L148" s="10"/>
      <c r="M148" s="11"/>
      <c r="N148" s="10"/>
      <c r="O148" s="10"/>
      <c r="P148" s="11"/>
      <c r="Q148" s="10"/>
      <c r="R148" s="10"/>
    </row>
    <row r="149" spans="1:18" ht="17" thickBot="1">
      <c r="A149" s="5">
        <v>44040</v>
      </c>
      <c r="B149" s="6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44041</v>
      </c>
      <c r="B150" s="6">
        <v>148</v>
      </c>
      <c r="C150" s="9"/>
      <c r="D150" s="10"/>
      <c r="E150" s="11"/>
      <c r="F150" s="10"/>
      <c r="G150" s="11"/>
      <c r="H150" s="10"/>
      <c r="I150" s="11"/>
      <c r="J150" s="10"/>
      <c r="K150" s="11"/>
      <c r="L150" s="10"/>
      <c r="M150" s="11"/>
      <c r="N150" s="10"/>
      <c r="O150" s="10"/>
      <c r="P150" s="11"/>
      <c r="Q150" s="10"/>
      <c r="R150" s="10"/>
    </row>
    <row r="151" spans="1:18" ht="17" thickBot="1">
      <c r="A151" s="5">
        <v>44042</v>
      </c>
      <c r="B151" s="6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44043</v>
      </c>
      <c r="B152" s="6">
        <v>150</v>
      </c>
      <c r="C152" s="9"/>
      <c r="D152" s="10"/>
      <c r="E152" s="11"/>
      <c r="F152" s="10"/>
      <c r="G152" s="11"/>
      <c r="H152" s="10"/>
      <c r="I152" s="11"/>
      <c r="J152" s="10"/>
      <c r="K152" s="11"/>
      <c r="L152" s="10"/>
      <c r="M152" s="11"/>
      <c r="N152" s="10"/>
      <c r="O152" s="10"/>
      <c r="P152" s="11"/>
      <c r="Q152" s="10"/>
      <c r="R152" s="10"/>
    </row>
    <row r="153" spans="1:18" ht="17" thickBot="1">
      <c r="A153" s="5">
        <v>44044</v>
      </c>
      <c r="B153" s="6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44045</v>
      </c>
      <c r="B154" s="6">
        <v>152</v>
      </c>
      <c r="C154" s="9"/>
      <c r="D154" s="10"/>
      <c r="E154" s="11"/>
      <c r="F154" s="10"/>
      <c r="G154" s="11"/>
      <c r="H154" s="10"/>
      <c r="I154" s="11"/>
      <c r="J154" s="10"/>
      <c r="K154" s="11"/>
      <c r="L154" s="10"/>
      <c r="M154" s="11"/>
      <c r="N154" s="10"/>
      <c r="O154" s="10"/>
      <c r="P154" s="11"/>
      <c r="Q154" s="10"/>
      <c r="R154" s="10"/>
    </row>
    <row r="155" spans="1:18" ht="17" thickBot="1">
      <c r="A155" s="5">
        <v>44046</v>
      </c>
      <c r="B155" s="6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44047</v>
      </c>
      <c r="B156" s="6">
        <v>154</v>
      </c>
      <c r="C156" s="9"/>
      <c r="D156" s="10"/>
      <c r="E156" s="11"/>
      <c r="F156" s="10"/>
      <c r="G156" s="11"/>
      <c r="H156" s="10"/>
      <c r="I156" s="11"/>
      <c r="J156" s="10"/>
      <c r="K156" s="11"/>
      <c r="L156" s="10"/>
      <c r="M156" s="11"/>
      <c r="N156" s="10"/>
      <c r="O156" s="10"/>
      <c r="P156" s="11"/>
      <c r="Q156" s="10"/>
      <c r="R156" s="10"/>
    </row>
    <row r="157" spans="1:18" ht="17" thickBot="1">
      <c r="A157" s="5">
        <v>44048</v>
      </c>
      <c r="B157" s="6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44049</v>
      </c>
      <c r="B158" s="6">
        <v>156</v>
      </c>
      <c r="C158" s="9"/>
      <c r="D158" s="10"/>
      <c r="E158" s="11"/>
      <c r="F158" s="10"/>
      <c r="G158" s="11"/>
      <c r="H158" s="10"/>
      <c r="I158" s="11"/>
      <c r="J158" s="10"/>
      <c r="K158" s="11"/>
      <c r="L158" s="10"/>
      <c r="M158" s="11"/>
      <c r="N158" s="10"/>
      <c r="O158" s="10"/>
      <c r="P158" s="11"/>
      <c r="Q158" s="10"/>
      <c r="R158" s="10"/>
    </row>
    <row r="159" spans="1:18" ht="17" thickBot="1">
      <c r="A159" s="5">
        <v>44050</v>
      </c>
      <c r="B159" s="6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44051</v>
      </c>
      <c r="B160" s="6">
        <v>158</v>
      </c>
      <c r="C160" s="9"/>
      <c r="D160" s="10"/>
      <c r="E160" s="11"/>
      <c r="F160" s="10"/>
      <c r="G160" s="11"/>
      <c r="H160" s="10"/>
      <c r="I160" s="11"/>
      <c r="J160" s="10"/>
      <c r="K160" s="11"/>
      <c r="L160" s="10"/>
      <c r="M160" s="11"/>
      <c r="N160" s="10"/>
      <c r="O160" s="10"/>
      <c r="P160" s="11"/>
      <c r="Q160" s="10"/>
      <c r="R160" s="10"/>
    </row>
    <row r="161" spans="1:18" ht="17" thickBot="1">
      <c r="A161" s="5">
        <v>44052</v>
      </c>
      <c r="B161" s="6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44053</v>
      </c>
      <c r="B162" s="6">
        <v>160</v>
      </c>
      <c r="C162" s="9"/>
      <c r="D162" s="10"/>
      <c r="E162" s="11"/>
      <c r="F162" s="10"/>
      <c r="G162" s="11"/>
      <c r="H162" s="10"/>
      <c r="I162" s="11"/>
      <c r="J162" s="10"/>
      <c r="K162" s="11"/>
      <c r="L162" s="10"/>
      <c r="M162" s="11"/>
      <c r="N162" s="10"/>
      <c r="O162" s="10"/>
      <c r="P162" s="11"/>
      <c r="Q162" s="10"/>
      <c r="R162" s="10"/>
    </row>
    <row r="163" spans="1:18" ht="17" thickBot="1">
      <c r="A163" s="5">
        <v>44054</v>
      </c>
      <c r="B163" s="6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44055</v>
      </c>
      <c r="B164" s="6">
        <v>162</v>
      </c>
      <c r="C164" s="9"/>
      <c r="D164" s="10"/>
      <c r="E164" s="11"/>
      <c r="F164" s="10"/>
      <c r="G164" s="11"/>
      <c r="H164" s="10"/>
      <c r="I164" s="11"/>
      <c r="J164" s="10"/>
      <c r="K164" s="11"/>
      <c r="L164" s="10"/>
      <c r="M164" s="11"/>
      <c r="N164" s="10"/>
      <c r="O164" s="10"/>
      <c r="P164" s="11"/>
      <c r="Q164" s="10"/>
      <c r="R164" s="10"/>
    </row>
    <row r="165" spans="1:18" ht="17" thickBot="1">
      <c r="A165" s="5">
        <v>44056</v>
      </c>
      <c r="B165" s="6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44057</v>
      </c>
      <c r="B166" s="6">
        <v>164</v>
      </c>
      <c r="C166" s="9"/>
      <c r="D166" s="10"/>
      <c r="E166" s="11"/>
      <c r="F166" s="10"/>
      <c r="G166" s="11"/>
      <c r="H166" s="10"/>
      <c r="I166" s="11"/>
      <c r="J166" s="10"/>
      <c r="K166" s="11"/>
      <c r="L166" s="10"/>
      <c r="M166" s="11"/>
      <c r="N166" s="10"/>
      <c r="O166" s="10"/>
      <c r="P166" s="11"/>
      <c r="Q166" s="10"/>
      <c r="R166" s="10"/>
    </row>
    <row r="167" spans="1:18" ht="17" thickBot="1">
      <c r="A167" s="5">
        <v>44058</v>
      </c>
      <c r="B167" s="6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44059</v>
      </c>
      <c r="B168" s="6">
        <v>166</v>
      </c>
      <c r="C168" s="9"/>
      <c r="D168" s="10"/>
      <c r="E168" s="11"/>
      <c r="F168" s="10"/>
      <c r="G168" s="11"/>
      <c r="H168" s="10"/>
      <c r="I168" s="11"/>
      <c r="J168" s="10"/>
      <c r="K168" s="11"/>
      <c r="L168" s="10"/>
      <c r="M168" s="11"/>
      <c r="N168" s="10"/>
      <c r="O168" s="10"/>
      <c r="P168" s="11"/>
      <c r="Q168" s="10"/>
      <c r="R168" s="10"/>
    </row>
    <row r="169" spans="1:18" ht="17" thickBot="1">
      <c r="A169" s="5">
        <v>44060</v>
      </c>
      <c r="B169" s="6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44061</v>
      </c>
      <c r="B170" s="6">
        <v>168</v>
      </c>
      <c r="C170" s="9"/>
      <c r="D170" s="10"/>
      <c r="E170" s="11"/>
      <c r="F170" s="10"/>
      <c r="G170" s="11"/>
      <c r="H170" s="10"/>
      <c r="I170" s="11"/>
      <c r="J170" s="10"/>
      <c r="K170" s="11"/>
      <c r="L170" s="10"/>
      <c r="M170" s="11"/>
      <c r="N170" s="10"/>
      <c r="O170" s="10"/>
      <c r="P170" s="11"/>
      <c r="Q170" s="10"/>
      <c r="R170" s="10"/>
    </row>
    <row r="171" spans="1:18" ht="17" thickBot="1">
      <c r="A171" s="5">
        <v>44062</v>
      </c>
      <c r="B171" s="6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44063</v>
      </c>
      <c r="B172" s="6">
        <v>170</v>
      </c>
      <c r="C172" s="9"/>
      <c r="D172" s="10"/>
      <c r="E172" s="11"/>
      <c r="F172" s="10"/>
      <c r="G172" s="11"/>
      <c r="H172" s="10"/>
      <c r="I172" s="11"/>
      <c r="J172" s="10"/>
      <c r="K172" s="11"/>
      <c r="L172" s="10"/>
      <c r="M172" s="11"/>
      <c r="N172" s="10"/>
      <c r="O172" s="10"/>
      <c r="P172" s="11"/>
      <c r="Q172" s="10"/>
      <c r="R172" s="10"/>
    </row>
    <row r="173" spans="1:18" ht="17" thickBot="1">
      <c r="A173" s="5">
        <v>44064</v>
      </c>
      <c r="B173" s="6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44065</v>
      </c>
      <c r="B174" s="6">
        <v>172</v>
      </c>
      <c r="C174" s="9"/>
      <c r="D174" s="10"/>
      <c r="E174" s="11"/>
      <c r="F174" s="10"/>
      <c r="G174" s="11"/>
      <c r="H174" s="10"/>
      <c r="I174" s="11"/>
      <c r="J174" s="10"/>
      <c r="K174" s="11"/>
      <c r="L174" s="10"/>
      <c r="M174" s="11"/>
      <c r="N174" s="10"/>
      <c r="O174" s="10"/>
      <c r="P174" s="11"/>
      <c r="Q174" s="10"/>
      <c r="R174" s="10"/>
    </row>
    <row r="175" spans="1:18" ht="17" thickBot="1">
      <c r="A175" s="5">
        <v>44066</v>
      </c>
      <c r="B175" s="6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44067</v>
      </c>
      <c r="B176" s="6">
        <v>174</v>
      </c>
      <c r="C176" s="9"/>
      <c r="D176" s="10"/>
      <c r="E176" s="11"/>
      <c r="F176" s="10"/>
      <c r="G176" s="11"/>
      <c r="H176" s="10"/>
      <c r="I176" s="11"/>
      <c r="J176" s="10"/>
      <c r="K176" s="11"/>
      <c r="L176" s="10"/>
      <c r="M176" s="11"/>
      <c r="N176" s="10"/>
      <c r="O176" s="10"/>
      <c r="P176" s="11"/>
      <c r="Q176" s="10"/>
      <c r="R176" s="10"/>
    </row>
    <row r="177" spans="1:18" ht="17" thickBot="1">
      <c r="A177" s="5">
        <v>44068</v>
      </c>
      <c r="B177" s="6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44069</v>
      </c>
      <c r="B178" s="6">
        <v>176</v>
      </c>
      <c r="C178" s="9"/>
      <c r="D178" s="10"/>
      <c r="E178" s="11"/>
      <c r="F178" s="10"/>
      <c r="G178" s="11"/>
      <c r="H178" s="10"/>
      <c r="I178" s="11"/>
      <c r="J178" s="10"/>
      <c r="K178" s="11"/>
      <c r="L178" s="10"/>
      <c r="M178" s="11"/>
      <c r="N178" s="10"/>
      <c r="O178" s="10"/>
      <c r="P178" s="11"/>
      <c r="Q178" s="10"/>
      <c r="R178" s="10"/>
    </row>
    <row r="179" spans="1:18" ht="17" thickBot="1">
      <c r="A179" s="5">
        <v>44070</v>
      </c>
      <c r="B179" s="6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44071</v>
      </c>
      <c r="B180" s="6">
        <v>178</v>
      </c>
      <c r="C180" s="9"/>
      <c r="D180" s="10"/>
      <c r="E180" s="11"/>
      <c r="F180" s="10"/>
      <c r="G180" s="11"/>
      <c r="H180" s="10"/>
      <c r="I180" s="11"/>
      <c r="J180" s="10"/>
      <c r="K180" s="11"/>
      <c r="L180" s="10"/>
      <c r="M180" s="11"/>
      <c r="N180" s="10"/>
      <c r="O180" s="10"/>
      <c r="P180" s="11"/>
      <c r="Q180" s="10"/>
      <c r="R180" s="10"/>
    </row>
    <row r="181" spans="1:18" ht="17" thickBot="1">
      <c r="A181" s="5">
        <v>44072</v>
      </c>
      <c r="B181" s="6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44073</v>
      </c>
      <c r="B182" s="6">
        <v>180</v>
      </c>
      <c r="C182" s="9"/>
      <c r="D182" s="10"/>
      <c r="E182" s="11"/>
      <c r="F182" s="10"/>
      <c r="G182" s="11"/>
      <c r="H182" s="10"/>
      <c r="I182" s="11"/>
      <c r="J182" s="10"/>
      <c r="K182" s="11"/>
      <c r="L182" s="10"/>
      <c r="M182" s="11"/>
      <c r="N182" s="10"/>
      <c r="O182" s="10"/>
      <c r="P182" s="11"/>
      <c r="Q182" s="10"/>
      <c r="R182" s="10"/>
    </row>
    <row r="183" spans="1:18" ht="17" thickBot="1">
      <c r="A183" s="5">
        <v>44074</v>
      </c>
      <c r="B183" s="6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44075</v>
      </c>
      <c r="B184" s="6">
        <v>182</v>
      </c>
      <c r="C184" s="9"/>
      <c r="D184" s="10"/>
      <c r="E184" s="11"/>
      <c r="F184" s="10"/>
      <c r="G184" s="11"/>
      <c r="H184" s="10"/>
      <c r="I184" s="11"/>
      <c r="J184" s="10"/>
      <c r="K184" s="11"/>
      <c r="L184" s="10"/>
      <c r="M184" s="11"/>
      <c r="N184" s="10"/>
      <c r="O184" s="10"/>
      <c r="P184" s="11"/>
      <c r="Q184" s="10"/>
      <c r="R184" s="10"/>
    </row>
    <row r="185" spans="1:18" ht="17" thickBot="1">
      <c r="A185" s="5">
        <v>44076</v>
      </c>
      <c r="B185" s="6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44077</v>
      </c>
      <c r="B186" s="6">
        <v>184</v>
      </c>
      <c r="C186" s="9"/>
      <c r="D186" s="10"/>
      <c r="E186" s="11"/>
      <c r="F186" s="10"/>
      <c r="G186" s="11"/>
      <c r="H186" s="10"/>
      <c r="I186" s="11"/>
      <c r="J186" s="10"/>
      <c r="K186" s="11"/>
      <c r="L186" s="10"/>
      <c r="M186" s="11"/>
      <c r="N186" s="10"/>
      <c r="O186" s="10"/>
      <c r="P186" s="11"/>
      <c r="Q186" s="10"/>
      <c r="R186" s="10"/>
    </row>
    <row r="187" spans="1:18" ht="17" thickBot="1">
      <c r="A187" s="5">
        <v>44078</v>
      </c>
      <c r="B187" s="6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44079</v>
      </c>
      <c r="B188" s="6">
        <v>186</v>
      </c>
      <c r="C188" s="9"/>
      <c r="D188" s="10"/>
      <c r="E188" s="11"/>
      <c r="F188" s="10"/>
      <c r="G188" s="11"/>
      <c r="H188" s="10"/>
      <c r="I188" s="11"/>
      <c r="J188" s="10"/>
      <c r="K188" s="11"/>
      <c r="L188" s="10"/>
      <c r="M188" s="11"/>
      <c r="N188" s="10"/>
      <c r="O188" s="10"/>
      <c r="P188" s="11"/>
      <c r="Q188" s="10"/>
      <c r="R188" s="10"/>
    </row>
    <row r="189" spans="1:18" ht="17" thickBot="1">
      <c r="A189" s="5">
        <v>44080</v>
      </c>
      <c r="B189" s="6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44081</v>
      </c>
      <c r="B190" s="6">
        <v>188</v>
      </c>
      <c r="C190" s="9"/>
      <c r="D190" s="10"/>
      <c r="E190" s="11"/>
      <c r="F190" s="10"/>
      <c r="G190" s="11"/>
      <c r="H190" s="10"/>
      <c r="I190" s="11"/>
      <c r="J190" s="10"/>
      <c r="K190" s="11"/>
      <c r="L190" s="10"/>
      <c r="M190" s="11"/>
      <c r="N190" s="10"/>
      <c r="O190" s="10"/>
      <c r="P190" s="11"/>
      <c r="Q190" s="10"/>
      <c r="R190" s="10"/>
    </row>
    <row r="191" spans="1:18" ht="17" thickBot="1">
      <c r="A191" s="5">
        <v>44082</v>
      </c>
      <c r="B191" s="6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44083</v>
      </c>
      <c r="B192" s="6">
        <v>190</v>
      </c>
      <c r="C192" s="9"/>
      <c r="D192" s="10"/>
      <c r="E192" s="11"/>
      <c r="F192" s="10"/>
      <c r="G192" s="11"/>
      <c r="H192" s="10"/>
      <c r="I192" s="11"/>
      <c r="J192" s="10"/>
      <c r="K192" s="11"/>
      <c r="L192" s="10"/>
      <c r="M192" s="11"/>
      <c r="N192" s="10"/>
      <c r="O192" s="10"/>
      <c r="P192" s="11"/>
      <c r="Q192" s="10"/>
      <c r="R192" s="10"/>
    </row>
    <row r="193" spans="1:18" ht="17" thickBot="1">
      <c r="A193" s="5">
        <v>44084</v>
      </c>
      <c r="B193" s="6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44085</v>
      </c>
      <c r="B194" s="6">
        <v>192</v>
      </c>
      <c r="C194" s="9"/>
      <c r="D194" s="10"/>
      <c r="E194" s="11"/>
      <c r="F194" s="10"/>
      <c r="G194" s="11"/>
      <c r="H194" s="10"/>
      <c r="I194" s="11"/>
      <c r="J194" s="10"/>
      <c r="K194" s="11"/>
      <c r="L194" s="10"/>
      <c r="M194" s="11"/>
      <c r="N194" s="10"/>
      <c r="O194" s="10"/>
      <c r="P194" s="11"/>
      <c r="Q194" s="10"/>
      <c r="R194" s="10"/>
    </row>
    <row r="195" spans="1:18" ht="17" thickBot="1">
      <c r="A195" s="5">
        <v>44086</v>
      </c>
      <c r="B195" s="6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44087</v>
      </c>
      <c r="B196" s="6">
        <v>194</v>
      </c>
      <c r="C196" s="9"/>
      <c r="D196" s="10"/>
      <c r="E196" s="11"/>
      <c r="F196" s="10"/>
      <c r="G196" s="11"/>
      <c r="H196" s="10"/>
      <c r="I196" s="11"/>
      <c r="J196" s="10"/>
      <c r="K196" s="11"/>
      <c r="L196" s="10"/>
      <c r="M196" s="11"/>
      <c r="N196" s="10"/>
      <c r="O196" s="10"/>
      <c r="P196" s="11"/>
      <c r="Q196" s="10"/>
      <c r="R196" s="10"/>
    </row>
    <row r="197" spans="1:18" ht="17" thickBot="1">
      <c r="A197" s="5">
        <v>44088</v>
      </c>
      <c r="B197" s="6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44089</v>
      </c>
      <c r="B198" s="6">
        <v>196</v>
      </c>
      <c r="C198" s="9"/>
      <c r="D198" s="10"/>
      <c r="E198" s="11"/>
      <c r="F198" s="10"/>
      <c r="G198" s="11"/>
      <c r="H198" s="10"/>
      <c r="I198" s="11"/>
      <c r="J198" s="10"/>
      <c r="K198" s="11"/>
      <c r="L198" s="10"/>
      <c r="M198" s="11"/>
      <c r="N198" s="10"/>
      <c r="O198" s="10"/>
      <c r="P198" s="11"/>
      <c r="Q198" s="10"/>
      <c r="R198" s="10"/>
    </row>
    <row r="199" spans="1:18" ht="17" thickBot="1">
      <c r="A199" s="5">
        <v>44090</v>
      </c>
      <c r="B199" s="6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44091</v>
      </c>
      <c r="B200" s="6">
        <v>198</v>
      </c>
      <c r="C200" s="9"/>
      <c r="D200" s="10"/>
      <c r="E200" s="11"/>
      <c r="F200" s="10"/>
      <c r="G200" s="11"/>
      <c r="H200" s="10"/>
      <c r="I200" s="11"/>
      <c r="J200" s="10"/>
      <c r="K200" s="11"/>
      <c r="L200" s="10"/>
      <c r="M200" s="11"/>
      <c r="N200" s="10"/>
      <c r="O200" s="10"/>
      <c r="P200" s="11"/>
      <c r="Q200" s="10"/>
      <c r="R200" s="10"/>
    </row>
    <row r="201" spans="1:18" ht="17" thickBot="1">
      <c r="A201" s="5">
        <v>44092</v>
      </c>
      <c r="B201" s="6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44093</v>
      </c>
      <c r="B202" s="6">
        <v>200</v>
      </c>
      <c r="C202" s="9"/>
      <c r="D202" s="10"/>
      <c r="E202" s="11"/>
      <c r="F202" s="10"/>
      <c r="G202" s="11"/>
      <c r="H202" s="10"/>
      <c r="I202" s="11"/>
      <c r="J202" s="10"/>
      <c r="K202" s="11"/>
      <c r="L202" s="10"/>
      <c r="M202" s="11"/>
      <c r="N202" s="10"/>
      <c r="O202" s="10"/>
      <c r="P202" s="11"/>
      <c r="Q202" s="10"/>
      <c r="R202" s="10"/>
    </row>
    <row r="203" spans="1:18" ht="17" thickBot="1">
      <c r="A203" s="5">
        <v>44094</v>
      </c>
      <c r="B203" s="6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44095</v>
      </c>
      <c r="B204" s="6">
        <v>202</v>
      </c>
      <c r="C204" s="9"/>
      <c r="D204" s="10"/>
      <c r="E204" s="11"/>
      <c r="F204" s="10"/>
      <c r="G204" s="11"/>
      <c r="H204" s="10"/>
      <c r="I204" s="11"/>
      <c r="J204" s="10"/>
      <c r="K204" s="11"/>
      <c r="L204" s="10"/>
      <c r="M204" s="11"/>
      <c r="N204" s="10"/>
      <c r="O204" s="10"/>
      <c r="P204" s="11"/>
      <c r="Q204" s="10"/>
      <c r="R204" s="10"/>
    </row>
    <row r="205" spans="1:18" ht="17" thickBot="1">
      <c r="A205" s="5">
        <v>44096</v>
      </c>
      <c r="B205" s="6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44097</v>
      </c>
      <c r="B206" s="6">
        <v>204</v>
      </c>
      <c r="C206" s="9"/>
      <c r="D206" s="10"/>
      <c r="E206" s="11"/>
      <c r="F206" s="10"/>
      <c r="G206" s="11"/>
      <c r="H206" s="10"/>
      <c r="I206" s="11"/>
      <c r="J206" s="10"/>
      <c r="K206" s="11"/>
      <c r="L206" s="10"/>
      <c r="M206" s="11"/>
      <c r="N206" s="10"/>
      <c r="O206" s="10"/>
      <c r="P206" s="11"/>
      <c r="Q206" s="10"/>
      <c r="R206" s="10"/>
    </row>
    <row r="207" spans="1:18" ht="17" thickBot="1">
      <c r="A207" s="5">
        <v>44098</v>
      </c>
      <c r="B207" s="6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44099</v>
      </c>
      <c r="B208" s="6">
        <v>206</v>
      </c>
      <c r="C208" s="9"/>
      <c r="D208" s="10"/>
      <c r="E208" s="11"/>
      <c r="F208" s="10"/>
      <c r="G208" s="11"/>
      <c r="H208" s="10"/>
      <c r="I208" s="11"/>
      <c r="J208" s="10"/>
      <c r="K208" s="11"/>
      <c r="L208" s="10"/>
      <c r="M208" s="11"/>
      <c r="N208" s="10"/>
      <c r="O208" s="10"/>
      <c r="P208" s="11"/>
      <c r="Q208" s="10"/>
      <c r="R208" s="10"/>
    </row>
    <row r="209" spans="1:18" ht="17" thickBot="1">
      <c r="A209" s="5">
        <v>44100</v>
      </c>
      <c r="B209" s="6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44101</v>
      </c>
      <c r="B210" s="6">
        <v>208</v>
      </c>
      <c r="C210" s="9"/>
      <c r="D210" s="10"/>
      <c r="E210" s="11"/>
      <c r="F210" s="10"/>
      <c r="G210" s="11"/>
      <c r="H210" s="10"/>
      <c r="I210" s="11"/>
      <c r="J210" s="10"/>
      <c r="K210" s="11"/>
      <c r="L210" s="10"/>
      <c r="M210" s="11"/>
      <c r="N210" s="10"/>
      <c r="O210" s="10"/>
      <c r="P210" s="11"/>
      <c r="Q210" s="10"/>
      <c r="R210" s="10"/>
    </row>
    <row r="211" spans="1:18" ht="17" thickBot="1">
      <c r="A211" s="5">
        <v>44102</v>
      </c>
      <c r="B211" s="6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44103</v>
      </c>
      <c r="B212" s="6">
        <v>210</v>
      </c>
      <c r="C212" s="9"/>
      <c r="D212" s="10"/>
      <c r="E212" s="11"/>
      <c r="F212" s="10"/>
      <c r="G212" s="11"/>
      <c r="H212" s="10"/>
      <c r="I212" s="11"/>
      <c r="J212" s="10"/>
      <c r="K212" s="11"/>
      <c r="L212" s="10"/>
      <c r="M212" s="11"/>
      <c r="N212" s="10"/>
      <c r="O212" s="10"/>
      <c r="P212" s="11"/>
      <c r="Q212" s="10"/>
      <c r="R212" s="10"/>
    </row>
    <row r="213" spans="1:18" ht="17" thickBot="1">
      <c r="A213" s="5">
        <v>44104</v>
      </c>
      <c r="B213" s="6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44105</v>
      </c>
      <c r="B214" s="6">
        <v>212</v>
      </c>
      <c r="C214" s="9"/>
      <c r="D214" s="10"/>
      <c r="E214" s="11"/>
      <c r="F214" s="10"/>
      <c r="G214" s="11"/>
      <c r="H214" s="10"/>
      <c r="I214" s="11"/>
      <c r="J214" s="10"/>
      <c r="K214" s="11"/>
      <c r="L214" s="10"/>
      <c r="M214" s="11"/>
      <c r="N214" s="10"/>
      <c r="O214" s="10"/>
      <c r="P214" s="11"/>
      <c r="Q214" s="10"/>
      <c r="R214" s="10"/>
    </row>
    <row r="215" spans="1:18" ht="17" thickBot="1">
      <c r="A215" s="5">
        <v>44106</v>
      </c>
      <c r="B215" s="6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44107</v>
      </c>
      <c r="B216" s="6">
        <v>214</v>
      </c>
      <c r="C216" s="9"/>
      <c r="D216" s="10"/>
      <c r="E216" s="11"/>
      <c r="F216" s="10"/>
      <c r="G216" s="11"/>
      <c r="H216" s="10"/>
      <c r="I216" s="11"/>
      <c r="J216" s="10"/>
      <c r="K216" s="11"/>
      <c r="L216" s="10"/>
      <c r="M216" s="11"/>
      <c r="N216" s="10"/>
      <c r="O216" s="10"/>
      <c r="P216" s="11"/>
      <c r="Q216" s="10"/>
      <c r="R216" s="10"/>
    </row>
    <row r="217" spans="1:18" ht="17" thickBot="1">
      <c r="A217" s="5">
        <v>44108</v>
      </c>
      <c r="B217" s="6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44109</v>
      </c>
      <c r="B218" s="6">
        <v>216</v>
      </c>
      <c r="C218" s="9"/>
      <c r="D218" s="10"/>
      <c r="E218" s="11"/>
      <c r="F218" s="10"/>
      <c r="G218" s="11"/>
      <c r="H218" s="10"/>
      <c r="I218" s="11"/>
      <c r="J218" s="10"/>
      <c r="K218" s="11"/>
      <c r="L218" s="10"/>
      <c r="M218" s="11"/>
      <c r="N218" s="10"/>
      <c r="O218" s="10"/>
      <c r="P218" s="11"/>
      <c r="Q218" s="10"/>
      <c r="R218" s="10"/>
    </row>
    <row r="219" spans="1:18" ht="17" thickBot="1">
      <c r="A219" s="5">
        <v>44110</v>
      </c>
      <c r="B219" s="6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44111</v>
      </c>
      <c r="B220" s="6">
        <v>218</v>
      </c>
      <c r="C220" s="9"/>
      <c r="D220" s="10"/>
      <c r="E220" s="11"/>
      <c r="F220" s="10"/>
      <c r="G220" s="11"/>
      <c r="H220" s="10"/>
      <c r="I220" s="11"/>
      <c r="J220" s="10"/>
      <c r="K220" s="11"/>
      <c r="L220" s="10"/>
      <c r="M220" s="11"/>
      <c r="N220" s="10"/>
      <c r="O220" s="10"/>
      <c r="P220" s="11"/>
      <c r="Q220" s="10"/>
      <c r="R220" s="10"/>
    </row>
    <row r="221" spans="1:18" ht="17" thickBot="1">
      <c r="A221" s="5">
        <v>44112</v>
      </c>
      <c r="B221" s="6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44113</v>
      </c>
      <c r="B222" s="6">
        <v>220</v>
      </c>
      <c r="C222" s="9"/>
      <c r="D222" s="10"/>
      <c r="E222" s="11"/>
      <c r="F222" s="10"/>
      <c r="G222" s="11"/>
      <c r="H222" s="10"/>
      <c r="I222" s="11"/>
      <c r="J222" s="10"/>
      <c r="K222" s="11"/>
      <c r="L222" s="10"/>
      <c r="M222" s="11"/>
      <c r="N222" s="10"/>
      <c r="O222" s="10"/>
      <c r="P222" s="11"/>
      <c r="Q222" s="10"/>
      <c r="R222" s="10"/>
    </row>
    <row r="223" spans="1:18" ht="17" thickBot="1">
      <c r="A223" s="5">
        <v>44114</v>
      </c>
      <c r="B223" s="6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44115</v>
      </c>
      <c r="B224" s="6">
        <v>222</v>
      </c>
      <c r="C224" s="9"/>
      <c r="D224" s="10"/>
      <c r="E224" s="11"/>
      <c r="F224" s="10"/>
      <c r="G224" s="11"/>
      <c r="H224" s="10"/>
      <c r="I224" s="11"/>
      <c r="J224" s="10"/>
      <c r="K224" s="11"/>
      <c r="L224" s="10"/>
      <c r="M224" s="11"/>
      <c r="N224" s="10"/>
      <c r="O224" s="10"/>
      <c r="P224" s="11"/>
      <c r="Q224" s="10"/>
      <c r="R224" s="10"/>
    </row>
    <row r="225" spans="1:18" ht="17" thickBot="1">
      <c r="A225" s="5">
        <v>44116</v>
      </c>
      <c r="B225" s="6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44117</v>
      </c>
      <c r="B226" s="6">
        <v>224</v>
      </c>
      <c r="C226" s="9"/>
      <c r="D226" s="10"/>
      <c r="E226" s="11"/>
      <c r="F226" s="10"/>
      <c r="G226" s="11"/>
      <c r="H226" s="10"/>
      <c r="I226" s="11"/>
      <c r="J226" s="10"/>
      <c r="K226" s="11"/>
      <c r="L226" s="10"/>
      <c r="M226" s="11"/>
      <c r="N226" s="10"/>
      <c r="O226" s="10"/>
      <c r="P226" s="11"/>
      <c r="Q226" s="10"/>
      <c r="R226" s="10"/>
    </row>
    <row r="227" spans="1:18" ht="17" thickBot="1">
      <c r="A227" s="5">
        <v>44118</v>
      </c>
      <c r="B227" s="6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44119</v>
      </c>
      <c r="B228" s="6">
        <v>226</v>
      </c>
      <c r="C228" s="9"/>
      <c r="D228" s="10"/>
      <c r="E228" s="11"/>
      <c r="F228" s="10"/>
      <c r="G228" s="11"/>
      <c r="H228" s="10"/>
      <c r="I228" s="11"/>
      <c r="J228" s="10"/>
      <c r="K228" s="11"/>
      <c r="L228" s="10"/>
      <c r="M228" s="11"/>
      <c r="N228" s="10"/>
      <c r="O228" s="10"/>
      <c r="P228" s="11"/>
      <c r="Q228" s="10"/>
      <c r="R228" s="10"/>
    </row>
    <row r="229" spans="1:18" ht="17" thickBot="1">
      <c r="A229" s="5">
        <v>44120</v>
      </c>
      <c r="B229" s="6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44121</v>
      </c>
      <c r="B230" s="6">
        <v>228</v>
      </c>
      <c r="C230" s="9"/>
      <c r="D230" s="10"/>
      <c r="E230" s="11"/>
      <c r="F230" s="10"/>
      <c r="G230" s="11"/>
      <c r="H230" s="10"/>
      <c r="I230" s="11"/>
      <c r="J230" s="10"/>
      <c r="K230" s="11"/>
      <c r="L230" s="10"/>
      <c r="M230" s="11"/>
      <c r="N230" s="10"/>
      <c r="O230" s="10"/>
      <c r="P230" s="11"/>
      <c r="Q230" s="10"/>
      <c r="R230" s="10"/>
    </row>
    <row r="231" spans="1:18" ht="17" thickBot="1">
      <c r="A231" s="5">
        <v>44122</v>
      </c>
      <c r="B231" s="6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44123</v>
      </c>
      <c r="B232" s="6">
        <v>230</v>
      </c>
      <c r="C232" s="9"/>
      <c r="D232" s="10"/>
      <c r="E232" s="11"/>
      <c r="F232" s="10"/>
      <c r="G232" s="11"/>
      <c r="H232" s="10"/>
      <c r="I232" s="11"/>
      <c r="J232" s="10"/>
      <c r="K232" s="11"/>
      <c r="L232" s="10"/>
      <c r="M232" s="11"/>
      <c r="N232" s="10"/>
      <c r="O232" s="10"/>
      <c r="P232" s="11"/>
      <c r="Q232" s="10"/>
      <c r="R232" s="10"/>
    </row>
    <row r="233" spans="1:18" ht="17" thickBot="1">
      <c r="A233" s="5">
        <v>44124</v>
      </c>
      <c r="B233" s="6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44125</v>
      </c>
      <c r="B234" s="6">
        <v>232</v>
      </c>
      <c r="C234" s="9"/>
      <c r="D234" s="10"/>
      <c r="E234" s="11"/>
      <c r="F234" s="10"/>
      <c r="G234" s="11"/>
      <c r="H234" s="10"/>
      <c r="I234" s="11"/>
      <c r="J234" s="10"/>
      <c r="K234" s="11"/>
      <c r="L234" s="10"/>
      <c r="M234" s="11"/>
      <c r="N234" s="10"/>
      <c r="O234" s="10"/>
      <c r="P234" s="11"/>
      <c r="Q234" s="10"/>
      <c r="R234" s="10"/>
    </row>
    <row r="235" spans="1:18" ht="17" thickBot="1">
      <c r="A235" s="5">
        <v>44126</v>
      </c>
      <c r="B235" s="6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44127</v>
      </c>
      <c r="B236" s="6">
        <v>234</v>
      </c>
      <c r="C236" s="9"/>
      <c r="D236" s="10"/>
      <c r="E236" s="11"/>
      <c r="F236" s="10"/>
      <c r="G236" s="11"/>
      <c r="H236" s="10"/>
      <c r="I236" s="11"/>
      <c r="J236" s="10"/>
      <c r="K236" s="11"/>
      <c r="L236" s="10"/>
      <c r="M236" s="11"/>
      <c r="N236" s="10"/>
      <c r="O236" s="10"/>
      <c r="P236" s="11"/>
      <c r="Q236" s="10"/>
      <c r="R236" s="10"/>
    </row>
    <row r="237" spans="1:18" ht="17" thickBot="1">
      <c r="A237" s="5">
        <v>44128</v>
      </c>
      <c r="B237" s="6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44129</v>
      </c>
      <c r="B238" s="6">
        <v>236</v>
      </c>
      <c r="C238" s="9"/>
      <c r="D238" s="10"/>
      <c r="E238" s="11"/>
      <c r="F238" s="10"/>
      <c r="G238" s="11"/>
      <c r="H238" s="10"/>
      <c r="I238" s="11"/>
      <c r="J238" s="10"/>
      <c r="K238" s="11"/>
      <c r="L238" s="10"/>
      <c r="M238" s="11"/>
      <c r="N238" s="10"/>
      <c r="O238" s="10"/>
      <c r="P238" s="11"/>
      <c r="Q238" s="10"/>
      <c r="R238" s="10"/>
    </row>
    <row r="239" spans="1:18" ht="17" thickBot="1">
      <c r="A239" s="5">
        <v>44130</v>
      </c>
      <c r="B239" s="6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44131</v>
      </c>
      <c r="B240" s="6">
        <v>238</v>
      </c>
      <c r="C240" s="9"/>
      <c r="D240" s="10"/>
      <c r="E240" s="11"/>
      <c r="F240" s="10"/>
      <c r="G240" s="11"/>
      <c r="H240" s="10"/>
      <c r="I240" s="11"/>
      <c r="J240" s="10"/>
      <c r="K240" s="11"/>
      <c r="L240" s="10"/>
      <c r="M240" s="11"/>
      <c r="N240" s="10"/>
      <c r="O240" s="10"/>
      <c r="P240" s="11"/>
      <c r="Q240" s="10"/>
      <c r="R240" s="10"/>
    </row>
    <row r="241" spans="1:18" ht="17" thickBot="1">
      <c r="A241" s="5">
        <v>44132</v>
      </c>
      <c r="B241" s="6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44133</v>
      </c>
      <c r="B242" s="6">
        <v>240</v>
      </c>
      <c r="C242" s="9"/>
      <c r="D242" s="10"/>
      <c r="E242" s="11"/>
      <c r="F242" s="10"/>
      <c r="G242" s="11"/>
      <c r="H242" s="10"/>
      <c r="I242" s="11"/>
      <c r="J242" s="10"/>
      <c r="K242" s="11"/>
      <c r="L242" s="10"/>
      <c r="M242" s="11"/>
      <c r="N242" s="10"/>
      <c r="O242" s="10"/>
      <c r="P242" s="11"/>
      <c r="Q242" s="10"/>
      <c r="R242" s="10"/>
    </row>
    <row r="243" spans="1:18" ht="17" thickBot="1">
      <c r="A243" s="5">
        <v>44134</v>
      </c>
      <c r="B243" s="6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44135</v>
      </c>
      <c r="B244" s="6">
        <v>242</v>
      </c>
      <c r="C244" s="9"/>
      <c r="D244" s="10"/>
      <c r="E244" s="11"/>
      <c r="F244" s="10"/>
      <c r="G244" s="11"/>
      <c r="H244" s="10"/>
      <c r="I244" s="11"/>
      <c r="J244" s="10"/>
      <c r="K244" s="11"/>
      <c r="L244" s="10"/>
      <c r="M244" s="11"/>
      <c r="N244" s="10"/>
      <c r="O244" s="10"/>
      <c r="P244" s="11"/>
      <c r="Q244" s="10"/>
      <c r="R244" s="10"/>
    </row>
    <row r="245" spans="1:18" ht="17" thickBot="1">
      <c r="A245" s="5">
        <v>44136</v>
      </c>
      <c r="B245" s="6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44137</v>
      </c>
      <c r="B246" s="6">
        <v>244</v>
      </c>
      <c r="C246" s="9"/>
      <c r="D246" s="10"/>
      <c r="E246" s="11"/>
      <c r="F246" s="10"/>
      <c r="G246" s="11"/>
      <c r="H246" s="10"/>
      <c r="I246" s="11"/>
      <c r="J246" s="10"/>
      <c r="K246" s="11"/>
      <c r="L246" s="10"/>
      <c r="M246" s="11"/>
      <c r="N246" s="10"/>
      <c r="O246" s="10"/>
      <c r="P246" s="11"/>
      <c r="Q246" s="10"/>
      <c r="R246" s="10"/>
    </row>
    <row r="247" spans="1:18" ht="17" thickBot="1">
      <c r="A247" s="5">
        <v>44138</v>
      </c>
      <c r="B247" s="6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44139</v>
      </c>
      <c r="B248" s="6">
        <v>246</v>
      </c>
      <c r="C248" s="9"/>
      <c r="D248" s="10"/>
      <c r="E248" s="11"/>
      <c r="F248" s="10"/>
      <c r="G248" s="11"/>
      <c r="H248" s="10"/>
      <c r="I248" s="11"/>
      <c r="J248" s="10"/>
      <c r="K248" s="11"/>
      <c r="L248" s="10"/>
      <c r="M248" s="11"/>
      <c r="N248" s="10"/>
      <c r="O248" s="10"/>
      <c r="P248" s="11"/>
      <c r="Q248" s="10"/>
      <c r="R248" s="10"/>
    </row>
    <row r="249" spans="1:18" ht="17" thickBot="1">
      <c r="A249" s="5">
        <v>44140</v>
      </c>
      <c r="B249" s="6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44141</v>
      </c>
      <c r="B250" s="6">
        <v>248</v>
      </c>
      <c r="C250" s="9"/>
      <c r="D250" s="10"/>
      <c r="E250" s="11"/>
      <c r="F250" s="10"/>
      <c r="G250" s="11"/>
      <c r="H250" s="10"/>
      <c r="I250" s="11"/>
      <c r="J250" s="10"/>
      <c r="K250" s="11"/>
      <c r="L250" s="10"/>
      <c r="M250" s="11"/>
      <c r="N250" s="10"/>
      <c r="O250" s="10"/>
      <c r="P250" s="11"/>
      <c r="Q250" s="10"/>
      <c r="R250" s="10"/>
    </row>
    <row r="251" spans="1:18" ht="17" thickBot="1">
      <c r="A251" s="5">
        <v>44142</v>
      </c>
      <c r="B251" s="6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44143</v>
      </c>
      <c r="B252" s="6">
        <v>250</v>
      </c>
      <c r="C252" s="9"/>
      <c r="D252" s="10"/>
      <c r="E252" s="11"/>
      <c r="F252" s="10"/>
      <c r="G252" s="11"/>
      <c r="H252" s="10"/>
      <c r="I252" s="11"/>
      <c r="J252" s="10"/>
      <c r="K252" s="11"/>
      <c r="L252" s="10"/>
      <c r="M252" s="11"/>
      <c r="N252" s="10"/>
      <c r="O252" s="10"/>
      <c r="P252" s="11"/>
      <c r="Q252" s="10"/>
      <c r="R252" s="10"/>
    </row>
    <row r="253" spans="1:18" ht="17" thickBot="1">
      <c r="A253" s="5">
        <v>44144</v>
      </c>
      <c r="B253" s="6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44145</v>
      </c>
      <c r="B254" s="6">
        <v>252</v>
      </c>
      <c r="C254" s="9"/>
      <c r="D254" s="10"/>
      <c r="E254" s="11"/>
      <c r="F254" s="10"/>
      <c r="G254" s="11"/>
      <c r="H254" s="10"/>
      <c r="I254" s="11"/>
      <c r="J254" s="10"/>
      <c r="K254" s="11"/>
      <c r="L254" s="10"/>
      <c r="M254" s="11"/>
      <c r="N254" s="10"/>
      <c r="O254" s="10"/>
      <c r="P254" s="11"/>
      <c r="Q254" s="10"/>
      <c r="R254" s="10"/>
    </row>
    <row r="255" spans="1:18" ht="17" thickBot="1">
      <c r="A255" s="5">
        <v>44146</v>
      </c>
      <c r="B255" s="6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44147</v>
      </c>
      <c r="B256" s="6">
        <v>254</v>
      </c>
      <c r="C256" s="9"/>
      <c r="D256" s="10"/>
      <c r="E256" s="11"/>
      <c r="F256" s="10"/>
      <c r="G256" s="11"/>
      <c r="H256" s="10"/>
      <c r="I256" s="11"/>
      <c r="J256" s="10"/>
      <c r="K256" s="11"/>
      <c r="L256" s="10"/>
      <c r="M256" s="11"/>
      <c r="N256" s="10"/>
      <c r="O256" s="10"/>
      <c r="P256" s="11"/>
      <c r="Q256" s="10"/>
      <c r="R256" s="10"/>
    </row>
    <row r="257" spans="1:18" ht="17" thickBot="1">
      <c r="A257" s="5">
        <v>44148</v>
      </c>
      <c r="B257" s="6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44149</v>
      </c>
      <c r="B258" s="6">
        <v>256</v>
      </c>
      <c r="C258" s="9"/>
      <c r="D258" s="10"/>
      <c r="E258" s="11"/>
      <c r="F258" s="10"/>
      <c r="G258" s="11"/>
      <c r="H258" s="10"/>
      <c r="I258" s="11"/>
      <c r="J258" s="10"/>
      <c r="K258" s="11"/>
      <c r="L258" s="10"/>
      <c r="M258" s="11"/>
      <c r="N258" s="10"/>
      <c r="O258" s="10"/>
      <c r="P258" s="11"/>
      <c r="Q258" s="10"/>
      <c r="R258" s="10"/>
    </row>
    <row r="259" spans="1:18" ht="17" thickBot="1">
      <c r="A259" s="5">
        <v>44150</v>
      </c>
      <c r="B259" s="6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44151</v>
      </c>
      <c r="B260" s="6">
        <v>258</v>
      </c>
      <c r="C260" s="9"/>
      <c r="D260" s="10"/>
      <c r="E260" s="11"/>
      <c r="F260" s="10"/>
      <c r="G260" s="11"/>
      <c r="H260" s="10"/>
      <c r="I260" s="11"/>
      <c r="J260" s="10"/>
      <c r="K260" s="11"/>
      <c r="L260" s="10"/>
      <c r="M260" s="11"/>
      <c r="N260" s="10"/>
      <c r="O260" s="10"/>
      <c r="P260" s="11"/>
      <c r="Q260" s="10"/>
      <c r="R260" s="10"/>
    </row>
    <row r="261" spans="1:18" ht="17" thickBot="1">
      <c r="A261" s="5">
        <v>44152</v>
      </c>
      <c r="B261" s="6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44153</v>
      </c>
      <c r="B262" s="6">
        <v>260</v>
      </c>
      <c r="C262" s="9"/>
      <c r="D262" s="10"/>
      <c r="E262" s="11"/>
      <c r="F262" s="10"/>
      <c r="G262" s="11"/>
      <c r="H262" s="10"/>
      <c r="I262" s="11"/>
      <c r="J262" s="10"/>
      <c r="K262" s="11"/>
      <c r="L262" s="10"/>
      <c r="M262" s="11"/>
      <c r="N262" s="10"/>
      <c r="O262" s="10"/>
      <c r="P262" s="11"/>
      <c r="Q262" s="10"/>
      <c r="R262" s="10"/>
    </row>
    <row r="263" spans="1:18" ht="17" thickBot="1">
      <c r="A263" s="5">
        <v>44154</v>
      </c>
      <c r="B263" s="6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44155</v>
      </c>
      <c r="B264" s="6">
        <v>262</v>
      </c>
      <c r="C264" s="9"/>
      <c r="D264" s="10"/>
      <c r="E264" s="11"/>
      <c r="F264" s="10"/>
      <c r="G264" s="11"/>
      <c r="H264" s="10"/>
      <c r="I264" s="11"/>
      <c r="J264" s="10"/>
      <c r="K264" s="11"/>
      <c r="L264" s="10"/>
      <c r="M264" s="11"/>
      <c r="N264" s="10"/>
      <c r="O264" s="10"/>
      <c r="P264" s="11"/>
      <c r="Q264" s="10"/>
      <c r="R264" s="10"/>
    </row>
    <row r="265" spans="1:18" ht="17" thickBot="1">
      <c r="A265" s="5">
        <v>44156</v>
      </c>
      <c r="B265" s="6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44157</v>
      </c>
      <c r="B266" s="6">
        <v>264</v>
      </c>
      <c r="C266" s="9"/>
      <c r="D266" s="10"/>
      <c r="E266" s="11"/>
      <c r="F266" s="10"/>
      <c r="G266" s="11"/>
      <c r="H266" s="10"/>
      <c r="I266" s="11"/>
      <c r="J266" s="10"/>
      <c r="K266" s="11"/>
      <c r="L266" s="10"/>
      <c r="M266" s="11"/>
      <c r="N266" s="10"/>
      <c r="O266" s="10"/>
      <c r="P266" s="11"/>
      <c r="Q266" s="10"/>
      <c r="R266" s="10"/>
    </row>
    <row r="267" spans="1:18" ht="17" thickBot="1">
      <c r="A267" s="5">
        <v>44158</v>
      </c>
      <c r="B267" s="6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44159</v>
      </c>
      <c r="B268" s="6">
        <v>266</v>
      </c>
      <c r="C268" s="9"/>
      <c r="D268" s="10"/>
      <c r="E268" s="11"/>
      <c r="F268" s="10"/>
      <c r="G268" s="11"/>
      <c r="H268" s="10"/>
      <c r="I268" s="11"/>
      <c r="J268" s="10"/>
      <c r="K268" s="11"/>
      <c r="L268" s="10"/>
      <c r="M268" s="11"/>
      <c r="N268" s="10"/>
      <c r="O268" s="10"/>
      <c r="P268" s="11"/>
      <c r="Q268" s="10"/>
      <c r="R268" s="10"/>
    </row>
    <row r="269" spans="1:18" ht="17" thickBot="1">
      <c r="A269" s="5">
        <v>44160</v>
      </c>
      <c r="B269" s="6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44161</v>
      </c>
      <c r="B270" s="6">
        <v>268</v>
      </c>
      <c r="C270" s="9"/>
      <c r="D270" s="10"/>
      <c r="E270" s="11"/>
      <c r="F270" s="10"/>
      <c r="G270" s="11"/>
      <c r="H270" s="10"/>
      <c r="I270" s="11"/>
      <c r="J270" s="10"/>
      <c r="K270" s="11"/>
      <c r="L270" s="10"/>
      <c r="M270" s="11"/>
      <c r="N270" s="10"/>
      <c r="O270" s="10"/>
      <c r="P270" s="11"/>
      <c r="Q270" s="10"/>
      <c r="R270" s="10"/>
    </row>
    <row r="271" spans="1:18" ht="17" thickBot="1">
      <c r="A271" s="5">
        <v>44162</v>
      </c>
      <c r="B271" s="6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44163</v>
      </c>
      <c r="B272" s="6">
        <v>270</v>
      </c>
      <c r="C272" s="9"/>
      <c r="D272" s="10"/>
      <c r="E272" s="11"/>
      <c r="F272" s="10"/>
      <c r="G272" s="11"/>
      <c r="H272" s="10"/>
      <c r="I272" s="11"/>
      <c r="J272" s="10"/>
      <c r="K272" s="11"/>
      <c r="L272" s="10"/>
      <c r="M272" s="11"/>
      <c r="N272" s="10"/>
      <c r="O272" s="10"/>
      <c r="P272" s="11"/>
      <c r="Q272" s="10"/>
      <c r="R272" s="10"/>
    </row>
    <row r="273" spans="1:18" ht="17" thickBot="1">
      <c r="A273" s="5">
        <v>44164</v>
      </c>
      <c r="B273" s="6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44165</v>
      </c>
      <c r="B274" s="6">
        <v>272</v>
      </c>
      <c r="C274" s="9"/>
      <c r="D274" s="10"/>
      <c r="E274" s="11"/>
      <c r="F274" s="10"/>
      <c r="G274" s="11"/>
      <c r="H274" s="10"/>
      <c r="I274" s="11"/>
      <c r="J274" s="10"/>
      <c r="K274" s="11"/>
      <c r="L274" s="10"/>
      <c r="M274" s="11"/>
      <c r="N274" s="10"/>
      <c r="O274" s="10"/>
      <c r="P274" s="11"/>
      <c r="Q274" s="10"/>
      <c r="R274" s="10"/>
    </row>
    <row r="275" spans="1:18" ht="17" thickBot="1">
      <c r="A275" s="5">
        <v>44166</v>
      </c>
      <c r="B275" s="6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44167</v>
      </c>
      <c r="B276" s="6">
        <v>274</v>
      </c>
      <c r="C276" s="9"/>
      <c r="D276" s="10"/>
      <c r="E276" s="11"/>
      <c r="F276" s="10"/>
      <c r="G276" s="11"/>
      <c r="H276" s="10"/>
      <c r="I276" s="11"/>
      <c r="J276" s="10"/>
      <c r="K276" s="11"/>
      <c r="L276" s="10"/>
      <c r="M276" s="11"/>
      <c r="N276" s="10"/>
      <c r="O276" s="10"/>
      <c r="P276" s="11"/>
      <c r="Q276" s="10"/>
      <c r="R276" s="10"/>
    </row>
    <row r="277" spans="1:18" ht="17" thickBot="1">
      <c r="A277" s="5">
        <v>44168</v>
      </c>
      <c r="B277" s="6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44169</v>
      </c>
      <c r="B278" s="6">
        <v>276</v>
      </c>
      <c r="C278" s="9"/>
      <c r="D278" s="10"/>
      <c r="E278" s="11"/>
      <c r="F278" s="10"/>
      <c r="G278" s="11"/>
      <c r="H278" s="10"/>
      <c r="I278" s="11"/>
      <c r="J278" s="10"/>
      <c r="K278" s="11"/>
      <c r="L278" s="10"/>
      <c r="M278" s="11"/>
      <c r="N278" s="10"/>
      <c r="O278" s="10"/>
      <c r="P278" s="11"/>
      <c r="Q278" s="10"/>
      <c r="R278" s="10"/>
    </row>
    <row r="279" spans="1:18" ht="17" thickBot="1">
      <c r="A279" s="5">
        <v>44170</v>
      </c>
      <c r="B279" s="6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44171</v>
      </c>
      <c r="B280" s="6">
        <v>278</v>
      </c>
      <c r="C280" s="9"/>
      <c r="D280" s="10"/>
      <c r="E280" s="11"/>
      <c r="F280" s="10"/>
      <c r="G280" s="11"/>
      <c r="H280" s="10"/>
      <c r="I280" s="11"/>
      <c r="J280" s="10"/>
      <c r="K280" s="11"/>
      <c r="L280" s="10"/>
      <c r="M280" s="11"/>
      <c r="N280" s="10"/>
      <c r="O280" s="10"/>
      <c r="P280" s="11"/>
      <c r="Q280" s="10"/>
      <c r="R280" s="10"/>
    </row>
    <row r="281" spans="1:18" ht="17" thickBot="1">
      <c r="A281" s="5">
        <v>44172</v>
      </c>
      <c r="B281" s="6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44173</v>
      </c>
      <c r="B282" s="6">
        <v>280</v>
      </c>
      <c r="C282" s="9"/>
      <c r="D282" s="10"/>
      <c r="E282" s="11"/>
      <c r="F282" s="10"/>
      <c r="G282" s="11"/>
      <c r="H282" s="10"/>
      <c r="I282" s="11"/>
      <c r="J282" s="10"/>
      <c r="K282" s="11"/>
      <c r="L282" s="10"/>
      <c r="M282" s="11"/>
      <c r="N282" s="10"/>
      <c r="O282" s="10"/>
      <c r="P282" s="11"/>
      <c r="Q282" s="10"/>
      <c r="R282" s="10"/>
    </row>
    <row r="283" spans="1:18" ht="17" thickBot="1">
      <c r="A283" s="5">
        <v>44174</v>
      </c>
      <c r="B283" s="6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44175</v>
      </c>
      <c r="B284" s="6">
        <v>282</v>
      </c>
      <c r="C284" s="9"/>
      <c r="D284" s="10"/>
      <c r="E284" s="11"/>
      <c r="F284" s="10"/>
      <c r="G284" s="11"/>
      <c r="H284" s="10"/>
      <c r="I284" s="11"/>
      <c r="J284" s="10"/>
      <c r="K284" s="11"/>
      <c r="L284" s="10"/>
      <c r="M284" s="11"/>
      <c r="N284" s="10"/>
      <c r="O284" s="10"/>
      <c r="P284" s="11"/>
      <c r="Q284" s="10"/>
      <c r="R284" s="10"/>
    </row>
    <row r="285" spans="1:18" ht="17" thickBot="1">
      <c r="A285" s="5">
        <v>44176</v>
      </c>
      <c r="B285" s="6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44177</v>
      </c>
      <c r="B286" s="6">
        <v>284</v>
      </c>
      <c r="C286" s="9"/>
      <c r="D286" s="10"/>
      <c r="E286" s="11"/>
      <c r="F286" s="10"/>
      <c r="G286" s="11"/>
      <c r="H286" s="10"/>
      <c r="I286" s="11"/>
      <c r="J286" s="10"/>
      <c r="K286" s="11"/>
      <c r="L286" s="10"/>
      <c r="M286" s="11"/>
      <c r="N286" s="10"/>
      <c r="O286" s="10"/>
      <c r="P286" s="11"/>
      <c r="Q286" s="10"/>
      <c r="R286" s="10"/>
    </row>
    <row r="287" spans="1:18" ht="17" thickBot="1">
      <c r="A287" s="5">
        <v>44178</v>
      </c>
      <c r="B287" s="6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44179</v>
      </c>
      <c r="B288" s="6">
        <v>286</v>
      </c>
      <c r="C288" s="9"/>
      <c r="D288" s="10"/>
      <c r="E288" s="11"/>
      <c r="F288" s="10"/>
      <c r="G288" s="11"/>
      <c r="H288" s="10"/>
      <c r="I288" s="11"/>
      <c r="J288" s="10"/>
      <c r="K288" s="11"/>
      <c r="L288" s="10"/>
      <c r="M288" s="11"/>
      <c r="N288" s="10"/>
      <c r="O288" s="10"/>
      <c r="P288" s="11"/>
      <c r="Q288" s="10"/>
      <c r="R288" s="10"/>
    </row>
    <row r="289" spans="1:18" ht="17" thickBot="1">
      <c r="A289" s="5">
        <v>44180</v>
      </c>
      <c r="B289" s="6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44181</v>
      </c>
      <c r="B290" s="6">
        <v>288</v>
      </c>
      <c r="C290" s="9"/>
      <c r="D290" s="10"/>
      <c r="E290" s="11"/>
      <c r="F290" s="10"/>
      <c r="G290" s="11"/>
      <c r="H290" s="10"/>
      <c r="I290" s="11"/>
      <c r="J290" s="10"/>
      <c r="K290" s="11"/>
      <c r="L290" s="10"/>
      <c r="M290" s="11"/>
      <c r="N290" s="10"/>
      <c r="O290" s="10"/>
      <c r="P290" s="11"/>
      <c r="Q290" s="10"/>
      <c r="R290" s="10"/>
    </row>
    <row r="291" spans="1:18" ht="17" thickBot="1">
      <c r="A291" s="5">
        <v>44182</v>
      </c>
      <c r="B291" s="6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44183</v>
      </c>
      <c r="B292" s="6">
        <v>290</v>
      </c>
      <c r="C292" s="9"/>
      <c r="D292" s="10"/>
      <c r="E292" s="11"/>
      <c r="F292" s="10"/>
      <c r="G292" s="11"/>
      <c r="H292" s="10"/>
      <c r="I292" s="11"/>
      <c r="J292" s="10"/>
      <c r="K292" s="11"/>
      <c r="L292" s="10"/>
      <c r="M292" s="11"/>
      <c r="N292" s="10"/>
      <c r="O292" s="10"/>
      <c r="P292" s="11"/>
      <c r="Q292" s="10"/>
      <c r="R292" s="10"/>
    </row>
    <row r="293" spans="1:18" ht="17" thickBot="1">
      <c r="A293" s="5">
        <v>44184</v>
      </c>
      <c r="B293" s="6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44185</v>
      </c>
      <c r="B294" s="6">
        <v>292</v>
      </c>
      <c r="C294" s="9"/>
      <c r="D294" s="10"/>
      <c r="E294" s="11"/>
      <c r="F294" s="10"/>
      <c r="G294" s="11"/>
      <c r="H294" s="10"/>
      <c r="I294" s="11"/>
      <c r="J294" s="10"/>
      <c r="K294" s="11"/>
      <c r="L294" s="10"/>
      <c r="M294" s="11"/>
      <c r="N294" s="10"/>
      <c r="O294" s="10"/>
      <c r="P294" s="11"/>
      <c r="Q294" s="10"/>
      <c r="R294" s="10"/>
    </row>
    <row r="295" spans="1:18" ht="17" thickBot="1">
      <c r="A295" s="5">
        <v>44186</v>
      </c>
      <c r="B295" s="6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44187</v>
      </c>
      <c r="B296" s="6">
        <v>294</v>
      </c>
      <c r="C296" s="9"/>
      <c r="D296" s="10"/>
      <c r="E296" s="11"/>
      <c r="F296" s="10"/>
      <c r="G296" s="11"/>
      <c r="H296" s="10"/>
      <c r="I296" s="11"/>
      <c r="J296" s="10"/>
      <c r="K296" s="11"/>
      <c r="L296" s="10"/>
      <c r="M296" s="11"/>
      <c r="N296" s="10"/>
      <c r="O296" s="10"/>
      <c r="P296" s="11"/>
      <c r="Q296" s="10"/>
      <c r="R296" s="10"/>
    </row>
    <row r="297" spans="1:18" ht="17" thickBot="1">
      <c r="A297" s="5">
        <v>44188</v>
      </c>
      <c r="B297" s="6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44189</v>
      </c>
      <c r="B298" s="6">
        <v>296</v>
      </c>
      <c r="C298" s="9"/>
      <c r="D298" s="10"/>
      <c r="E298" s="11"/>
      <c r="F298" s="10"/>
      <c r="G298" s="11"/>
      <c r="H298" s="10"/>
      <c r="I298" s="11"/>
      <c r="J298" s="10"/>
      <c r="K298" s="11"/>
      <c r="L298" s="10"/>
      <c r="M298" s="11"/>
      <c r="N298" s="10"/>
      <c r="O298" s="10"/>
      <c r="P298" s="11"/>
      <c r="Q298" s="10"/>
      <c r="R298" s="10"/>
    </row>
    <row r="299" spans="1:18" ht="17" thickBot="1">
      <c r="A299" s="5">
        <v>44190</v>
      </c>
      <c r="B299" s="6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44191</v>
      </c>
      <c r="B300" s="6">
        <v>298</v>
      </c>
      <c r="C300" s="9"/>
      <c r="D300" s="10"/>
      <c r="E300" s="11"/>
      <c r="F300" s="10"/>
      <c r="G300" s="11"/>
      <c r="H300" s="10"/>
      <c r="I300" s="11"/>
      <c r="J300" s="10"/>
      <c r="K300" s="11"/>
      <c r="L300" s="10"/>
      <c r="M300" s="11"/>
      <c r="N300" s="10"/>
      <c r="O300" s="10"/>
      <c r="P300" s="11"/>
      <c r="Q300" s="10"/>
      <c r="R300" s="10"/>
    </row>
    <row r="301" spans="1:18" ht="17" thickBot="1">
      <c r="A301" s="5">
        <v>44192</v>
      </c>
      <c r="B301" s="6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44193</v>
      </c>
      <c r="B302" s="6">
        <v>300</v>
      </c>
      <c r="C302" s="9"/>
      <c r="D302" s="10"/>
      <c r="E302" s="11"/>
      <c r="F302" s="10"/>
      <c r="G302" s="11"/>
      <c r="H302" s="10"/>
      <c r="I302" s="11"/>
      <c r="J302" s="10"/>
      <c r="K302" s="11"/>
      <c r="L302" s="10"/>
      <c r="M302" s="11"/>
      <c r="N302" s="10"/>
      <c r="O302" s="10"/>
      <c r="P302" s="11"/>
      <c r="Q302" s="10"/>
      <c r="R302" s="10"/>
    </row>
    <row r="303" spans="1:18" ht="17" thickBot="1">
      <c r="A303" s="5">
        <v>44194</v>
      </c>
      <c r="B303" s="6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44195</v>
      </c>
      <c r="B304" s="6">
        <v>302</v>
      </c>
      <c r="C304" s="9"/>
      <c r="D304" s="10"/>
      <c r="E304" s="11"/>
      <c r="F304" s="10"/>
      <c r="G304" s="11"/>
      <c r="H304" s="10"/>
      <c r="I304" s="11"/>
      <c r="J304" s="10"/>
      <c r="K304" s="11"/>
      <c r="L304" s="10"/>
      <c r="M304" s="11"/>
      <c r="N304" s="10"/>
      <c r="O304" s="10"/>
      <c r="P304" s="11"/>
      <c r="Q304" s="10"/>
      <c r="R304" s="10"/>
    </row>
    <row r="305" spans="1:18" ht="17" thickBot="1">
      <c r="A305" s="7">
        <v>44196</v>
      </c>
      <c r="B305" s="6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M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48" t="s">
        <v>67</v>
      </c>
      <c r="I1" s="48"/>
      <c r="J1" s="48" t="s">
        <v>72</v>
      </c>
      <c r="K1" s="48"/>
      <c r="L1" s="48" t="s">
        <v>73</v>
      </c>
      <c r="M1" s="48"/>
    </row>
    <row r="2" spans="2:25" s="48" customFormat="1" ht="61" customHeight="1">
      <c r="B2" s="47" t="s">
        <v>56</v>
      </c>
      <c r="C2" s="48" t="s">
        <v>60</v>
      </c>
      <c r="D2" s="48" t="s">
        <v>59</v>
      </c>
      <c r="E2" s="48" t="s">
        <v>58</v>
      </c>
      <c r="F2" s="48" t="s">
        <v>57</v>
      </c>
      <c r="G2" s="50">
        <v>43890</v>
      </c>
    </row>
    <row r="3" spans="2:25" s="48" customFormat="1" ht="61" customHeight="1">
      <c r="B3" s="49" t="s">
        <v>63</v>
      </c>
      <c r="C3" s="52" t="s">
        <v>39</v>
      </c>
      <c r="D3" s="49" t="s">
        <v>40</v>
      </c>
      <c r="E3" s="49" t="s">
        <v>41</v>
      </c>
      <c r="F3" s="49" t="s">
        <v>42</v>
      </c>
      <c r="G3" s="48" t="s">
        <v>75</v>
      </c>
      <c r="H3" s="51">
        <f>H6-21</f>
        <v>43832</v>
      </c>
      <c r="I3" s="48">
        <f>ROUND(I6*0.02,0)</f>
        <v>9</v>
      </c>
      <c r="J3" s="51">
        <f>J6-21</f>
        <v>43833</v>
      </c>
      <c r="K3" s="48">
        <f>ROUND(K6*0.02,0)</f>
        <v>4</v>
      </c>
      <c r="L3" s="51">
        <f>L6-21</f>
        <v>43833</v>
      </c>
      <c r="M3" s="48">
        <f>ROUND(M6*0.02,0)</f>
        <v>13</v>
      </c>
      <c r="R3" s="48" t="s">
        <v>59</v>
      </c>
      <c r="S3" s="48" t="s">
        <v>58</v>
      </c>
      <c r="T3" s="48" t="s">
        <v>81</v>
      </c>
    </row>
    <row r="4" spans="2:25" s="48" customFormat="1" ht="61" customHeight="1">
      <c r="B4" s="49" t="s">
        <v>62</v>
      </c>
      <c r="C4" s="52" t="s">
        <v>35</v>
      </c>
      <c r="D4" s="49" t="s">
        <v>36</v>
      </c>
      <c r="E4" s="49" t="s">
        <v>37</v>
      </c>
      <c r="F4" s="49" t="s">
        <v>38</v>
      </c>
      <c r="G4" s="48" t="s">
        <v>76</v>
      </c>
      <c r="H4" s="51">
        <f>H6-14</f>
        <v>43839</v>
      </c>
      <c r="I4" s="48">
        <f>ROUND(I6*0.09,0)</f>
        <v>40</v>
      </c>
      <c r="J4" s="51">
        <f>J6-14</f>
        <v>43840</v>
      </c>
      <c r="K4" s="48">
        <f>ROUND(K6*0.09,0)</f>
        <v>18</v>
      </c>
      <c r="L4" s="51">
        <f>L6-14</f>
        <v>43840</v>
      </c>
      <c r="M4" s="48">
        <f>ROUND(M6*0.09,0)</f>
        <v>58</v>
      </c>
      <c r="R4" s="49">
        <f>ROUND(0.03^-1,2)</f>
        <v>33.33</v>
      </c>
      <c r="S4" s="49">
        <f>ROUND(0.02^-1,2)</f>
        <v>50</v>
      </c>
      <c r="T4" s="49">
        <f>ROUND(0.05^-1,2)</f>
        <v>20</v>
      </c>
      <c r="W4" s="54" t="s">
        <v>40</v>
      </c>
      <c r="X4" s="54" t="s">
        <v>41</v>
      </c>
      <c r="Y4" s="54" t="s">
        <v>42</v>
      </c>
    </row>
    <row r="5" spans="2:25" s="48" customFormat="1" ht="61" customHeight="1">
      <c r="B5" s="49" t="s">
        <v>61</v>
      </c>
      <c r="C5" s="52" t="s">
        <v>31</v>
      </c>
      <c r="D5" s="49" t="s">
        <v>32</v>
      </c>
      <c r="E5" s="49" t="s">
        <v>33</v>
      </c>
      <c r="F5" s="49" t="s">
        <v>34</v>
      </c>
      <c r="G5" s="48" t="s">
        <v>74</v>
      </c>
      <c r="H5" s="51">
        <f>H6-7</f>
        <v>43846</v>
      </c>
      <c r="I5" s="48">
        <f>ROUND(I6*0.22,0)</f>
        <v>98</v>
      </c>
      <c r="J5" s="51">
        <f>J6-7</f>
        <v>43847</v>
      </c>
      <c r="K5" s="48">
        <f>ROUND(K6*0.22,0)</f>
        <v>44</v>
      </c>
      <c r="L5" s="51">
        <f>L6-7</f>
        <v>43847</v>
      </c>
      <c r="M5" s="48">
        <f>ROUND(M6*0.22,0)</f>
        <v>141</v>
      </c>
      <c r="R5" s="49">
        <f>ROUND(0.1^-1,2)</f>
        <v>10</v>
      </c>
      <c r="S5" s="49">
        <f>ROUND(0.09^-1,2)</f>
        <v>11.11</v>
      </c>
      <c r="T5" s="49">
        <f>ROUND(0.14^-1,2)</f>
        <v>7.14</v>
      </c>
      <c r="W5" s="54" t="s">
        <v>36</v>
      </c>
      <c r="X5" s="54" t="s">
        <v>37</v>
      </c>
      <c r="Y5" s="54" t="s">
        <v>38</v>
      </c>
    </row>
    <row r="6" spans="2:25" s="48" customFormat="1" ht="61" customHeight="1">
      <c r="B6" s="47" t="s">
        <v>55</v>
      </c>
      <c r="C6" s="53"/>
      <c r="G6" s="48" t="s">
        <v>71</v>
      </c>
      <c r="H6" s="50">
        <v>43853</v>
      </c>
      <c r="I6" s="48">
        <v>444</v>
      </c>
      <c r="J6" s="50">
        <v>43854</v>
      </c>
      <c r="K6" s="48">
        <f>M6-I6</f>
        <v>199</v>
      </c>
      <c r="L6" s="50">
        <v>43854</v>
      </c>
      <c r="M6" s="48">
        <v>643</v>
      </c>
      <c r="R6" s="49">
        <f>ROUND(0.29^-1,2)</f>
        <v>3.45</v>
      </c>
      <c r="S6" s="49">
        <f>ROUND(0.22^-1,2)</f>
        <v>4.55</v>
      </c>
      <c r="T6" s="49">
        <f>ROUND(0.34^-1,2)</f>
        <v>2.94</v>
      </c>
      <c r="W6" s="54" t="s">
        <v>32</v>
      </c>
      <c r="X6" s="54" t="s">
        <v>33</v>
      </c>
      <c r="Y6" s="54" t="s">
        <v>34</v>
      </c>
    </row>
    <row r="7" spans="2:25" s="48" customFormat="1" ht="61" customHeight="1">
      <c r="B7" s="47"/>
      <c r="C7" s="53"/>
      <c r="G7" s="48" t="s">
        <v>77</v>
      </c>
      <c r="H7" s="50"/>
      <c r="J7" s="50"/>
      <c r="L7" s="50"/>
      <c r="Q7" s="48" t="s">
        <v>71</v>
      </c>
    </row>
    <row r="8" spans="2:25" s="48" customFormat="1" ht="61" customHeight="1">
      <c r="B8" s="49" t="s">
        <v>64</v>
      </c>
      <c r="C8" s="52" t="s">
        <v>43</v>
      </c>
      <c r="D8" s="49" t="s">
        <v>44</v>
      </c>
      <c r="E8" s="49" t="s">
        <v>45</v>
      </c>
      <c r="F8" s="52" t="s">
        <v>46</v>
      </c>
      <c r="G8" s="49" t="s">
        <v>69</v>
      </c>
      <c r="H8" s="51">
        <f>H6+7</f>
        <v>43860</v>
      </c>
      <c r="I8" s="48">
        <f>ROUND($I$6/D17,0)</f>
        <v>728</v>
      </c>
      <c r="J8" s="51">
        <f>J6+7</f>
        <v>43861</v>
      </c>
      <c r="K8" s="48">
        <f>ROUND($K$6/E17,0)</f>
        <v>349</v>
      </c>
      <c r="L8" s="51">
        <f>L6+7</f>
        <v>43861</v>
      </c>
      <c r="M8" s="48">
        <f>I8+K8</f>
        <v>1077</v>
      </c>
      <c r="O8" s="48">
        <f>ROUND($M$6/M8,2)</f>
        <v>0.6</v>
      </c>
      <c r="R8" s="49">
        <v>0.61</v>
      </c>
      <c r="S8" s="49">
        <v>0.56999999999999995</v>
      </c>
      <c r="T8" s="48">
        <v>0.6</v>
      </c>
    </row>
    <row r="9" spans="2:25" s="48" customFormat="1" ht="61" customHeight="1">
      <c r="B9" s="49" t="s">
        <v>65</v>
      </c>
      <c r="C9" s="52" t="s">
        <v>47</v>
      </c>
      <c r="D9" s="49" t="s">
        <v>48</v>
      </c>
      <c r="E9" s="49" t="s">
        <v>49</v>
      </c>
      <c r="F9" s="52" t="s">
        <v>50</v>
      </c>
      <c r="G9" s="49" t="s">
        <v>68</v>
      </c>
      <c r="H9" s="51">
        <f>H6+14</f>
        <v>43867</v>
      </c>
      <c r="I9" s="48">
        <f t="shared" ref="I9:I10" si="0">ROUND($I$6/D18,0)</f>
        <v>1345</v>
      </c>
      <c r="J9" s="51">
        <f>J6+14</f>
        <v>43868</v>
      </c>
      <c r="K9" s="48">
        <f t="shared" ref="K9:K10" si="1">ROUND($K$6/E18,0)</f>
        <v>642</v>
      </c>
      <c r="L9" s="51">
        <f>L6+14</f>
        <v>43868</v>
      </c>
      <c r="M9" s="48">
        <f t="shared" ref="M9:M10" si="2">I9+K9</f>
        <v>1987</v>
      </c>
      <c r="O9" s="48">
        <f t="shared" ref="O9:O10" si="3">ROUND($M$6/M9,2)</f>
        <v>0.32</v>
      </c>
      <c r="R9" s="49">
        <v>0.33</v>
      </c>
      <c r="S9" s="49">
        <v>0.31</v>
      </c>
      <c r="T9" s="48">
        <v>0.32</v>
      </c>
    </row>
    <row r="10" spans="2:25" s="48" customFormat="1" ht="61" customHeight="1">
      <c r="B10" s="49" t="s">
        <v>66</v>
      </c>
      <c r="C10" s="52" t="s">
        <v>51</v>
      </c>
      <c r="D10" s="49" t="s">
        <v>52</v>
      </c>
      <c r="E10" s="49" t="s">
        <v>53</v>
      </c>
      <c r="F10" s="52" t="s">
        <v>54</v>
      </c>
      <c r="G10" s="49" t="s">
        <v>70</v>
      </c>
      <c r="H10" s="51">
        <f>H6+21</f>
        <v>43874</v>
      </c>
      <c r="I10" s="48">
        <f t="shared" si="0"/>
        <v>2018</v>
      </c>
      <c r="J10" s="51">
        <f>J6+21</f>
        <v>43875</v>
      </c>
      <c r="K10" s="48">
        <f t="shared" si="1"/>
        <v>948</v>
      </c>
      <c r="L10" s="51">
        <f>L6+21</f>
        <v>43875</v>
      </c>
      <c r="M10" s="48">
        <f t="shared" si="2"/>
        <v>2966</v>
      </c>
      <c r="O10" s="48">
        <f t="shared" si="3"/>
        <v>0.22</v>
      </c>
      <c r="R10" s="49">
        <v>0.22</v>
      </c>
      <c r="S10" s="49">
        <v>0.21</v>
      </c>
      <c r="T10" s="48">
        <v>0.22</v>
      </c>
    </row>
    <row r="17" spans="3:6" ht="26">
      <c r="C17" s="49">
        <v>0.85</v>
      </c>
      <c r="D17" s="49">
        <v>0.61</v>
      </c>
      <c r="E17" s="49">
        <v>0.56999999999999995</v>
      </c>
      <c r="F17" s="49">
        <v>0.76</v>
      </c>
    </row>
    <row r="18" spans="3:6" ht="26">
      <c r="C18" s="49">
        <v>0.39</v>
      </c>
      <c r="D18" s="49">
        <v>0.33</v>
      </c>
      <c r="E18" s="49">
        <v>0.31</v>
      </c>
      <c r="F18" s="49">
        <v>0.36</v>
      </c>
    </row>
    <row r="19" spans="3:6" ht="26">
      <c r="C19" s="49">
        <v>0.26</v>
      </c>
      <c r="D19" s="49">
        <v>0.22</v>
      </c>
      <c r="E19" s="49">
        <v>0.21</v>
      </c>
      <c r="F19" s="49"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G306"/>
  <sheetViews>
    <sheetView zoomScale="116"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F3" sqref="F3:F66"/>
    </sheetView>
  </sheetViews>
  <sheetFormatPr baseColWidth="10" defaultRowHeight="16"/>
  <cols>
    <col min="1" max="1" width="11.83203125" style="2" customWidth="1"/>
    <col min="2" max="2" width="4.5" style="2" bestFit="1" customWidth="1"/>
    <col min="3" max="7" width="11.5" customWidth="1"/>
  </cols>
  <sheetData>
    <row r="1" spans="1:7" ht="18" customHeight="1" thickBot="1">
      <c r="A1" s="69" t="s">
        <v>17</v>
      </c>
      <c r="B1" s="78"/>
      <c r="C1" s="79" t="s">
        <v>78</v>
      </c>
      <c r="D1" s="80"/>
      <c r="E1" s="80"/>
      <c r="F1" s="80"/>
      <c r="G1" s="80"/>
    </row>
    <row r="2" spans="1:7" ht="18" thickBot="1">
      <c r="A2" s="1" t="s">
        <v>10</v>
      </c>
      <c r="B2" s="46" t="s">
        <v>11</v>
      </c>
      <c r="C2" s="4" t="s">
        <v>79</v>
      </c>
      <c r="D2" s="59" t="s">
        <v>80</v>
      </c>
      <c r="E2" s="68" t="s">
        <v>82</v>
      </c>
      <c r="F2" s="57" t="s">
        <v>83</v>
      </c>
      <c r="G2" s="82" t="s">
        <v>18</v>
      </c>
    </row>
    <row r="3" spans="1:7" ht="17" thickBot="1">
      <c r="A3" s="5">
        <v>43893</v>
      </c>
      <c r="B3" s="6">
        <v>1</v>
      </c>
      <c r="C3" s="61">
        <f>DGS!C8</f>
        <v>2</v>
      </c>
      <c r="D3" s="9">
        <f>ROUND(C3/BEAR!$T$6,0)</f>
        <v>1</v>
      </c>
      <c r="E3" s="9">
        <f>ROUND(C3/BEAR!$T$8,0)</f>
        <v>3</v>
      </c>
      <c r="F3" s="9">
        <f>ROUND(C3/BEAR!$T$9,0)</f>
        <v>6</v>
      </c>
      <c r="G3" s="9"/>
    </row>
    <row r="4" spans="1:7" ht="17" thickBot="1">
      <c r="A4" s="5">
        <v>43894</v>
      </c>
      <c r="B4" s="6">
        <v>2</v>
      </c>
      <c r="C4" s="61">
        <f>DGS!C9</f>
        <v>4</v>
      </c>
      <c r="D4" s="9">
        <f>ROUND(C4/BEAR!$T$6,0)</f>
        <v>1</v>
      </c>
      <c r="E4" s="9">
        <f>ROUND(C4/BEAR!$T$8,0)</f>
        <v>7</v>
      </c>
      <c r="F4" s="9">
        <f>ROUND(C4/BEAR!$T$9,0)</f>
        <v>13</v>
      </c>
      <c r="G4" s="9"/>
    </row>
    <row r="5" spans="1:7" ht="17" thickBot="1">
      <c r="A5" s="5">
        <v>43895</v>
      </c>
      <c r="B5" s="6">
        <v>3</v>
      </c>
      <c r="C5" s="61">
        <f>DGS!C10</f>
        <v>6</v>
      </c>
      <c r="D5" s="9">
        <f>ROUND(C5/BEAR!$T$6,0)</f>
        <v>2</v>
      </c>
      <c r="E5" s="9">
        <f>ROUND(C5/BEAR!$T$8,0)</f>
        <v>10</v>
      </c>
      <c r="F5" s="9">
        <f>ROUND(C5/BEAR!$T$9,0)</f>
        <v>19</v>
      </c>
      <c r="G5" s="9"/>
    </row>
    <row r="6" spans="1:7" ht="17" thickBot="1">
      <c r="A6" s="5">
        <v>43896</v>
      </c>
      <c r="B6" s="6">
        <v>4</v>
      </c>
      <c r="C6" s="61">
        <f>DGS!C11</f>
        <v>9</v>
      </c>
      <c r="D6" s="9">
        <f>ROUND(C6/BEAR!$T$6,0)</f>
        <v>3</v>
      </c>
      <c r="E6" s="9">
        <f>ROUND(C6/BEAR!$T$8,0)</f>
        <v>15</v>
      </c>
      <c r="F6" s="9">
        <f>ROUND(C6/BEAR!$T$9,0)</f>
        <v>28</v>
      </c>
      <c r="G6" s="9"/>
    </row>
    <row r="7" spans="1:7" ht="17" thickBot="1">
      <c r="A7" s="62">
        <v>43897</v>
      </c>
      <c r="B7" s="58">
        <v>5</v>
      </c>
      <c r="C7" s="61">
        <f>DGS!C12</f>
        <v>13</v>
      </c>
      <c r="D7" s="9">
        <f>ROUND(C7/BEAR!$T$6,0)</f>
        <v>4</v>
      </c>
      <c r="E7" s="9">
        <f>ROUND(C7/BEAR!$T$8,0)</f>
        <v>22</v>
      </c>
      <c r="F7" s="9">
        <f>ROUND(C7/BEAR!$T$9,0)</f>
        <v>41</v>
      </c>
      <c r="G7" s="9"/>
    </row>
    <row r="8" spans="1:7" ht="17" thickBot="1">
      <c r="A8" s="5">
        <v>43898</v>
      </c>
      <c r="B8" s="6">
        <v>6</v>
      </c>
      <c r="C8" s="61">
        <f>DGS!C13</f>
        <v>21</v>
      </c>
      <c r="D8" s="9">
        <f>ROUND(C8/BEAR!$T$6,0)</f>
        <v>7</v>
      </c>
      <c r="E8" s="9">
        <f>ROUND(C8/BEAR!$T$8,0)</f>
        <v>35</v>
      </c>
      <c r="F8" s="9">
        <f>ROUND(C8/BEAR!$T$9,0)</f>
        <v>66</v>
      </c>
      <c r="G8" s="9"/>
    </row>
    <row r="9" spans="1:7" ht="17" thickBot="1">
      <c r="A9" s="5">
        <v>43899</v>
      </c>
      <c r="B9" s="6">
        <v>7</v>
      </c>
      <c r="C9" s="61">
        <f>DGS!C14</f>
        <v>30</v>
      </c>
      <c r="D9" s="9">
        <f>ROUND(C9/BEAR!$T$6,0)</f>
        <v>10</v>
      </c>
      <c r="E9" s="9">
        <f>ROUND(C9/BEAR!$T$8,0)</f>
        <v>50</v>
      </c>
      <c r="F9" s="9">
        <f>ROUND(C9/BEAR!$T$9,0)</f>
        <v>94</v>
      </c>
      <c r="G9" s="9"/>
    </row>
    <row r="10" spans="1:7" ht="17" thickBot="1">
      <c r="A10" s="5">
        <v>43900</v>
      </c>
      <c r="B10" s="6">
        <v>8</v>
      </c>
      <c r="C10" s="61">
        <f>DGS!C15</f>
        <v>39</v>
      </c>
      <c r="D10" s="9">
        <f>ROUND(C10/BEAR!$T$6,0)</f>
        <v>13</v>
      </c>
      <c r="E10" s="9">
        <f>ROUND(C10/BEAR!$T$8,0)</f>
        <v>65</v>
      </c>
      <c r="F10" s="9">
        <f>ROUND(C10/BEAR!$T$9,0)</f>
        <v>122</v>
      </c>
      <c r="G10" s="9"/>
    </row>
    <row r="11" spans="1:7" ht="17" thickBot="1">
      <c r="A11" s="5">
        <v>43901</v>
      </c>
      <c r="B11" s="6">
        <v>9</v>
      </c>
      <c r="C11" s="61">
        <f>DGS!C16</f>
        <v>41</v>
      </c>
      <c r="D11" s="9">
        <f>ROUND(C11/BEAR!$T$6,0)</f>
        <v>14</v>
      </c>
      <c r="E11" s="9">
        <f>ROUND(C11/BEAR!$T$8,0)</f>
        <v>68</v>
      </c>
      <c r="F11" s="9">
        <f>ROUND(C11/BEAR!$T$9,0)</f>
        <v>128</v>
      </c>
      <c r="G11" s="9"/>
    </row>
    <row r="12" spans="1:7" ht="17" thickBot="1">
      <c r="A12" s="5">
        <v>43902</v>
      </c>
      <c r="B12" s="6">
        <v>10</v>
      </c>
      <c r="C12" s="61">
        <f>DGS!C17</f>
        <v>59</v>
      </c>
      <c r="D12" s="9">
        <f>ROUND(C12/BEAR!$T$6,0)</f>
        <v>20</v>
      </c>
      <c r="E12" s="9">
        <f>ROUND(C12/BEAR!$T$8,0)</f>
        <v>98</v>
      </c>
      <c r="F12" s="9">
        <f>ROUND(C12/BEAR!$T$9,0)</f>
        <v>184</v>
      </c>
      <c r="G12" s="9"/>
    </row>
    <row r="13" spans="1:7" ht="17" thickBot="1">
      <c r="A13" s="5">
        <v>43903</v>
      </c>
      <c r="B13" s="6">
        <v>11</v>
      </c>
      <c r="C13" s="61">
        <f>DGS!C18</f>
        <v>78</v>
      </c>
      <c r="D13" s="9">
        <f>ROUND(C13/BEAR!$T$6,0)</f>
        <v>27</v>
      </c>
      <c r="E13" s="9">
        <f>ROUND(C13/BEAR!$T$8,0)</f>
        <v>130</v>
      </c>
      <c r="F13" s="9">
        <f>ROUND(C13/BEAR!$T$9,0)</f>
        <v>244</v>
      </c>
      <c r="G13" s="9"/>
    </row>
    <row r="14" spans="1:7" ht="17" thickBot="1">
      <c r="A14" s="5">
        <v>43904</v>
      </c>
      <c r="B14" s="6">
        <v>12</v>
      </c>
      <c r="C14" s="61">
        <f>DGS!C19</f>
        <v>112</v>
      </c>
      <c r="D14" s="9">
        <f>ROUND(C14/BEAR!$T$6,0)</f>
        <v>38</v>
      </c>
      <c r="E14" s="9">
        <f>ROUND(C14/BEAR!$T$8,0)</f>
        <v>187</v>
      </c>
      <c r="F14" s="9">
        <f>ROUND(C14/BEAR!$T$9,0)</f>
        <v>350</v>
      </c>
      <c r="G14" s="9"/>
    </row>
    <row r="15" spans="1:7" ht="17" thickBot="1">
      <c r="A15" s="63">
        <v>43905</v>
      </c>
      <c r="B15" s="59">
        <v>13</v>
      </c>
      <c r="C15" s="61">
        <f>DGS!C20</f>
        <v>169</v>
      </c>
      <c r="D15" s="9">
        <f>ROUND(C15/BEAR!$T$6,0)</f>
        <v>57</v>
      </c>
      <c r="E15" s="9">
        <f>ROUND(C15/BEAR!$T$8,0)</f>
        <v>282</v>
      </c>
      <c r="F15" s="9">
        <f>ROUND(C15/BEAR!$T$9,0)</f>
        <v>528</v>
      </c>
      <c r="G15" s="9"/>
    </row>
    <row r="16" spans="1:7" ht="17" thickBot="1">
      <c r="A16" s="5">
        <v>43906</v>
      </c>
      <c r="B16" s="6">
        <v>14</v>
      </c>
      <c r="C16" s="61">
        <f>DGS!C21</f>
        <v>245</v>
      </c>
      <c r="D16" s="9">
        <f>ROUND(C16/BEAR!$T$6,0)</f>
        <v>83</v>
      </c>
      <c r="E16" s="9">
        <f>ROUND(C16/BEAR!$T$8,0)</f>
        <v>408</v>
      </c>
      <c r="F16" s="9">
        <f>ROUND(C16/BEAR!$T$9,0)</f>
        <v>766</v>
      </c>
      <c r="G16" s="9"/>
    </row>
    <row r="17" spans="1:7" ht="17" thickBot="1">
      <c r="A17" s="5">
        <v>43907</v>
      </c>
      <c r="B17" s="6">
        <v>15</v>
      </c>
      <c r="C17" s="61">
        <f>DGS!C22</f>
        <v>331</v>
      </c>
      <c r="D17" s="9">
        <f>ROUND(C17/BEAR!$T$6,0)</f>
        <v>113</v>
      </c>
      <c r="E17" s="9">
        <f>ROUND(C17/BEAR!$T$8,0)</f>
        <v>552</v>
      </c>
      <c r="F17" s="9">
        <f>ROUND(C17/BEAR!$T$9,0)</f>
        <v>1034</v>
      </c>
      <c r="G17" s="9"/>
    </row>
    <row r="18" spans="1:7" ht="17" thickBot="1">
      <c r="A18" s="5">
        <v>43908</v>
      </c>
      <c r="B18" s="6">
        <v>16</v>
      </c>
      <c r="C18" s="61">
        <f>DGS!C23</f>
        <v>448</v>
      </c>
      <c r="D18" s="9">
        <f>ROUND(C18/BEAR!$T$6,0)</f>
        <v>152</v>
      </c>
      <c r="E18" s="9">
        <f>ROUND(C18/BEAR!$T$8,0)</f>
        <v>747</v>
      </c>
      <c r="F18" s="9">
        <f>ROUND(C18/BEAR!$T$9,0)</f>
        <v>1400</v>
      </c>
      <c r="G18" s="9">
        <v>1.2669999999999999</v>
      </c>
    </row>
    <row r="19" spans="1:7" ht="17" thickBot="1">
      <c r="A19" s="5">
        <v>43909</v>
      </c>
      <c r="B19" s="6">
        <v>17</v>
      </c>
      <c r="C19" s="61">
        <f>DGS!C24</f>
        <v>642</v>
      </c>
      <c r="D19" s="9">
        <f>ROUND(C19/BEAR!$T$6,0)</f>
        <v>218</v>
      </c>
      <c r="E19" s="9">
        <f>ROUND(C19/BEAR!$T$8,0)</f>
        <v>1070</v>
      </c>
      <c r="F19" s="9">
        <f>ROUND(C19/BEAR!$T$9,0)</f>
        <v>2006</v>
      </c>
      <c r="G19" s="9">
        <v>5.0190000000000001</v>
      </c>
    </row>
    <row r="20" spans="1:7" ht="17" thickBot="1">
      <c r="A20" s="5">
        <v>43910</v>
      </c>
      <c r="B20" s="6">
        <v>18</v>
      </c>
      <c r="C20" s="61">
        <f>DGS!C25</f>
        <v>785</v>
      </c>
      <c r="D20" s="9">
        <f>ROUND(C20/BEAR!$T$6,0)</f>
        <v>267</v>
      </c>
      <c r="E20" s="9">
        <f>ROUND(C20/BEAR!$T$8,0)</f>
        <v>1308</v>
      </c>
      <c r="F20" s="9">
        <f>ROUND(C20/BEAR!$T$9,0)</f>
        <v>2453</v>
      </c>
      <c r="G20" s="9">
        <v>2.5049999999999999</v>
      </c>
    </row>
    <row r="21" spans="1:7" ht="17" thickBot="1">
      <c r="A21" s="5">
        <v>43911</v>
      </c>
      <c r="B21" s="6">
        <v>19</v>
      </c>
      <c r="C21" s="61">
        <f>DGS!C26</f>
        <v>1020</v>
      </c>
      <c r="D21" s="9">
        <f>ROUND(C21/BEAR!$T$6,0)</f>
        <v>347</v>
      </c>
      <c r="E21" s="9">
        <f>ROUND(C21/BEAR!$T$8,0)</f>
        <v>1700</v>
      </c>
      <c r="F21" s="9">
        <f>ROUND(C21/BEAR!$T$9,0)</f>
        <v>3188</v>
      </c>
      <c r="G21" s="9">
        <v>8.7100000000000009</v>
      </c>
    </row>
    <row r="22" spans="1:7" ht="17" thickBot="1">
      <c r="A22" s="60">
        <v>43912</v>
      </c>
      <c r="B22" s="45">
        <v>20</v>
      </c>
      <c r="C22" s="61">
        <f>DGS!C27</f>
        <v>1280</v>
      </c>
      <c r="D22" s="9">
        <f>ROUND(C22/BEAR!$T$6,0)</f>
        <v>435</v>
      </c>
      <c r="E22" s="9">
        <f>ROUND(C22/BEAR!$T$8,0)</f>
        <v>2133</v>
      </c>
      <c r="F22" s="9">
        <f>ROUND(C22/BEAR!$T$9,0)</f>
        <v>4000</v>
      </c>
      <c r="G22" s="9">
        <v>2.4910000000000001</v>
      </c>
    </row>
    <row r="23" spans="1:7" ht="17" thickBot="1">
      <c r="A23" s="5">
        <v>43913</v>
      </c>
      <c r="B23" s="6">
        <v>21</v>
      </c>
      <c r="C23" s="61">
        <f>DGS!C28</f>
        <v>1600</v>
      </c>
      <c r="D23" s="9">
        <f>ROUND(C23/BEAR!$T$6,0)</f>
        <v>544</v>
      </c>
      <c r="E23" s="9">
        <f>ROUND(C23/BEAR!$T$8,0)</f>
        <v>2667</v>
      </c>
      <c r="F23" s="9">
        <f>ROUND(C23/BEAR!$T$9,0)</f>
        <v>5000</v>
      </c>
      <c r="G23" s="9">
        <v>1.5489999999999999</v>
      </c>
    </row>
    <row r="24" spans="1:7" ht="17" thickBot="1">
      <c r="A24" s="5">
        <v>43914</v>
      </c>
      <c r="B24" s="6">
        <v>22</v>
      </c>
      <c r="C24" s="61">
        <f>DGS!C29</f>
        <v>2060</v>
      </c>
      <c r="D24" s="9">
        <f>ROUND(C24/BEAR!$T$6,0)</f>
        <v>701</v>
      </c>
      <c r="E24" s="9">
        <f>ROUND(C24/BEAR!$T$8,0)</f>
        <v>3433</v>
      </c>
      <c r="F24" s="9">
        <f>ROUND(C24/BEAR!$T$9,0)</f>
        <v>6438</v>
      </c>
      <c r="G24" s="9">
        <v>1.2390000000000001</v>
      </c>
    </row>
    <row r="25" spans="1:7" ht="17" thickBot="1">
      <c r="A25" s="5">
        <v>43915</v>
      </c>
      <c r="B25" s="6">
        <v>23</v>
      </c>
      <c r="C25" s="61">
        <f>DGS!C30</f>
        <v>2363</v>
      </c>
      <c r="D25" s="9">
        <f>ROUND(C25/BEAR!$T$6,0)</f>
        <v>804</v>
      </c>
      <c r="E25" s="9">
        <f>ROUND(C25/BEAR!$T$8,0)</f>
        <v>3938</v>
      </c>
      <c r="F25" s="9">
        <f>ROUND(C25/BEAR!$T$9,0)</f>
        <v>7384</v>
      </c>
      <c r="G25" s="9">
        <v>1.4350000000000001</v>
      </c>
    </row>
    <row r="26" spans="1:7" ht="18" thickBot="1">
      <c r="A26" s="5">
        <v>43916</v>
      </c>
      <c r="B26" s="6">
        <v>24</v>
      </c>
      <c r="C26" s="61">
        <f>DGS!C31</f>
        <v>2995</v>
      </c>
      <c r="D26" s="9">
        <f>ROUND(C26/BEAR!$T$6,0)</f>
        <v>1019</v>
      </c>
      <c r="E26" s="9">
        <f>ROUND(C26/BEAR!$T$8,0)</f>
        <v>4992</v>
      </c>
      <c r="F26" s="9">
        <f>ROUND(C26/BEAR!$T$9,0)</f>
        <v>9359</v>
      </c>
      <c r="G26" s="9" t="s">
        <v>84</v>
      </c>
    </row>
    <row r="27" spans="1:7" ht="17" thickBot="1">
      <c r="A27" s="5">
        <v>43917</v>
      </c>
      <c r="B27" s="6">
        <v>25</v>
      </c>
      <c r="C27" s="61">
        <f>DGS!C32</f>
        <v>3544</v>
      </c>
      <c r="D27" s="9">
        <f>ROUND(C27/BEAR!$T$6,0)</f>
        <v>1205</v>
      </c>
      <c r="E27" s="9">
        <f>ROUND(C27/BEAR!$T$8,0)</f>
        <v>5907</v>
      </c>
      <c r="F27" s="9">
        <f>ROUND(C27/BEAR!$T$9,0)</f>
        <v>11075</v>
      </c>
      <c r="G27" s="9">
        <v>1.7010000000000001</v>
      </c>
    </row>
    <row r="28" spans="1:7" ht="17" thickBot="1">
      <c r="A28" s="5">
        <v>43918</v>
      </c>
      <c r="B28" s="6">
        <v>26</v>
      </c>
      <c r="C28" s="61">
        <f>DGS!C33</f>
        <v>4268</v>
      </c>
      <c r="D28" s="9">
        <f>ROUND(C28/BEAR!$T$6,0)</f>
        <v>1452</v>
      </c>
      <c r="E28" s="9">
        <f>ROUND(C28/BEAR!$T$8,0)</f>
        <v>7113</v>
      </c>
      <c r="F28" s="9">
        <f>ROUND(C28/BEAR!$T$9,0)</f>
        <v>13338</v>
      </c>
      <c r="G28" s="9">
        <v>1.1559999999999999</v>
      </c>
    </row>
    <row r="29" spans="1:7" ht="17" thickBot="1">
      <c r="A29" s="64">
        <v>43919</v>
      </c>
      <c r="B29" s="57">
        <v>27</v>
      </c>
      <c r="C29" s="61">
        <f>DGS!C34</f>
        <v>5170</v>
      </c>
      <c r="D29" s="9">
        <f>ROUND(C29/BEAR!$T$6,0)</f>
        <v>1759</v>
      </c>
      <c r="E29" s="9">
        <f>ROUND(C29/BEAR!$T$8,0)</f>
        <v>8617</v>
      </c>
      <c r="F29" s="9">
        <f>ROUND(C29/BEAR!$T$9,0)</f>
        <v>16156</v>
      </c>
      <c r="G29" s="9">
        <v>1.6890000000000001</v>
      </c>
    </row>
    <row r="30" spans="1:7" ht="17" thickBot="1">
      <c r="A30" s="5">
        <v>43920</v>
      </c>
      <c r="B30" s="6">
        <v>28</v>
      </c>
      <c r="C30" s="61">
        <f>DGS!C35</f>
        <v>5962</v>
      </c>
      <c r="D30" s="9">
        <f>ROUND(C30/BEAR!$T$6,0)</f>
        <v>2028</v>
      </c>
      <c r="E30" s="9">
        <f>ROUND(C30/BEAR!$T$8,0)</f>
        <v>9937</v>
      </c>
      <c r="F30" s="9">
        <f>ROUND(C30/BEAR!$T$9,0)</f>
        <v>18631</v>
      </c>
      <c r="G30" s="9">
        <v>1.131</v>
      </c>
    </row>
    <row r="31" spans="1:7" ht="17" thickBot="1">
      <c r="A31" s="5">
        <v>43921</v>
      </c>
      <c r="B31" s="6">
        <v>29</v>
      </c>
      <c r="C31" s="61">
        <f>DGS!C36</f>
        <v>6408</v>
      </c>
      <c r="D31" s="9">
        <f>ROUND(C31/BEAR!$T$6,0)</f>
        <v>2180</v>
      </c>
      <c r="E31" s="9">
        <f>ROUND(C31/BEAR!$T$8,0)</f>
        <v>10680</v>
      </c>
      <c r="F31" s="9">
        <f>ROUND(C31/BEAR!$T$9,0)</f>
        <v>20025</v>
      </c>
      <c r="G31" s="9">
        <v>1.282</v>
      </c>
    </row>
    <row r="32" spans="1:7" ht="17" thickBot="1">
      <c r="A32" s="5">
        <v>43922</v>
      </c>
      <c r="B32" s="6">
        <v>30</v>
      </c>
      <c r="C32" s="61">
        <f>DGS!C37</f>
        <v>7443</v>
      </c>
      <c r="D32" s="9">
        <f>ROUND(C32/BEAR!$T$6,0)</f>
        <v>2532</v>
      </c>
      <c r="E32" s="9">
        <f>ROUND(C32/BEAR!$T$8,0)</f>
        <v>12405</v>
      </c>
      <c r="F32" s="9">
        <f>ROUND(C32/BEAR!$T$9,0)</f>
        <v>23259</v>
      </c>
      <c r="G32" s="9">
        <v>1.1499999999999999</v>
      </c>
    </row>
    <row r="33" spans="1:7" ht="17" thickBot="1">
      <c r="A33" s="5">
        <v>43923</v>
      </c>
      <c r="B33" s="6">
        <v>31</v>
      </c>
      <c r="C33" s="61">
        <f>DGS!C38</f>
        <v>8251</v>
      </c>
      <c r="D33" s="9">
        <f>ROUND(C33/BEAR!$T$6,0)</f>
        <v>2806</v>
      </c>
      <c r="E33" s="9">
        <f>ROUND(C33/BEAR!$T$8,0)</f>
        <v>13752</v>
      </c>
      <c r="F33" s="9">
        <f>ROUND(C33/BEAR!$T$9,0)</f>
        <v>25784</v>
      </c>
      <c r="G33" s="9">
        <v>1.046</v>
      </c>
    </row>
    <row r="34" spans="1:7" ht="17" thickBot="1">
      <c r="A34" s="5">
        <v>43924</v>
      </c>
      <c r="B34" s="6">
        <v>32</v>
      </c>
      <c r="C34" s="61">
        <f>DGS!C39</f>
        <v>9034</v>
      </c>
      <c r="D34" s="9">
        <f>ROUND(C34/BEAR!$T$6,0)</f>
        <v>3073</v>
      </c>
      <c r="E34" s="9">
        <f>ROUND(C34/BEAR!$T$8,0)</f>
        <v>15057</v>
      </c>
      <c r="F34" s="9">
        <f>ROUND(C34/BEAR!$T$9,0)</f>
        <v>28231</v>
      </c>
      <c r="G34" s="9">
        <v>1.0089999999999999</v>
      </c>
    </row>
    <row r="35" spans="1:7" ht="17" thickBot="1">
      <c r="A35" s="5">
        <v>43925</v>
      </c>
      <c r="B35" s="6">
        <v>33</v>
      </c>
      <c r="C35" s="61">
        <f>DGS!C40</f>
        <v>9886</v>
      </c>
      <c r="D35" s="9">
        <f>ROUND(C35/BEAR!$T$6,0)</f>
        <v>3363</v>
      </c>
      <c r="E35" s="9">
        <f>ROUND(C35/BEAR!$T$8,0)</f>
        <v>16477</v>
      </c>
      <c r="F35" s="9">
        <f>ROUND(C35/BEAR!$T$9,0)</f>
        <v>30894</v>
      </c>
      <c r="G35" s="9">
        <v>0.99529999999999996</v>
      </c>
    </row>
    <row r="36" spans="1:7" ht="17" thickBot="1">
      <c r="A36" s="65">
        <v>43926</v>
      </c>
      <c r="B36" s="56">
        <v>34</v>
      </c>
      <c r="C36" s="61">
        <f>DGS!C41</f>
        <v>10524</v>
      </c>
      <c r="D36" s="9">
        <f>ROUND(C36/BEAR!$T$6,0)</f>
        <v>3580</v>
      </c>
      <c r="E36" s="9">
        <f>ROUND(C36/BEAR!$T$8,0)</f>
        <v>17540</v>
      </c>
      <c r="F36" s="9">
        <f>ROUND(C36/BEAR!$T$9,0)</f>
        <v>32888</v>
      </c>
      <c r="G36" s="9">
        <v>0.89629999999999999</v>
      </c>
    </row>
    <row r="37" spans="1:7" ht="17" thickBot="1">
      <c r="A37" s="5">
        <v>43927</v>
      </c>
      <c r="B37" s="6">
        <v>35</v>
      </c>
      <c r="C37" s="61">
        <f>DGS!C42</f>
        <v>11278</v>
      </c>
      <c r="D37" s="9">
        <f>ROUND(C37/BEAR!$T$6,0)</f>
        <v>3836</v>
      </c>
      <c r="E37" s="9">
        <f>ROUND(C37/BEAR!$T$8,0)</f>
        <v>18797</v>
      </c>
      <c r="F37" s="9">
        <f>ROUND(C37/BEAR!$T$9,0)</f>
        <v>35244</v>
      </c>
      <c r="G37" s="9">
        <v>0.8911</v>
      </c>
    </row>
    <row r="38" spans="1:7" ht="17" thickBot="1">
      <c r="A38" s="5">
        <v>43928</v>
      </c>
      <c r="B38" s="6">
        <v>36</v>
      </c>
      <c r="C38" s="61">
        <f>DGS!C43</f>
        <v>11730</v>
      </c>
      <c r="D38" s="9">
        <f>ROUND(C38/BEAR!$T$6,0)</f>
        <v>3990</v>
      </c>
      <c r="E38" s="9">
        <f>ROUND(C38/BEAR!$T$8,0)</f>
        <v>19550</v>
      </c>
      <c r="F38" s="9">
        <f>ROUND(C38/BEAR!$T$9,0)</f>
        <v>36656</v>
      </c>
      <c r="G38" s="9">
        <v>0.85309999999999997</v>
      </c>
    </row>
    <row r="39" spans="1:7" ht="17" thickBot="1">
      <c r="A39" s="5">
        <v>43929</v>
      </c>
      <c r="B39" s="6">
        <v>37</v>
      </c>
      <c r="C39" s="61">
        <f>DGS!C44</f>
        <v>12442</v>
      </c>
      <c r="D39" s="9">
        <f>ROUND(C39/BEAR!$T$6,0)</f>
        <v>4232</v>
      </c>
      <c r="E39" s="9">
        <f>ROUND(C39/BEAR!$T$8,0)</f>
        <v>20737</v>
      </c>
      <c r="F39" s="9">
        <f>ROUND(C39/BEAR!$T$9,0)</f>
        <v>38881</v>
      </c>
      <c r="G39" s="9">
        <v>0.79120000000000001</v>
      </c>
    </row>
    <row r="40" spans="1:7" ht="17" thickBot="1">
      <c r="A40" s="5">
        <v>43930</v>
      </c>
      <c r="B40" s="6">
        <v>38</v>
      </c>
      <c r="C40" s="61">
        <f>DGS!C45</f>
        <v>13141</v>
      </c>
      <c r="D40" s="9">
        <f>ROUND(C40/BEAR!$T$6,0)</f>
        <v>4470</v>
      </c>
      <c r="E40" s="9">
        <f>ROUND(C40/BEAR!$T$8,0)</f>
        <v>21902</v>
      </c>
      <c r="F40" s="9">
        <f>ROUND(C40/BEAR!$T$9,0)</f>
        <v>41066</v>
      </c>
      <c r="G40" s="9">
        <v>0.78320000000000001</v>
      </c>
    </row>
    <row r="41" spans="1:7" ht="17" thickBot="1">
      <c r="A41" s="5">
        <v>43931</v>
      </c>
      <c r="B41" s="6">
        <v>39</v>
      </c>
      <c r="C41" s="61">
        <f>DGS!C46</f>
        <v>13956</v>
      </c>
      <c r="D41" s="9">
        <f>ROUND(C41/BEAR!$T$6,0)</f>
        <v>4747</v>
      </c>
      <c r="E41" s="9">
        <f>ROUND(C41/BEAR!$T$8,0)</f>
        <v>23260</v>
      </c>
      <c r="F41" s="9">
        <f>ROUND(C41/BEAR!$T$9,0)</f>
        <v>43613</v>
      </c>
      <c r="G41" s="9">
        <v>0.80369999999999997</v>
      </c>
    </row>
    <row r="42" spans="1:7" ht="17" thickBot="1">
      <c r="A42" s="5">
        <v>43932</v>
      </c>
      <c r="B42" s="6">
        <v>40</v>
      </c>
      <c r="C42" s="61">
        <f>DGS!C47</f>
        <v>15742</v>
      </c>
      <c r="D42" s="9">
        <f>ROUND(C42/BEAR!$T$6,0)</f>
        <v>5354</v>
      </c>
      <c r="E42" s="9">
        <f>ROUND(C42/BEAR!$T$8,0)</f>
        <v>26237</v>
      </c>
      <c r="F42" s="9">
        <f>ROUND(C42/BEAR!$T$9,0)</f>
        <v>49194</v>
      </c>
      <c r="G42" s="9">
        <v>0.80259999999999998</v>
      </c>
    </row>
    <row r="43" spans="1:7" ht="17" thickBot="1">
      <c r="A43" s="5">
        <v>43933</v>
      </c>
      <c r="B43" s="6">
        <v>41</v>
      </c>
      <c r="C43" s="61">
        <f>DGS!C48</f>
        <v>15987</v>
      </c>
      <c r="D43" s="9">
        <f>ROUND(C43/BEAR!$T$6,0)</f>
        <v>5438</v>
      </c>
      <c r="E43" s="9">
        <f>ROUND(C43/BEAR!$T$8,0)</f>
        <v>26645</v>
      </c>
      <c r="F43" s="9">
        <f>ROUND(C43/BEAR!$T$9,0)</f>
        <v>49959</v>
      </c>
      <c r="G43" s="9">
        <v>0.90690000000000004</v>
      </c>
    </row>
    <row r="44" spans="1:7" ht="17" thickBot="1">
      <c r="A44" s="66">
        <v>43934</v>
      </c>
      <c r="B44" s="55">
        <v>42</v>
      </c>
      <c r="C44" s="61">
        <f>DGS!C49</f>
        <v>16585</v>
      </c>
      <c r="D44" s="9">
        <f>ROUND(C44/BEAR!$T$6,0)</f>
        <v>5641</v>
      </c>
      <c r="E44" s="9">
        <f>ROUND(C44/BEAR!$T$8,0)</f>
        <v>27642</v>
      </c>
      <c r="F44" s="9">
        <f>ROUND(C44/BEAR!$T$9,0)</f>
        <v>51828</v>
      </c>
      <c r="G44" s="9">
        <v>0.85780000000000001</v>
      </c>
    </row>
    <row r="45" spans="1:7" ht="17" thickBot="1">
      <c r="A45" s="5">
        <v>43935</v>
      </c>
      <c r="B45" s="6">
        <v>43</v>
      </c>
      <c r="C45" s="61">
        <f>DGS!C50</f>
        <v>16949</v>
      </c>
      <c r="D45" s="9">
        <f>ROUND(C45/BEAR!$T$6,0)</f>
        <v>5765</v>
      </c>
      <c r="E45" s="9">
        <f>ROUND(C45/BEAR!$T$8,0)</f>
        <v>28248</v>
      </c>
      <c r="F45" s="9">
        <f>ROUND(C45/BEAR!$T$9,0)</f>
        <v>52966</v>
      </c>
      <c r="G45" s="9">
        <v>0.79059999999999997</v>
      </c>
    </row>
    <row r="46" spans="1:7" ht="17" thickBot="1">
      <c r="A46" s="5">
        <v>43936</v>
      </c>
      <c r="B46" s="6">
        <v>44</v>
      </c>
      <c r="C46" s="61">
        <f>DGS!C51</f>
        <v>17448</v>
      </c>
      <c r="D46" s="9">
        <f>ROUND(C46/BEAR!$T$6,0)</f>
        <v>5935</v>
      </c>
      <c r="E46" s="9">
        <f>ROUND(C46/BEAR!$T$8,0)</f>
        <v>29080</v>
      </c>
      <c r="F46" s="9">
        <f>ROUND(C46/BEAR!$T$9,0)</f>
        <v>54525</v>
      </c>
      <c r="G46" s="9">
        <v>0.7621</v>
      </c>
    </row>
    <row r="47" spans="1:7" ht="17" thickBot="1">
      <c r="A47" s="5">
        <v>43937</v>
      </c>
      <c r="B47" s="6">
        <v>45</v>
      </c>
      <c r="C47" s="61">
        <f>DGS!C52</f>
        <v>18091</v>
      </c>
      <c r="D47" s="9">
        <f>ROUND(C47/BEAR!$T$6,0)</f>
        <v>6153</v>
      </c>
      <c r="E47" s="9">
        <f>ROUND(C47/BEAR!$T$8,0)</f>
        <v>30152</v>
      </c>
      <c r="F47" s="9">
        <f>ROUND(C47/BEAR!$T$9,0)</f>
        <v>56534</v>
      </c>
      <c r="G47" s="9">
        <v>0.74629999999999996</v>
      </c>
    </row>
    <row r="48" spans="1:7" ht="17" thickBot="1">
      <c r="A48" s="5">
        <v>43938</v>
      </c>
      <c r="B48" s="6">
        <v>46</v>
      </c>
      <c r="C48" s="61">
        <f>DGS!C53</f>
        <v>18841</v>
      </c>
      <c r="D48" s="9">
        <f>ROUND(C48/BEAR!$T$6,0)</f>
        <v>6409</v>
      </c>
      <c r="E48" s="9">
        <f>ROUND(C48/BEAR!$T$8,0)</f>
        <v>31402</v>
      </c>
      <c r="F48" s="9">
        <f>ROUND(C48/BEAR!$T$9,0)</f>
        <v>58878</v>
      </c>
      <c r="G48" s="9">
        <v>0.74719999999999998</v>
      </c>
    </row>
    <row r="49" spans="1:7" ht="17" thickBot="1">
      <c r="A49" s="5">
        <v>43939</v>
      </c>
      <c r="B49" s="6">
        <v>47</v>
      </c>
      <c r="C49" s="61">
        <f>DGS!C54</f>
        <v>19022</v>
      </c>
      <c r="D49" s="9">
        <f>ROUND(C49/BEAR!$T$6,0)</f>
        <v>6470</v>
      </c>
      <c r="E49" s="9">
        <f>ROUND(C49/BEAR!$T$8,0)</f>
        <v>31703</v>
      </c>
      <c r="F49" s="9">
        <f>ROUND(C49/BEAR!$T$9,0)</f>
        <v>59444</v>
      </c>
      <c r="G49" s="9">
        <v>0.70399999999999996</v>
      </c>
    </row>
    <row r="50" spans="1:7" ht="17" thickBot="1">
      <c r="A50" s="5">
        <v>43940</v>
      </c>
      <c r="B50" s="6">
        <v>48</v>
      </c>
      <c r="C50" s="61">
        <f>DGS!C55</f>
        <v>19685</v>
      </c>
      <c r="D50" s="9">
        <f>ROUND(C50/BEAR!$T$6,0)</f>
        <v>6696</v>
      </c>
      <c r="E50" s="9">
        <f>ROUND(C50/BEAR!$T$8,0)</f>
        <v>32808</v>
      </c>
      <c r="F50" s="9">
        <f>ROUND(C50/BEAR!$T$9,0)</f>
        <v>61516</v>
      </c>
      <c r="G50" s="9">
        <v>0.68930000000000002</v>
      </c>
    </row>
    <row r="51" spans="1:7" ht="17" thickBot="1">
      <c r="A51" s="5">
        <v>43941</v>
      </c>
      <c r="B51" s="6">
        <v>49</v>
      </c>
      <c r="C51" s="61">
        <f>DGS!C56</f>
        <v>20206</v>
      </c>
      <c r="D51" s="9">
        <f>ROUND(C51/BEAR!$T$6,0)</f>
        <v>6873</v>
      </c>
      <c r="E51" s="9">
        <f>ROUND(C51/BEAR!$T$8,0)</f>
        <v>33677</v>
      </c>
      <c r="F51" s="9">
        <f>ROUND(C51/BEAR!$T$9,0)</f>
        <v>63144</v>
      </c>
      <c r="G51" s="9">
        <v>0.67369999999999997</v>
      </c>
    </row>
    <row r="52" spans="1:7" ht="17" thickBot="1">
      <c r="A52" s="5">
        <v>43942</v>
      </c>
      <c r="B52" s="6">
        <v>50</v>
      </c>
      <c r="C52" s="61">
        <f>DGS!C57</f>
        <v>20863</v>
      </c>
      <c r="D52" s="9">
        <f>ROUND(C52/BEAR!$T$6,0)</f>
        <v>7096</v>
      </c>
      <c r="E52" s="9">
        <f>ROUND(C52/BEAR!$T$8,0)</f>
        <v>34772</v>
      </c>
      <c r="F52" s="9">
        <f>ROUND(C52/BEAR!$T$9,0)</f>
        <v>65197</v>
      </c>
      <c r="G52" s="9">
        <v>0.67169999999999996</v>
      </c>
    </row>
    <row r="53" spans="1:7" ht="17" thickBot="1">
      <c r="A53" s="5">
        <v>43943</v>
      </c>
      <c r="B53" s="6">
        <v>51</v>
      </c>
      <c r="C53" s="61">
        <f>DGS!C58</f>
        <v>21379</v>
      </c>
      <c r="D53" s="9">
        <f>ROUND(C53/BEAR!$T$6,0)</f>
        <v>7272</v>
      </c>
      <c r="E53" s="9">
        <f>ROUND(C53/BEAR!$T$8,0)</f>
        <v>35632</v>
      </c>
      <c r="F53" s="9">
        <f>ROUND(C53/BEAR!$T$9,0)</f>
        <v>66809</v>
      </c>
      <c r="G53" s="9">
        <v>0.66039999999999999</v>
      </c>
    </row>
    <row r="54" spans="1:7" ht="17" thickBot="1">
      <c r="A54" s="5">
        <v>43944</v>
      </c>
      <c r="B54" s="6">
        <v>52</v>
      </c>
      <c r="C54" s="61">
        <f>DGS!C59</f>
        <v>21982</v>
      </c>
      <c r="D54" s="9">
        <f>ROUND(C54/BEAR!$T$6,0)</f>
        <v>7477</v>
      </c>
      <c r="E54" s="9">
        <f>ROUND(C54/BEAR!$T$8,0)</f>
        <v>36637</v>
      </c>
      <c r="F54" s="9">
        <f>ROUND(C54/BEAR!$T$9,0)</f>
        <v>68694</v>
      </c>
      <c r="G54" s="9">
        <v>0.65780000000000005</v>
      </c>
    </row>
    <row r="55" spans="1:7" ht="17" thickBot="1">
      <c r="A55" s="5">
        <v>43945</v>
      </c>
      <c r="B55" s="6">
        <v>53</v>
      </c>
      <c r="C55" s="61">
        <f>DGS!C60</f>
        <v>22353</v>
      </c>
      <c r="D55" s="9">
        <f>ROUND(C55/BEAR!$T$6,0)</f>
        <v>7603</v>
      </c>
      <c r="E55" s="9">
        <f>ROUND(C55/BEAR!$T$8,0)</f>
        <v>37255</v>
      </c>
      <c r="F55" s="9">
        <f>ROUND(C55/BEAR!$T$9,0)</f>
        <v>69853</v>
      </c>
      <c r="G55" s="9">
        <v>0.63870000000000005</v>
      </c>
    </row>
    <row r="56" spans="1:7" ht="17" thickBot="1">
      <c r="A56" s="5">
        <v>43946</v>
      </c>
      <c r="B56" s="6">
        <v>54</v>
      </c>
      <c r="C56" s="61">
        <f>DGS!C61</f>
        <v>22797</v>
      </c>
      <c r="D56" s="9">
        <f>ROUND(C56/BEAR!$T$6,0)</f>
        <v>7754</v>
      </c>
      <c r="E56" s="9">
        <f>ROUND(C56/BEAR!$T$8,0)</f>
        <v>37995</v>
      </c>
      <c r="F56" s="9">
        <f>ROUND(C56/BEAR!$T$9,0)</f>
        <v>71241</v>
      </c>
      <c r="G56" s="9">
        <v>0.62680000000000002</v>
      </c>
    </row>
    <row r="57" spans="1:7" ht="17" thickBot="1">
      <c r="A57" s="5">
        <v>43947</v>
      </c>
      <c r="B57" s="6">
        <v>55</v>
      </c>
      <c r="C57" s="61">
        <f>DGS!C62</f>
        <v>23392</v>
      </c>
      <c r="D57" s="9">
        <f>ROUND(C57/BEAR!$T$6,0)</f>
        <v>7956</v>
      </c>
      <c r="E57" s="9">
        <f>ROUND(C57/BEAR!$T$8,0)</f>
        <v>38987</v>
      </c>
      <c r="F57" s="9">
        <f>ROUND(C57/BEAR!$T$9,0)</f>
        <v>73100</v>
      </c>
      <c r="G57" s="9">
        <v>0.62549999999999994</v>
      </c>
    </row>
    <row r="58" spans="1:7" ht="17" thickBot="1">
      <c r="A58" s="5">
        <v>43948</v>
      </c>
      <c r="B58" s="6">
        <v>56</v>
      </c>
      <c r="C58" s="61">
        <f>DGS!C63</f>
        <v>23683</v>
      </c>
      <c r="D58" s="9">
        <f>ROUND(C58/BEAR!$T$6,0)</f>
        <v>8055</v>
      </c>
      <c r="E58" s="9">
        <f>ROUND(C58/BEAR!$T$8,0)</f>
        <v>39472</v>
      </c>
      <c r="F58" s="9">
        <f>ROUND(C58/BEAR!$T$9,0)</f>
        <v>74009</v>
      </c>
      <c r="G58" s="9">
        <v>0.60619999999999996</v>
      </c>
    </row>
    <row r="59" spans="1:7" ht="17" thickBot="1">
      <c r="A59" s="5">
        <v>43949</v>
      </c>
      <c r="B59" s="6">
        <v>57</v>
      </c>
      <c r="C59" s="61">
        <f>DGS!C64</f>
        <v>23846</v>
      </c>
      <c r="D59" s="9">
        <f>ROUND(C59/BEAR!$T$6,0)</f>
        <v>8111</v>
      </c>
      <c r="E59" s="9">
        <f>ROUND(C59/BEAR!$T$8,0)</f>
        <v>39743</v>
      </c>
      <c r="F59" s="9">
        <f>ROUND(C59/BEAR!$T$9,0)</f>
        <v>74519</v>
      </c>
      <c r="G59" s="9">
        <v>0.5847</v>
      </c>
    </row>
    <row r="60" spans="1:7" ht="17" thickBot="1">
      <c r="A60" s="5">
        <v>43950</v>
      </c>
      <c r="B60" s="6">
        <v>58</v>
      </c>
      <c r="C60" s="61">
        <f>DGS!C65</f>
        <v>24144</v>
      </c>
      <c r="D60" s="9">
        <f>ROUND(C60/BEAR!$T$6,0)</f>
        <v>8212</v>
      </c>
      <c r="E60" s="9">
        <f>ROUND(C60/BEAR!$T$8,0)</f>
        <v>40240</v>
      </c>
      <c r="F60" s="9">
        <f>ROUND(C60/BEAR!$T$9,0)</f>
        <v>75450</v>
      </c>
      <c r="G60" s="9">
        <v>0.57110000000000005</v>
      </c>
    </row>
    <row r="61" spans="1:7" ht="17" thickBot="1">
      <c r="A61" s="5">
        <v>43951</v>
      </c>
      <c r="B61" s="6">
        <v>59</v>
      </c>
      <c r="C61" s="61">
        <f>DGS!C66</f>
        <v>24505</v>
      </c>
      <c r="D61" s="9">
        <f>ROUND(C61/BEAR!$T$6,0)</f>
        <v>8335</v>
      </c>
      <c r="E61" s="9">
        <f>ROUND(C61/BEAR!$T$8,0)</f>
        <v>40842</v>
      </c>
      <c r="F61" s="9">
        <f>ROUND(C61/BEAR!$T$9,0)</f>
        <v>76578</v>
      </c>
      <c r="G61" s="9">
        <v>0.55969999999999998</v>
      </c>
    </row>
    <row r="62" spans="1:7" ht="17" thickBot="1">
      <c r="A62" s="5">
        <v>43952</v>
      </c>
      <c r="B62" s="6">
        <v>60</v>
      </c>
      <c r="C62" s="61">
        <f>DGS!C67</f>
        <v>24987</v>
      </c>
      <c r="D62" s="9">
        <f>ROUND(C62/BEAR!$T$6,0)</f>
        <v>8499</v>
      </c>
      <c r="E62" s="9">
        <f>ROUND(C62/BEAR!$T$8,0)</f>
        <v>41645</v>
      </c>
      <c r="F62" s="9">
        <f>ROUND(C62/BEAR!$T$9,0)</f>
        <v>78084</v>
      </c>
      <c r="G62" s="9">
        <v>0.5514</v>
      </c>
    </row>
    <row r="63" spans="1:7" ht="17" thickBot="1">
      <c r="A63" s="5">
        <v>43953</v>
      </c>
      <c r="B63" s="6">
        <v>61</v>
      </c>
      <c r="C63" s="61">
        <f>DGS!C68</f>
        <v>25190</v>
      </c>
      <c r="D63" s="9">
        <f>ROUND(C63/BEAR!$T$6,0)</f>
        <v>8568</v>
      </c>
      <c r="E63" s="9">
        <f>ROUND(C63/BEAR!$T$8,0)</f>
        <v>41983</v>
      </c>
      <c r="F63" s="9">
        <f>ROUND(C63/BEAR!$T$9,0)</f>
        <v>78719</v>
      </c>
      <c r="G63" s="9">
        <v>0.53769999999999996</v>
      </c>
    </row>
    <row r="64" spans="1:7" ht="17" thickBot="1">
      <c r="A64" s="5">
        <v>43954</v>
      </c>
      <c r="B64" s="6">
        <v>62</v>
      </c>
      <c r="C64" s="61">
        <f>DGS!C69</f>
        <v>25282</v>
      </c>
      <c r="D64" s="9">
        <f>ROUND(C64/BEAR!$T$6,0)</f>
        <v>8599</v>
      </c>
      <c r="E64" s="9">
        <f>ROUND(C64/BEAR!$T$8,0)</f>
        <v>42137</v>
      </c>
      <c r="F64" s="9">
        <f>ROUND(C64/BEAR!$T$9,0)</f>
        <v>79006</v>
      </c>
      <c r="G64" s="9">
        <v>0.52549999999999997</v>
      </c>
    </row>
    <row r="65" spans="1:7" ht="17" thickBot="1">
      <c r="A65" s="5">
        <v>43955</v>
      </c>
      <c r="B65" s="6">
        <v>63</v>
      </c>
      <c r="C65" s="61">
        <f>DGS!C70</f>
        <v>25524</v>
      </c>
      <c r="D65" s="9">
        <f>ROUND(C65/BEAR!$T$6,0)</f>
        <v>8682</v>
      </c>
      <c r="E65" s="9">
        <f>ROUND(C65/BEAR!$T$8,0)</f>
        <v>42540</v>
      </c>
      <c r="F65" s="9">
        <f>ROUND(C65/BEAR!$T$9,0)</f>
        <v>79763</v>
      </c>
      <c r="G65" s="9">
        <v>0.5141</v>
      </c>
    </row>
    <row r="66" spans="1:7" ht="17" thickBot="1">
      <c r="A66" s="5">
        <v>43956</v>
      </c>
      <c r="B66" s="6">
        <v>64</v>
      </c>
      <c r="C66" s="61">
        <f>DGS!C71</f>
        <v>25702</v>
      </c>
      <c r="D66" s="9">
        <f>ROUND(C66/BEAR!$T$6,0)</f>
        <v>8742</v>
      </c>
      <c r="E66" s="9">
        <f>ROUND(C66/BEAR!$T$8,0)</f>
        <v>42837</v>
      </c>
      <c r="F66" s="9">
        <f>ROUND(C66/BEAR!$T$9,0)</f>
        <v>80319</v>
      </c>
      <c r="G66" s="9"/>
    </row>
    <row r="67" spans="1:7" ht="17" thickBot="1">
      <c r="A67" s="5">
        <v>43957</v>
      </c>
      <c r="B67" s="6">
        <v>65</v>
      </c>
      <c r="C67" s="61">
        <f>DGS!C72</f>
        <v>0</v>
      </c>
      <c r="D67" s="9">
        <f>ROUND(C67/BEAR!$T$6,0)</f>
        <v>0</v>
      </c>
      <c r="E67" s="9">
        <f>ROUND(C67/BEAR!$T$8,0)</f>
        <v>0</v>
      </c>
      <c r="F67" s="9">
        <f>ROUND(C67/BEAR!$T$9,0)</f>
        <v>0</v>
      </c>
      <c r="G67" s="9"/>
    </row>
    <row r="68" spans="1:7" ht="17" thickBot="1">
      <c r="A68" s="5">
        <v>43958</v>
      </c>
      <c r="B68" s="6">
        <v>66</v>
      </c>
      <c r="C68" s="61">
        <f>DGS!C73</f>
        <v>0</v>
      </c>
      <c r="D68" s="9">
        <f>ROUND(C68/BEAR!$T$6,0)</f>
        <v>0</v>
      </c>
      <c r="E68" s="9">
        <f>ROUND(C68/BEAR!$T$8,0)</f>
        <v>0</v>
      </c>
      <c r="F68" s="9">
        <f>ROUND(C68/BEAR!$T$9,0)</f>
        <v>0</v>
      </c>
      <c r="G68" s="9"/>
    </row>
    <row r="69" spans="1:7" ht="17" thickBot="1">
      <c r="A69" s="5">
        <v>43959</v>
      </c>
      <c r="B69" s="6">
        <v>67</v>
      </c>
      <c r="C69" s="61">
        <f>DGS!C74</f>
        <v>0</v>
      </c>
      <c r="D69" s="9">
        <f>ROUND(C69/BEAR!$T$6,0)</f>
        <v>0</v>
      </c>
      <c r="E69" s="9">
        <f>ROUND(C69/BEAR!$T$8,0)</f>
        <v>0</v>
      </c>
      <c r="F69" s="9">
        <f>ROUND(C69/BEAR!$T$9,0)</f>
        <v>0</v>
      </c>
      <c r="G69" s="9"/>
    </row>
    <row r="70" spans="1:7" ht="17" thickBot="1">
      <c r="A70" s="5">
        <v>43960</v>
      </c>
      <c r="B70" s="6">
        <v>68</v>
      </c>
      <c r="C70" s="61">
        <f>DGS!C75</f>
        <v>0</v>
      </c>
      <c r="D70" s="9">
        <f>ROUND(C70/BEAR!$T$6,0)</f>
        <v>0</v>
      </c>
      <c r="E70" s="9">
        <f>ROUND(C70/BEAR!$T$8,0)</f>
        <v>0</v>
      </c>
      <c r="F70" s="9">
        <f>ROUND(C70/BEAR!$T$9,0)</f>
        <v>0</v>
      </c>
      <c r="G70" s="9"/>
    </row>
    <row r="71" spans="1:7" ht="17" thickBot="1">
      <c r="A71" s="5">
        <v>43961</v>
      </c>
      <c r="B71" s="6">
        <v>69</v>
      </c>
      <c r="C71" s="61">
        <f>DGS!C76</f>
        <v>0</v>
      </c>
      <c r="D71" s="9">
        <f>ROUND(C71/BEAR!$T$6,0)</f>
        <v>0</v>
      </c>
      <c r="E71" s="9">
        <f>ROUND(C71/BEAR!$T$8,0)</f>
        <v>0</v>
      </c>
      <c r="F71" s="9">
        <f>ROUND(C71/BEAR!$T$9,0)</f>
        <v>0</v>
      </c>
      <c r="G71" s="9"/>
    </row>
    <row r="72" spans="1:7" ht="17" thickBot="1">
      <c r="A72" s="5">
        <v>43962</v>
      </c>
      <c r="B72" s="6">
        <v>70</v>
      </c>
      <c r="C72" s="61">
        <f>DGS!C77</f>
        <v>0</v>
      </c>
      <c r="D72" s="9">
        <f>ROUND(C72/BEAR!$T$6,0)</f>
        <v>0</v>
      </c>
      <c r="E72" s="9">
        <f>ROUND(C72/BEAR!$T$8,0)</f>
        <v>0</v>
      </c>
      <c r="F72" s="9">
        <f>ROUND(C72/BEAR!$T$9,0)</f>
        <v>0</v>
      </c>
      <c r="G72" s="9"/>
    </row>
    <row r="73" spans="1:7" ht="17" thickBot="1">
      <c r="A73" s="5">
        <v>43963</v>
      </c>
      <c r="B73" s="6">
        <v>71</v>
      </c>
      <c r="C73" s="61">
        <f>DGS!C78</f>
        <v>0</v>
      </c>
      <c r="D73" s="9">
        <f>ROUND(C73/BEAR!$T$6,0)</f>
        <v>0</v>
      </c>
      <c r="E73" s="9">
        <f>ROUND(C73/BEAR!$T$8,0)</f>
        <v>0</v>
      </c>
      <c r="F73" s="9">
        <f>ROUND(C73/BEAR!$T$9,0)</f>
        <v>0</v>
      </c>
      <c r="G73" s="9"/>
    </row>
    <row r="74" spans="1:7" ht="17" thickBot="1">
      <c r="A74" s="5">
        <v>43964</v>
      </c>
      <c r="B74" s="6">
        <v>72</v>
      </c>
      <c r="C74" s="61">
        <f>DGS!C79</f>
        <v>0</v>
      </c>
      <c r="D74" s="9">
        <f>ROUND(C74/BEAR!$T$6,0)</f>
        <v>0</v>
      </c>
      <c r="E74" s="9">
        <f>ROUND(C74/BEAR!$T$8,0)</f>
        <v>0</v>
      </c>
      <c r="F74" s="9">
        <f>ROUND(C74/BEAR!$T$9,0)</f>
        <v>0</v>
      </c>
      <c r="G74" s="9"/>
    </row>
    <row r="75" spans="1:7" ht="17" thickBot="1">
      <c r="A75" s="5">
        <v>43965</v>
      </c>
      <c r="B75" s="6">
        <v>73</v>
      </c>
      <c r="C75" s="61">
        <f>DGS!C80</f>
        <v>0</v>
      </c>
      <c r="D75" s="9">
        <f>ROUND(C75/BEAR!$T$6,0)</f>
        <v>0</v>
      </c>
      <c r="E75" s="9">
        <f>ROUND(C75/BEAR!$T$8,0)</f>
        <v>0</v>
      </c>
      <c r="F75" s="9">
        <f>ROUND(C75/BEAR!$T$9,0)</f>
        <v>0</v>
      </c>
      <c r="G75" s="9"/>
    </row>
    <row r="76" spans="1:7" ht="17" thickBot="1">
      <c r="A76" s="5">
        <v>43966</v>
      </c>
      <c r="B76" s="6">
        <v>74</v>
      </c>
      <c r="C76" s="61">
        <f>DGS!C81</f>
        <v>0</v>
      </c>
      <c r="D76" s="9">
        <f>ROUND(C76/BEAR!$T$6,0)</f>
        <v>0</v>
      </c>
      <c r="E76" s="9">
        <f>ROUND(C76/BEAR!$T$8,0)</f>
        <v>0</v>
      </c>
      <c r="F76" s="9">
        <f>ROUND(C76/BEAR!$T$9,0)</f>
        <v>0</v>
      </c>
      <c r="G76" s="9"/>
    </row>
    <row r="77" spans="1:7" ht="17" thickBot="1">
      <c r="A77" s="5">
        <v>43967</v>
      </c>
      <c r="B77" s="6">
        <v>75</v>
      </c>
      <c r="C77" s="61">
        <f>DGS!C82</f>
        <v>0</v>
      </c>
      <c r="D77" s="9">
        <f>ROUND(C77/BEAR!$T$6,0)</f>
        <v>0</v>
      </c>
      <c r="E77" s="9">
        <f>ROUND(C77/BEAR!$T$8,0)</f>
        <v>0</v>
      </c>
      <c r="F77" s="9">
        <f>ROUND(C77/BEAR!$T$9,0)</f>
        <v>0</v>
      </c>
      <c r="G77" s="9"/>
    </row>
    <row r="78" spans="1:7" ht="17" thickBot="1">
      <c r="A78" s="5">
        <v>43968</v>
      </c>
      <c r="B78" s="6">
        <v>76</v>
      </c>
      <c r="C78" s="61">
        <f>DGS!C83</f>
        <v>0</v>
      </c>
      <c r="D78" s="9">
        <f>ROUND(C78/BEAR!$T$6,0)</f>
        <v>0</v>
      </c>
      <c r="E78" s="9">
        <f>ROUND(C78/BEAR!$T$8,0)</f>
        <v>0</v>
      </c>
      <c r="F78" s="9">
        <f>ROUND(C78/BEAR!$T$9,0)</f>
        <v>0</v>
      </c>
      <c r="G78" s="9"/>
    </row>
    <row r="79" spans="1:7" ht="17" thickBot="1">
      <c r="A79" s="5">
        <v>43969</v>
      </c>
      <c r="B79" s="6">
        <v>77</v>
      </c>
      <c r="C79" s="61">
        <f>DGS!C84</f>
        <v>0</v>
      </c>
      <c r="D79" s="9">
        <f>ROUND(C79/BEAR!$T$6,0)</f>
        <v>0</v>
      </c>
      <c r="E79" s="9">
        <f>ROUND(C79/BEAR!$T$8,0)</f>
        <v>0</v>
      </c>
      <c r="F79" s="9">
        <f>ROUND(C79/BEAR!$T$9,0)</f>
        <v>0</v>
      </c>
      <c r="G79" s="9"/>
    </row>
    <row r="80" spans="1:7" ht="17" thickBot="1">
      <c r="A80" s="5">
        <v>43970</v>
      </c>
      <c r="B80" s="6">
        <v>78</v>
      </c>
      <c r="C80" s="61">
        <f>DGS!C85</f>
        <v>0</v>
      </c>
      <c r="D80" s="9">
        <f>ROUND(C80/BEAR!$T$6,0)</f>
        <v>0</v>
      </c>
      <c r="E80" s="9">
        <f>ROUND(C80/BEAR!$T$8,0)</f>
        <v>0</v>
      </c>
      <c r="F80" s="9">
        <f>ROUND(C80/BEAR!$T$9,0)</f>
        <v>0</v>
      </c>
      <c r="G80" s="9"/>
    </row>
    <row r="81" spans="1:7" ht="17" thickBot="1">
      <c r="A81" s="5">
        <v>43971</v>
      </c>
      <c r="B81" s="6">
        <v>79</v>
      </c>
      <c r="C81" s="61">
        <f>DGS!C86</f>
        <v>0</v>
      </c>
      <c r="D81" s="9">
        <f>ROUND(C81/BEAR!$T$6,0)</f>
        <v>0</v>
      </c>
      <c r="E81" s="9">
        <f>ROUND(C81/BEAR!$T$8,0)</f>
        <v>0</v>
      </c>
      <c r="F81" s="9">
        <f>ROUND(C81/BEAR!$T$9,0)</f>
        <v>0</v>
      </c>
      <c r="G81" s="9"/>
    </row>
    <row r="82" spans="1:7" ht="17" thickBot="1">
      <c r="A82" s="5">
        <v>43972</v>
      </c>
      <c r="B82" s="6">
        <v>80</v>
      </c>
      <c r="C82" s="61">
        <f>DGS!C87</f>
        <v>0</v>
      </c>
      <c r="D82" s="9">
        <f>ROUND(C82/BEAR!$T$6,0)</f>
        <v>0</v>
      </c>
      <c r="E82" s="9">
        <f>ROUND(C82/BEAR!$T$8,0)</f>
        <v>0</v>
      </c>
      <c r="F82" s="9">
        <f>ROUND(C82/BEAR!$T$9,0)</f>
        <v>0</v>
      </c>
      <c r="G82" s="9"/>
    </row>
    <row r="83" spans="1:7" ht="17" thickBot="1">
      <c r="A83" s="5">
        <v>43973</v>
      </c>
      <c r="B83" s="6">
        <v>81</v>
      </c>
      <c r="C83" s="61">
        <f>DGS!C88</f>
        <v>0</v>
      </c>
      <c r="D83" s="9">
        <f>ROUND(C83/BEAR!$T$6,0)</f>
        <v>0</v>
      </c>
      <c r="E83" s="9">
        <f>ROUND(C83/BEAR!$T$8,0)</f>
        <v>0</v>
      </c>
      <c r="F83" s="9">
        <f>ROUND(C83/BEAR!$T$9,0)</f>
        <v>0</v>
      </c>
      <c r="G83" s="9"/>
    </row>
    <row r="84" spans="1:7" ht="17" thickBot="1">
      <c r="A84" s="5">
        <v>43974</v>
      </c>
      <c r="B84" s="6">
        <v>82</v>
      </c>
      <c r="C84" s="61">
        <f>DGS!C89</f>
        <v>0</v>
      </c>
      <c r="D84" s="9">
        <f>ROUND(C84/BEAR!$T$6,0)</f>
        <v>0</v>
      </c>
      <c r="E84" s="9">
        <f>ROUND(C84/BEAR!$T$8,0)</f>
        <v>0</v>
      </c>
      <c r="F84" s="9">
        <f>ROUND(C84/BEAR!$T$9,0)</f>
        <v>0</v>
      </c>
      <c r="G84" s="9"/>
    </row>
    <row r="85" spans="1:7" ht="17" thickBot="1">
      <c r="A85" s="5">
        <v>43975</v>
      </c>
      <c r="B85" s="6">
        <v>83</v>
      </c>
      <c r="C85" s="61">
        <f>DGS!C90</f>
        <v>0</v>
      </c>
      <c r="D85" s="9">
        <f>ROUND(C85/BEAR!$T$6,0)</f>
        <v>0</v>
      </c>
      <c r="E85" s="9">
        <f>ROUND(C85/BEAR!$T$8,0)</f>
        <v>0</v>
      </c>
      <c r="F85" s="9">
        <f>ROUND(C85/BEAR!$T$9,0)</f>
        <v>0</v>
      </c>
      <c r="G85" s="9"/>
    </row>
    <row r="86" spans="1:7" ht="17" thickBot="1">
      <c r="A86" s="5">
        <v>43976</v>
      </c>
      <c r="B86" s="6">
        <v>84</v>
      </c>
      <c r="C86" s="61">
        <f>DGS!C91</f>
        <v>0</v>
      </c>
      <c r="D86" s="9">
        <f>ROUND(C86/BEAR!$T$6,0)</f>
        <v>0</v>
      </c>
      <c r="E86" s="9">
        <f>ROUND(C86/BEAR!$T$8,0)</f>
        <v>0</v>
      </c>
      <c r="F86" s="9">
        <f>ROUND(C86/BEAR!$T$9,0)</f>
        <v>0</v>
      </c>
      <c r="G86" s="9"/>
    </row>
    <row r="87" spans="1:7" ht="17" thickBot="1">
      <c r="A87" s="5">
        <v>43977</v>
      </c>
      <c r="B87" s="6">
        <v>85</v>
      </c>
      <c r="C87" s="61">
        <f>DGS!C92</f>
        <v>0</v>
      </c>
      <c r="D87" s="9">
        <f>ROUND(C87/BEAR!$T$6,0)</f>
        <v>0</v>
      </c>
      <c r="E87" s="9">
        <f>ROUND(C87/BEAR!$T$8,0)</f>
        <v>0</v>
      </c>
      <c r="F87" s="9">
        <f>ROUND(C87/BEAR!$T$9,0)</f>
        <v>0</v>
      </c>
      <c r="G87" s="9"/>
    </row>
    <row r="88" spans="1:7" ht="17" thickBot="1">
      <c r="A88" s="5">
        <v>43978</v>
      </c>
      <c r="B88" s="6">
        <v>86</v>
      </c>
      <c r="C88" s="61">
        <f>DGS!C93</f>
        <v>0</v>
      </c>
      <c r="D88" s="9">
        <f>ROUND(C88/BEAR!$T$6,0)</f>
        <v>0</v>
      </c>
      <c r="E88" s="9">
        <f>ROUND(C88/BEAR!$T$8,0)</f>
        <v>0</v>
      </c>
      <c r="F88" s="9">
        <f>ROUND(C88/BEAR!$T$9,0)</f>
        <v>0</v>
      </c>
      <c r="G88" s="9"/>
    </row>
    <row r="89" spans="1:7" ht="17" thickBot="1">
      <c r="A89" s="5">
        <v>43979</v>
      </c>
      <c r="B89" s="6">
        <v>87</v>
      </c>
      <c r="C89" s="61">
        <f>DGS!C94</f>
        <v>0</v>
      </c>
      <c r="D89" s="9">
        <f>ROUND(C89/BEAR!$T$6,0)</f>
        <v>0</v>
      </c>
      <c r="E89" s="9">
        <f>ROUND(C89/BEAR!$T$8,0)</f>
        <v>0</v>
      </c>
      <c r="F89" s="9">
        <f>ROUND(C89/BEAR!$T$9,0)</f>
        <v>0</v>
      </c>
      <c r="G89" s="9"/>
    </row>
    <row r="90" spans="1:7" ht="17" thickBot="1">
      <c r="A90" s="5">
        <v>43980</v>
      </c>
      <c r="B90" s="6">
        <v>88</v>
      </c>
      <c r="C90" s="61">
        <f>DGS!C95</f>
        <v>0</v>
      </c>
      <c r="D90" s="9">
        <f>ROUND(C90/BEAR!$T$6,0)</f>
        <v>0</v>
      </c>
      <c r="E90" s="9">
        <f>ROUND(C90/BEAR!$T$8,0)</f>
        <v>0</v>
      </c>
      <c r="F90" s="9">
        <f>ROUND(C90/BEAR!$T$9,0)</f>
        <v>0</v>
      </c>
      <c r="G90" s="9"/>
    </row>
    <row r="91" spans="1:7" ht="17" thickBot="1">
      <c r="A91" s="5">
        <v>43981</v>
      </c>
      <c r="B91" s="6">
        <v>89</v>
      </c>
      <c r="C91" s="61">
        <f>DGS!C96</f>
        <v>0</v>
      </c>
      <c r="D91" s="9">
        <f>ROUND(C91/BEAR!$T$6,0)</f>
        <v>0</v>
      </c>
      <c r="E91" s="9">
        <f>ROUND(C91/BEAR!$T$8,0)</f>
        <v>0</v>
      </c>
      <c r="F91" s="9">
        <f>ROUND(C91/BEAR!$T$9,0)</f>
        <v>0</v>
      </c>
      <c r="G91" s="9"/>
    </row>
    <row r="92" spans="1:7" ht="17" thickBot="1">
      <c r="A92" s="5">
        <v>43982</v>
      </c>
      <c r="B92" s="6">
        <v>90</v>
      </c>
      <c r="C92" s="61">
        <f>DGS!C97</f>
        <v>0</v>
      </c>
      <c r="D92" s="9">
        <f>ROUND(C92/BEAR!$T$6,0)</f>
        <v>0</v>
      </c>
      <c r="E92" s="9">
        <f>ROUND(C92/BEAR!$T$8,0)</f>
        <v>0</v>
      </c>
      <c r="F92" s="9">
        <f>ROUND(C92/BEAR!$T$9,0)</f>
        <v>0</v>
      </c>
      <c r="G92" s="9"/>
    </row>
    <row r="93" spans="1:7" ht="17" thickBot="1">
      <c r="A93" s="5">
        <v>43983</v>
      </c>
      <c r="B93" s="6">
        <v>91</v>
      </c>
      <c r="C93" s="61">
        <f>DGS!C98</f>
        <v>0</v>
      </c>
      <c r="D93" s="9">
        <f>ROUND(C93/BEAR!$T$6,0)</f>
        <v>0</v>
      </c>
      <c r="E93" s="9">
        <f>ROUND(C93/BEAR!$T$8,0)</f>
        <v>0</v>
      </c>
      <c r="F93" s="9">
        <f>ROUND(C93/BEAR!$T$9,0)</f>
        <v>0</v>
      </c>
      <c r="G93" s="9"/>
    </row>
    <row r="94" spans="1:7" ht="17" thickBot="1">
      <c r="A94" s="5">
        <v>43984</v>
      </c>
      <c r="B94" s="6">
        <v>92</v>
      </c>
      <c r="C94" s="61">
        <f>DGS!C99</f>
        <v>0</v>
      </c>
      <c r="D94" s="9">
        <f>ROUND(C94/BEAR!$T$6,0)</f>
        <v>0</v>
      </c>
      <c r="E94" s="9">
        <f>ROUND(C94/BEAR!$T$8,0)</f>
        <v>0</v>
      </c>
      <c r="F94" s="9">
        <f>ROUND(C94/BEAR!$T$9,0)</f>
        <v>0</v>
      </c>
      <c r="G94" s="9"/>
    </row>
    <row r="95" spans="1:7" ht="17" thickBot="1">
      <c r="A95" s="5">
        <v>43985</v>
      </c>
      <c r="B95" s="6">
        <v>93</v>
      </c>
      <c r="C95" s="61">
        <f>DGS!C100</f>
        <v>0</v>
      </c>
      <c r="D95" s="9">
        <f>ROUND(C95/BEAR!$T$6,0)</f>
        <v>0</v>
      </c>
      <c r="E95" s="9">
        <f>ROUND(C95/BEAR!$T$8,0)</f>
        <v>0</v>
      </c>
      <c r="F95" s="9">
        <f>ROUND(C95/BEAR!$T$9,0)</f>
        <v>0</v>
      </c>
      <c r="G95" s="9"/>
    </row>
    <row r="96" spans="1:7" ht="17" thickBot="1">
      <c r="A96" s="5">
        <v>43986</v>
      </c>
      <c r="B96" s="6">
        <v>94</v>
      </c>
      <c r="C96" s="61">
        <f>DGS!C101</f>
        <v>0</v>
      </c>
      <c r="D96" s="9">
        <f>ROUND(C96/BEAR!$T$6,0)</f>
        <v>0</v>
      </c>
      <c r="E96" s="9">
        <f>ROUND(C96/BEAR!$T$8,0)</f>
        <v>0</v>
      </c>
      <c r="F96" s="9">
        <f>ROUND(C96/BEAR!$T$9,0)</f>
        <v>0</v>
      </c>
      <c r="G96" s="9"/>
    </row>
    <row r="97" spans="1:7" ht="17" thickBot="1">
      <c r="A97" s="5">
        <v>43987</v>
      </c>
      <c r="B97" s="6">
        <v>95</v>
      </c>
      <c r="C97" s="61">
        <f>DGS!C102</f>
        <v>0</v>
      </c>
      <c r="D97" s="9">
        <f>ROUND(C97/BEAR!$T$6,0)</f>
        <v>0</v>
      </c>
      <c r="E97" s="9">
        <f>ROUND(C97/BEAR!$T$8,0)</f>
        <v>0</v>
      </c>
      <c r="F97" s="9">
        <f>ROUND(C97/BEAR!$T$9,0)</f>
        <v>0</v>
      </c>
      <c r="G97" s="9"/>
    </row>
    <row r="98" spans="1:7" ht="17" thickBot="1">
      <c r="A98" s="5">
        <v>43988</v>
      </c>
      <c r="B98" s="6">
        <v>96</v>
      </c>
      <c r="C98" s="61">
        <f>DGS!C103</f>
        <v>0</v>
      </c>
      <c r="D98" s="9">
        <f>ROUND(C98/BEAR!$T$6,0)</f>
        <v>0</v>
      </c>
      <c r="E98" s="9">
        <f>ROUND(C98/BEAR!$T$8,0)</f>
        <v>0</v>
      </c>
      <c r="F98" s="9">
        <f>ROUND(C98/BEAR!$T$9,0)</f>
        <v>0</v>
      </c>
      <c r="G98" s="9"/>
    </row>
    <row r="99" spans="1:7" ht="17" thickBot="1">
      <c r="A99" s="5">
        <v>43989</v>
      </c>
      <c r="B99" s="6">
        <v>97</v>
      </c>
      <c r="C99" s="61">
        <f>DGS!C104</f>
        <v>0</v>
      </c>
      <c r="D99" s="9">
        <f>ROUND(C99/BEAR!$T$6,0)</f>
        <v>0</v>
      </c>
      <c r="E99" s="9">
        <f>ROUND(C99/BEAR!$T$8,0)</f>
        <v>0</v>
      </c>
      <c r="F99" s="9">
        <f>ROUND(C99/BEAR!$T$9,0)</f>
        <v>0</v>
      </c>
      <c r="G99" s="9"/>
    </row>
    <row r="100" spans="1:7" ht="17" thickBot="1">
      <c r="A100" s="5">
        <v>43990</v>
      </c>
      <c r="B100" s="6">
        <v>98</v>
      </c>
      <c r="C100" s="61">
        <f>DGS!C105</f>
        <v>0</v>
      </c>
      <c r="D100" s="9">
        <f>ROUND(C100/BEAR!$T$6,0)</f>
        <v>0</v>
      </c>
      <c r="E100" s="9">
        <f>ROUND(C100/BEAR!$T$8,0)</f>
        <v>0</v>
      </c>
      <c r="F100" s="9">
        <f>ROUND(C100/BEAR!$T$9,0)</f>
        <v>0</v>
      </c>
      <c r="G100" s="9"/>
    </row>
    <row r="101" spans="1:7" ht="17" thickBot="1">
      <c r="A101" s="5">
        <v>43991</v>
      </c>
      <c r="B101" s="6">
        <v>99</v>
      </c>
      <c r="C101" s="61">
        <f>DGS!C106</f>
        <v>0</v>
      </c>
      <c r="D101" s="9">
        <f>ROUND(C101/BEAR!$T$6,0)</f>
        <v>0</v>
      </c>
      <c r="E101" s="9">
        <f>ROUND(C101/BEAR!$T$8,0)</f>
        <v>0</v>
      </c>
      <c r="F101" s="9">
        <f>ROUND(C101/BEAR!$T$9,0)</f>
        <v>0</v>
      </c>
      <c r="G101" s="9"/>
    </row>
    <row r="102" spans="1:7" ht="17" thickBot="1">
      <c r="A102" s="5">
        <v>43992</v>
      </c>
      <c r="B102" s="6">
        <v>100</v>
      </c>
      <c r="C102" s="61">
        <f>DGS!C107</f>
        <v>0</v>
      </c>
      <c r="D102" s="9">
        <f>ROUND(C102/BEAR!$T$6,0)</f>
        <v>0</v>
      </c>
      <c r="E102" s="9">
        <f>ROUND(C102/BEAR!$T$8,0)</f>
        <v>0</v>
      </c>
      <c r="F102" s="9">
        <f>ROUND(C102/BEAR!$T$9,0)</f>
        <v>0</v>
      </c>
      <c r="G102" s="9"/>
    </row>
    <row r="103" spans="1:7" ht="17" thickBot="1">
      <c r="A103" s="5">
        <v>43993</v>
      </c>
      <c r="B103" s="6">
        <v>101</v>
      </c>
      <c r="C103" s="61">
        <f>DGS!C108</f>
        <v>0</v>
      </c>
      <c r="D103" s="9">
        <f>ROUND(C103/BEAR!$T$6,0)</f>
        <v>0</v>
      </c>
      <c r="E103" s="9">
        <f>ROUND(C103/BEAR!$T$8,0)</f>
        <v>0</v>
      </c>
      <c r="F103" s="9">
        <f>ROUND(C103/BEAR!$T$9,0)</f>
        <v>0</v>
      </c>
      <c r="G103" s="9"/>
    </row>
    <row r="104" spans="1:7" ht="17" thickBot="1">
      <c r="A104" s="5">
        <v>43994</v>
      </c>
      <c r="B104" s="6">
        <v>102</v>
      </c>
      <c r="C104" s="61">
        <f>DGS!C109</f>
        <v>0</v>
      </c>
      <c r="D104" s="9">
        <f>ROUND(C104/BEAR!$T$6,0)</f>
        <v>0</v>
      </c>
      <c r="E104" s="9">
        <f>ROUND(C104/BEAR!$T$8,0)</f>
        <v>0</v>
      </c>
      <c r="F104" s="9">
        <f>ROUND(C104/BEAR!$T$9,0)</f>
        <v>0</v>
      </c>
      <c r="G104" s="9"/>
    </row>
    <row r="105" spans="1:7" ht="17" thickBot="1">
      <c r="A105" s="5">
        <v>43995</v>
      </c>
      <c r="B105" s="6">
        <v>103</v>
      </c>
      <c r="C105" s="61">
        <f>DGS!C110</f>
        <v>0</v>
      </c>
      <c r="D105" s="9">
        <f>ROUND(C105/BEAR!$T$6,0)</f>
        <v>0</v>
      </c>
      <c r="E105" s="9">
        <f>ROUND(C105/BEAR!$T$8,0)</f>
        <v>0</v>
      </c>
      <c r="F105" s="9">
        <f>ROUND(C105/BEAR!$T$9,0)</f>
        <v>0</v>
      </c>
      <c r="G105" s="9"/>
    </row>
    <row r="106" spans="1:7" ht="17" thickBot="1">
      <c r="A106" s="5">
        <v>43996</v>
      </c>
      <c r="B106" s="6">
        <v>104</v>
      </c>
      <c r="C106" s="61">
        <f>DGS!C111</f>
        <v>0</v>
      </c>
      <c r="D106" s="9">
        <f>ROUND(C106/BEAR!$T$6,0)</f>
        <v>0</v>
      </c>
      <c r="E106" s="9">
        <f>ROUND(C106/BEAR!$T$8,0)</f>
        <v>0</v>
      </c>
      <c r="F106" s="9">
        <f>ROUND(C106/BEAR!$T$9,0)</f>
        <v>0</v>
      </c>
      <c r="G106" s="9"/>
    </row>
    <row r="107" spans="1:7" ht="17" thickBot="1">
      <c r="A107" s="5">
        <v>43997</v>
      </c>
      <c r="B107" s="6">
        <v>105</v>
      </c>
      <c r="C107" s="61">
        <f>DGS!C112</f>
        <v>0</v>
      </c>
      <c r="D107" s="9">
        <f>ROUND(C107/BEAR!$T$6,0)</f>
        <v>0</v>
      </c>
      <c r="E107" s="9">
        <f>ROUND(C107/BEAR!$T$8,0)</f>
        <v>0</v>
      </c>
      <c r="F107" s="9">
        <f>ROUND(C107/BEAR!$T$9,0)</f>
        <v>0</v>
      </c>
      <c r="G107" s="9"/>
    </row>
    <row r="108" spans="1:7" ht="17" thickBot="1">
      <c r="A108" s="5">
        <v>43998</v>
      </c>
      <c r="B108" s="6">
        <v>106</v>
      </c>
      <c r="C108" s="61">
        <f>DGS!C113</f>
        <v>0</v>
      </c>
      <c r="D108" s="9">
        <f>ROUND(C108/BEAR!$T$6,0)</f>
        <v>0</v>
      </c>
      <c r="E108" s="9">
        <f>ROUND(C108/BEAR!$T$8,0)</f>
        <v>0</v>
      </c>
      <c r="F108" s="9">
        <f>ROUND(C108/BEAR!$T$9,0)</f>
        <v>0</v>
      </c>
      <c r="G108" s="9"/>
    </row>
    <row r="109" spans="1:7" ht="17" thickBot="1">
      <c r="A109" s="5">
        <v>43999</v>
      </c>
      <c r="B109" s="6">
        <v>107</v>
      </c>
      <c r="C109" s="61">
        <f>DGS!C114</f>
        <v>0</v>
      </c>
      <c r="D109" s="9">
        <f>ROUND(C109/BEAR!$T$6,0)</f>
        <v>0</v>
      </c>
      <c r="E109" s="9">
        <f>ROUND(C109/BEAR!$T$8,0)</f>
        <v>0</v>
      </c>
      <c r="F109" s="9">
        <f>ROUND(C109/BEAR!$T$9,0)</f>
        <v>0</v>
      </c>
      <c r="G109" s="9"/>
    </row>
    <row r="110" spans="1:7" ht="17" thickBot="1">
      <c r="A110" s="5">
        <v>44000</v>
      </c>
      <c r="B110" s="6">
        <v>108</v>
      </c>
      <c r="C110" s="61">
        <f>DGS!C115</f>
        <v>0</v>
      </c>
      <c r="D110" s="9">
        <f>ROUND(C110/BEAR!$T$6,0)</f>
        <v>0</v>
      </c>
      <c r="E110" s="9">
        <f>ROUND(C110/BEAR!$T$8,0)</f>
        <v>0</v>
      </c>
      <c r="F110" s="9">
        <f>ROUND(C110/BEAR!$T$9,0)</f>
        <v>0</v>
      </c>
      <c r="G110" s="9"/>
    </row>
    <row r="111" spans="1:7" ht="17" thickBot="1">
      <c r="A111" s="5">
        <v>44001</v>
      </c>
      <c r="B111" s="6">
        <v>109</v>
      </c>
      <c r="C111" s="61">
        <f>DGS!C116</f>
        <v>0</v>
      </c>
      <c r="D111" s="9">
        <f>ROUND(C111/BEAR!$T$6,0)</f>
        <v>0</v>
      </c>
      <c r="E111" s="9">
        <f>ROUND(C111/BEAR!$T$8,0)</f>
        <v>0</v>
      </c>
      <c r="F111" s="9">
        <f>ROUND(C111/BEAR!$T$9,0)</f>
        <v>0</v>
      </c>
      <c r="G111" s="9"/>
    </row>
    <row r="112" spans="1:7" ht="17" thickBot="1">
      <c r="A112" s="5">
        <v>44002</v>
      </c>
      <c r="B112" s="6">
        <v>110</v>
      </c>
      <c r="C112" s="61">
        <f>DGS!C117</f>
        <v>0</v>
      </c>
      <c r="D112" s="9">
        <f>ROUND(C112/BEAR!$T$6,0)</f>
        <v>0</v>
      </c>
      <c r="E112" s="9">
        <f>ROUND(C112/BEAR!$T$8,0)</f>
        <v>0</v>
      </c>
      <c r="F112" s="9">
        <f>ROUND(C112/BEAR!$T$9,0)</f>
        <v>0</v>
      </c>
      <c r="G112" s="9"/>
    </row>
    <row r="113" spans="1:7" ht="17" thickBot="1">
      <c r="A113" s="5">
        <v>44003</v>
      </c>
      <c r="B113" s="6">
        <v>111</v>
      </c>
      <c r="C113" s="61">
        <f>DGS!C118</f>
        <v>0</v>
      </c>
      <c r="D113" s="9">
        <f>ROUND(C113/BEAR!$T$6,0)</f>
        <v>0</v>
      </c>
      <c r="E113" s="9">
        <f>ROUND(C113/BEAR!$T$8,0)</f>
        <v>0</v>
      </c>
      <c r="F113" s="9">
        <f>ROUND(C113/BEAR!$T$9,0)</f>
        <v>0</v>
      </c>
      <c r="G113" s="9"/>
    </row>
    <row r="114" spans="1:7" ht="17" thickBot="1">
      <c r="A114" s="5">
        <v>44004</v>
      </c>
      <c r="B114" s="6">
        <v>112</v>
      </c>
      <c r="C114" s="61">
        <f>DGS!C119</f>
        <v>0</v>
      </c>
      <c r="D114" s="9">
        <f>ROUND(C114/BEAR!$T$6,0)</f>
        <v>0</v>
      </c>
      <c r="E114" s="9">
        <f>ROUND(C114/BEAR!$T$8,0)</f>
        <v>0</v>
      </c>
      <c r="F114" s="9">
        <f>ROUND(C114/BEAR!$T$9,0)</f>
        <v>0</v>
      </c>
      <c r="G114" s="9"/>
    </row>
    <row r="115" spans="1:7" ht="17" thickBot="1">
      <c r="A115" s="5">
        <v>44005</v>
      </c>
      <c r="B115" s="6">
        <v>113</v>
      </c>
      <c r="C115" s="61">
        <f>DGS!C120</f>
        <v>0</v>
      </c>
      <c r="D115" s="9">
        <f>ROUND(C115/BEAR!$T$6,0)</f>
        <v>0</v>
      </c>
      <c r="E115" s="9">
        <f>ROUND(C115/BEAR!$T$8,0)</f>
        <v>0</v>
      </c>
      <c r="F115" s="9">
        <f>ROUND(C115/BEAR!$T$9,0)</f>
        <v>0</v>
      </c>
      <c r="G115" s="9"/>
    </row>
    <row r="116" spans="1:7" ht="17" thickBot="1">
      <c r="A116" s="5">
        <v>44006</v>
      </c>
      <c r="B116" s="6">
        <v>114</v>
      </c>
      <c r="C116" s="61">
        <f>DGS!C121</f>
        <v>0</v>
      </c>
      <c r="D116" s="9">
        <f>ROUND(C116/BEAR!$T$6,0)</f>
        <v>0</v>
      </c>
      <c r="E116" s="9">
        <f>ROUND(C116/BEAR!$T$8,0)</f>
        <v>0</v>
      </c>
      <c r="F116" s="9">
        <f>ROUND(C116/BEAR!$T$9,0)</f>
        <v>0</v>
      </c>
      <c r="G116" s="9"/>
    </row>
    <row r="117" spans="1:7" ht="17" thickBot="1">
      <c r="A117" s="5">
        <v>44007</v>
      </c>
      <c r="B117" s="6">
        <v>115</v>
      </c>
      <c r="C117" s="61">
        <f>DGS!C122</f>
        <v>0</v>
      </c>
      <c r="D117" s="9">
        <f>ROUND(C117/BEAR!$T$6,0)</f>
        <v>0</v>
      </c>
      <c r="E117" s="9">
        <f>ROUND(C117/BEAR!$T$8,0)</f>
        <v>0</v>
      </c>
      <c r="F117" s="9">
        <f>ROUND(C117/BEAR!$T$9,0)</f>
        <v>0</v>
      </c>
      <c r="G117" s="9"/>
    </row>
    <row r="118" spans="1:7" ht="17" thickBot="1">
      <c r="A118" s="5">
        <v>44008</v>
      </c>
      <c r="B118" s="6">
        <v>116</v>
      </c>
      <c r="C118" s="61">
        <f>DGS!C123</f>
        <v>0</v>
      </c>
      <c r="D118" s="9">
        <f>ROUND(C118/BEAR!$T$6,0)</f>
        <v>0</v>
      </c>
      <c r="E118" s="9">
        <f>ROUND(C118/BEAR!$T$8,0)</f>
        <v>0</v>
      </c>
      <c r="F118" s="9">
        <f>ROUND(C118/BEAR!$T$9,0)</f>
        <v>0</v>
      </c>
      <c r="G118" s="9"/>
    </row>
    <row r="119" spans="1:7" ht="17" thickBot="1">
      <c r="A119" s="5">
        <v>44009</v>
      </c>
      <c r="B119" s="6">
        <v>117</v>
      </c>
      <c r="C119" s="61">
        <f>DGS!C124</f>
        <v>0</v>
      </c>
      <c r="D119" s="9">
        <f>ROUND(C119/BEAR!$T$6,0)</f>
        <v>0</v>
      </c>
      <c r="E119" s="9">
        <f>ROUND(C119/BEAR!$T$8,0)</f>
        <v>0</v>
      </c>
      <c r="F119" s="9">
        <f>ROUND(C119/BEAR!$T$9,0)</f>
        <v>0</v>
      </c>
      <c r="G119" s="9"/>
    </row>
    <row r="120" spans="1:7" ht="17" thickBot="1">
      <c r="A120" s="5">
        <v>44010</v>
      </c>
      <c r="B120" s="6">
        <v>118</v>
      </c>
      <c r="C120" s="61">
        <f>DGS!C125</f>
        <v>0</v>
      </c>
      <c r="D120" s="9">
        <f>ROUND(C120/BEAR!$T$6,0)</f>
        <v>0</v>
      </c>
      <c r="E120" s="9">
        <f>ROUND(C120/BEAR!$T$8,0)</f>
        <v>0</v>
      </c>
      <c r="F120" s="9">
        <f>ROUND(C120/BEAR!$T$9,0)</f>
        <v>0</v>
      </c>
      <c r="G120" s="9"/>
    </row>
    <row r="121" spans="1:7" ht="17" thickBot="1">
      <c r="A121" s="5">
        <v>44011</v>
      </c>
      <c r="B121" s="6">
        <v>119</v>
      </c>
      <c r="C121" s="61">
        <f>DGS!C126</f>
        <v>0</v>
      </c>
      <c r="D121" s="9">
        <f>ROUND(C121/BEAR!$T$6,0)</f>
        <v>0</v>
      </c>
      <c r="E121" s="9">
        <f>ROUND(C121/BEAR!$T$8,0)</f>
        <v>0</v>
      </c>
      <c r="F121" s="9">
        <f>ROUND(C121/BEAR!$T$9,0)</f>
        <v>0</v>
      </c>
      <c r="G121" s="9"/>
    </row>
    <row r="122" spans="1:7" ht="17" thickBot="1">
      <c r="A122" s="5">
        <v>44012</v>
      </c>
      <c r="B122" s="6">
        <v>120</v>
      </c>
      <c r="C122" s="61">
        <f>DGS!C127</f>
        <v>0</v>
      </c>
      <c r="D122" s="9">
        <f>ROUND(C122/BEAR!$T$6,0)</f>
        <v>0</v>
      </c>
      <c r="E122" s="9">
        <f>ROUND(C122/BEAR!$T$8,0)</f>
        <v>0</v>
      </c>
      <c r="F122" s="9">
        <f>ROUND(C122/BEAR!$T$9,0)</f>
        <v>0</v>
      </c>
      <c r="G122" s="9"/>
    </row>
    <row r="123" spans="1:7" ht="17" thickBot="1">
      <c r="A123" s="5">
        <v>44013</v>
      </c>
      <c r="B123" s="6">
        <v>121</v>
      </c>
      <c r="C123" s="61">
        <f>DGS!C128</f>
        <v>0</v>
      </c>
      <c r="D123" s="9">
        <f>ROUND(C123/BEAR!$T$6,0)</f>
        <v>0</v>
      </c>
      <c r="E123" s="9">
        <f>ROUND(C123/BEAR!$T$8,0)</f>
        <v>0</v>
      </c>
      <c r="F123" s="9">
        <f>ROUND(C123/BEAR!$T$9,0)</f>
        <v>0</v>
      </c>
      <c r="G123" s="9"/>
    </row>
    <row r="124" spans="1:7" ht="17" thickBot="1">
      <c r="A124" s="5">
        <v>44014</v>
      </c>
      <c r="B124" s="6">
        <v>122</v>
      </c>
      <c r="C124" s="61">
        <f>DGS!C129</f>
        <v>0</v>
      </c>
      <c r="D124" s="9">
        <f>ROUND(C124/BEAR!$T$6,0)</f>
        <v>0</v>
      </c>
      <c r="E124" s="9">
        <f>ROUND(C124/BEAR!$T$8,0)</f>
        <v>0</v>
      </c>
      <c r="F124" s="9">
        <f>ROUND(C124/BEAR!$T$9,0)</f>
        <v>0</v>
      </c>
      <c r="G124" s="9"/>
    </row>
    <row r="125" spans="1:7" ht="17" thickBot="1">
      <c r="A125" s="5">
        <v>44015</v>
      </c>
      <c r="B125" s="6">
        <v>123</v>
      </c>
      <c r="C125" s="61">
        <f>DGS!C130</f>
        <v>0</v>
      </c>
      <c r="D125" s="9">
        <f>ROUND(C125/BEAR!$T$6,0)</f>
        <v>0</v>
      </c>
      <c r="E125" s="9">
        <f>ROUND(C125/BEAR!$T$8,0)</f>
        <v>0</v>
      </c>
      <c r="F125" s="9">
        <f>ROUND(C125/BEAR!$T$9,0)</f>
        <v>0</v>
      </c>
      <c r="G125" s="9"/>
    </row>
    <row r="126" spans="1:7" ht="17" thickBot="1">
      <c r="A126" s="5">
        <v>44016</v>
      </c>
      <c r="B126" s="6">
        <v>124</v>
      </c>
      <c r="C126" s="61">
        <f>DGS!C131</f>
        <v>0</v>
      </c>
      <c r="D126" s="9">
        <f>ROUND(C126/BEAR!$T$6,0)</f>
        <v>0</v>
      </c>
      <c r="E126" s="9">
        <f>ROUND(C126/BEAR!$T$8,0)</f>
        <v>0</v>
      </c>
      <c r="F126" s="9">
        <f>ROUND(C126/BEAR!$T$9,0)</f>
        <v>0</v>
      </c>
      <c r="G126" s="9"/>
    </row>
    <row r="127" spans="1:7" ht="17" thickBot="1">
      <c r="A127" s="5">
        <v>44017</v>
      </c>
      <c r="B127" s="6">
        <v>125</v>
      </c>
      <c r="C127" s="61">
        <f>DGS!C132</f>
        <v>0</v>
      </c>
      <c r="D127" s="9">
        <f>ROUND(C127/BEAR!$T$6,0)</f>
        <v>0</v>
      </c>
      <c r="E127" s="9">
        <f>ROUND(C127/BEAR!$T$8,0)</f>
        <v>0</v>
      </c>
      <c r="F127" s="9">
        <f>ROUND(C127/BEAR!$T$9,0)</f>
        <v>0</v>
      </c>
      <c r="G127" s="9"/>
    </row>
    <row r="128" spans="1:7" ht="17" thickBot="1">
      <c r="A128" s="5">
        <v>44018</v>
      </c>
      <c r="B128" s="6">
        <v>126</v>
      </c>
      <c r="C128" s="61">
        <f>DGS!C133</f>
        <v>0</v>
      </c>
      <c r="D128" s="9">
        <f>ROUND(C128/BEAR!$T$6,0)</f>
        <v>0</v>
      </c>
      <c r="E128" s="9">
        <f>ROUND(C128/BEAR!$T$8,0)</f>
        <v>0</v>
      </c>
      <c r="F128" s="9">
        <f>ROUND(C128/BEAR!$T$9,0)</f>
        <v>0</v>
      </c>
      <c r="G128" s="9"/>
    </row>
    <row r="129" spans="1:7" ht="17" thickBot="1">
      <c r="A129" s="5">
        <v>44019</v>
      </c>
      <c r="B129" s="6">
        <v>127</v>
      </c>
      <c r="C129" s="61">
        <f>DGS!C134</f>
        <v>0</v>
      </c>
      <c r="D129" s="9">
        <f>ROUND(C129/BEAR!$T$6,0)</f>
        <v>0</v>
      </c>
      <c r="E129" s="9">
        <f>ROUND(C129/BEAR!$T$8,0)</f>
        <v>0</v>
      </c>
      <c r="F129" s="9">
        <f>ROUND(C129/BEAR!$T$9,0)</f>
        <v>0</v>
      </c>
      <c r="G129" s="9"/>
    </row>
    <row r="130" spans="1:7" ht="17" thickBot="1">
      <c r="A130" s="5">
        <v>44020</v>
      </c>
      <c r="B130" s="6">
        <v>128</v>
      </c>
      <c r="C130" s="61">
        <f>DGS!C135</f>
        <v>0</v>
      </c>
      <c r="D130" s="9">
        <f>ROUND(C130/BEAR!$T$6,0)</f>
        <v>0</v>
      </c>
      <c r="E130" s="9">
        <f>ROUND(C130/BEAR!$T$8,0)</f>
        <v>0</v>
      </c>
      <c r="F130" s="9">
        <f>ROUND(C130/BEAR!$T$9,0)</f>
        <v>0</v>
      </c>
      <c r="G130" s="9"/>
    </row>
    <row r="131" spans="1:7" ht="17" thickBot="1">
      <c r="A131" s="5">
        <v>44021</v>
      </c>
      <c r="B131" s="6">
        <v>129</v>
      </c>
      <c r="C131" s="61">
        <f>DGS!C136</f>
        <v>0</v>
      </c>
      <c r="D131" s="9">
        <f>ROUND(C131/BEAR!$T$6,0)</f>
        <v>0</v>
      </c>
      <c r="E131" s="9">
        <f>ROUND(C131/BEAR!$T$8,0)</f>
        <v>0</v>
      </c>
      <c r="F131" s="9">
        <f>ROUND(C131/BEAR!$T$9,0)</f>
        <v>0</v>
      </c>
      <c r="G131" s="9"/>
    </row>
    <row r="132" spans="1:7" ht="17" thickBot="1">
      <c r="A132" s="5">
        <v>44022</v>
      </c>
      <c r="B132" s="6">
        <v>130</v>
      </c>
      <c r="C132" s="61">
        <f>DGS!C137</f>
        <v>0</v>
      </c>
      <c r="D132" s="9">
        <f>ROUND(C132/BEAR!$T$6,0)</f>
        <v>0</v>
      </c>
      <c r="E132" s="9">
        <f>ROUND(C132/BEAR!$T$8,0)</f>
        <v>0</v>
      </c>
      <c r="F132" s="9">
        <f>ROUND(C132/BEAR!$T$9,0)</f>
        <v>0</v>
      </c>
      <c r="G132" s="9"/>
    </row>
    <row r="133" spans="1:7" ht="17" thickBot="1">
      <c r="A133" s="5">
        <v>44023</v>
      </c>
      <c r="B133" s="6">
        <v>131</v>
      </c>
      <c r="C133" s="61">
        <f>DGS!C138</f>
        <v>0</v>
      </c>
      <c r="D133" s="9">
        <f>ROUND(C133/BEAR!$T$6,0)</f>
        <v>0</v>
      </c>
      <c r="E133" s="9">
        <f>ROUND(C133/BEAR!$T$8,0)</f>
        <v>0</v>
      </c>
      <c r="F133" s="9">
        <f>ROUND(C133/BEAR!$T$9,0)</f>
        <v>0</v>
      </c>
      <c r="G133" s="9"/>
    </row>
    <row r="134" spans="1:7" ht="17" thickBot="1">
      <c r="A134" s="5">
        <v>44024</v>
      </c>
      <c r="B134" s="6">
        <v>132</v>
      </c>
      <c r="C134" s="61">
        <f>DGS!C139</f>
        <v>0</v>
      </c>
      <c r="D134" s="9">
        <f>ROUND(C134/BEAR!$T$6,0)</f>
        <v>0</v>
      </c>
      <c r="E134" s="9">
        <f>ROUND(C134/BEAR!$T$8,0)</f>
        <v>0</v>
      </c>
      <c r="F134" s="9">
        <f>ROUND(C134/BEAR!$T$9,0)</f>
        <v>0</v>
      </c>
      <c r="G134" s="9"/>
    </row>
    <row r="135" spans="1:7" ht="17" thickBot="1">
      <c r="A135" s="5">
        <v>44025</v>
      </c>
      <c r="B135" s="6">
        <v>133</v>
      </c>
      <c r="C135" s="61">
        <f>DGS!C140</f>
        <v>0</v>
      </c>
      <c r="D135" s="9">
        <f>ROUND(C135/BEAR!$T$6,0)</f>
        <v>0</v>
      </c>
      <c r="E135" s="9">
        <f>ROUND(C135/BEAR!$T$8,0)</f>
        <v>0</v>
      </c>
      <c r="F135" s="9">
        <f>ROUND(C135/BEAR!$T$9,0)</f>
        <v>0</v>
      </c>
      <c r="G135" s="9"/>
    </row>
    <row r="136" spans="1:7" ht="17" thickBot="1">
      <c r="A136" s="5">
        <v>44026</v>
      </c>
      <c r="B136" s="6">
        <v>134</v>
      </c>
      <c r="C136" s="61">
        <f>DGS!C141</f>
        <v>0</v>
      </c>
      <c r="D136" s="9">
        <f>ROUND(C136/BEAR!$T$6,0)</f>
        <v>0</v>
      </c>
      <c r="E136" s="9">
        <f>ROUND(C136/BEAR!$T$8,0)</f>
        <v>0</v>
      </c>
      <c r="F136" s="9">
        <f>ROUND(C136/BEAR!$T$9,0)</f>
        <v>0</v>
      </c>
      <c r="G136" s="9"/>
    </row>
    <row r="137" spans="1:7" ht="17" thickBot="1">
      <c r="A137" s="5">
        <v>44027</v>
      </c>
      <c r="B137" s="6">
        <v>135</v>
      </c>
      <c r="C137" s="61">
        <f>DGS!C142</f>
        <v>0</v>
      </c>
      <c r="D137" s="9">
        <f>ROUND(C137/BEAR!$T$6,0)</f>
        <v>0</v>
      </c>
      <c r="E137" s="9">
        <f>ROUND(C137/BEAR!$T$8,0)</f>
        <v>0</v>
      </c>
      <c r="F137" s="9">
        <f>ROUND(C137/BEAR!$T$9,0)</f>
        <v>0</v>
      </c>
      <c r="G137" s="9"/>
    </row>
    <row r="138" spans="1:7" ht="17" thickBot="1">
      <c r="A138" s="5">
        <v>44028</v>
      </c>
      <c r="B138" s="6">
        <v>136</v>
      </c>
      <c r="C138" s="61">
        <f>DGS!C143</f>
        <v>0</v>
      </c>
      <c r="D138" s="9">
        <f>ROUND(C138/BEAR!$T$6,0)</f>
        <v>0</v>
      </c>
      <c r="E138" s="9">
        <f>ROUND(C138/BEAR!$T$8,0)</f>
        <v>0</v>
      </c>
      <c r="F138" s="9">
        <f>ROUND(C138/BEAR!$T$9,0)</f>
        <v>0</v>
      </c>
      <c r="G138" s="9"/>
    </row>
    <row r="139" spans="1:7" ht="17" thickBot="1">
      <c r="A139" s="5">
        <v>44029</v>
      </c>
      <c r="B139" s="6">
        <v>137</v>
      </c>
      <c r="C139" s="61">
        <f>DGS!C144</f>
        <v>0</v>
      </c>
      <c r="D139" s="9">
        <f>ROUND(C139/BEAR!$T$6,0)</f>
        <v>0</v>
      </c>
      <c r="E139" s="9">
        <f>ROUND(C139/BEAR!$T$8,0)</f>
        <v>0</v>
      </c>
      <c r="F139" s="9">
        <f>ROUND(C139/BEAR!$T$9,0)</f>
        <v>0</v>
      </c>
      <c r="G139" s="9"/>
    </row>
    <row r="140" spans="1:7" ht="17" thickBot="1">
      <c r="A140" s="5">
        <v>44030</v>
      </c>
      <c r="B140" s="6">
        <v>138</v>
      </c>
      <c r="C140" s="61">
        <f>DGS!C145</f>
        <v>0</v>
      </c>
      <c r="D140" s="9">
        <f>ROUND(C140/BEAR!$T$6,0)</f>
        <v>0</v>
      </c>
      <c r="E140" s="9">
        <f>ROUND(C140/BEAR!$T$8,0)</f>
        <v>0</v>
      </c>
      <c r="F140" s="9">
        <f>ROUND(C140/BEAR!$T$9,0)</f>
        <v>0</v>
      </c>
      <c r="G140" s="9"/>
    </row>
    <row r="141" spans="1:7" ht="17" thickBot="1">
      <c r="A141" s="5">
        <v>44031</v>
      </c>
      <c r="B141" s="6">
        <v>139</v>
      </c>
      <c r="C141" s="61">
        <f>DGS!C146</f>
        <v>0</v>
      </c>
      <c r="D141" s="9">
        <f>ROUND(C141/BEAR!$T$6,0)</f>
        <v>0</v>
      </c>
      <c r="E141" s="9">
        <f>ROUND(C141/BEAR!$T$8,0)</f>
        <v>0</v>
      </c>
      <c r="F141" s="9">
        <f>ROUND(C141/BEAR!$T$9,0)</f>
        <v>0</v>
      </c>
      <c r="G141" s="9"/>
    </row>
    <row r="142" spans="1:7" ht="17" thickBot="1">
      <c r="A142" s="5">
        <v>44032</v>
      </c>
      <c r="B142" s="6">
        <v>140</v>
      </c>
      <c r="C142" s="61">
        <f>DGS!C147</f>
        <v>0</v>
      </c>
      <c r="D142" s="9">
        <f>ROUND(C142/BEAR!$T$6,0)</f>
        <v>0</v>
      </c>
      <c r="E142" s="9">
        <f>ROUND(C142/BEAR!$T$8,0)</f>
        <v>0</v>
      </c>
      <c r="F142" s="9">
        <f>ROUND(C142/BEAR!$T$9,0)</f>
        <v>0</v>
      </c>
      <c r="G142" s="9"/>
    </row>
    <row r="143" spans="1:7" ht="17" thickBot="1">
      <c r="A143" s="5">
        <v>44033</v>
      </c>
      <c r="B143" s="6">
        <v>141</v>
      </c>
      <c r="C143" s="61">
        <f>DGS!C148</f>
        <v>0</v>
      </c>
      <c r="D143" s="9">
        <f>ROUND(C143/BEAR!$T$6,0)</f>
        <v>0</v>
      </c>
      <c r="E143" s="9">
        <f>ROUND(C143/BEAR!$T$8,0)</f>
        <v>0</v>
      </c>
      <c r="F143" s="9">
        <f>ROUND(C143/BEAR!$T$9,0)</f>
        <v>0</v>
      </c>
      <c r="G143" s="9"/>
    </row>
    <row r="144" spans="1:7" ht="17" thickBot="1">
      <c r="A144" s="5">
        <v>44034</v>
      </c>
      <c r="B144" s="6">
        <v>142</v>
      </c>
      <c r="C144" s="61">
        <f>DGS!C149</f>
        <v>0</v>
      </c>
      <c r="D144" s="9">
        <f>ROUND(C144/BEAR!$T$6,0)</f>
        <v>0</v>
      </c>
      <c r="E144" s="9">
        <f>ROUND(C144/BEAR!$T$8,0)</f>
        <v>0</v>
      </c>
      <c r="F144" s="9">
        <f>ROUND(C144/BEAR!$T$9,0)</f>
        <v>0</v>
      </c>
      <c r="G144" s="9"/>
    </row>
    <row r="145" spans="1:7" ht="17" thickBot="1">
      <c r="A145" s="5">
        <v>44035</v>
      </c>
      <c r="B145" s="6">
        <v>143</v>
      </c>
      <c r="C145" s="61">
        <f>DGS!C150</f>
        <v>0</v>
      </c>
      <c r="D145" s="9">
        <f>ROUND(C145/BEAR!$T$6,0)</f>
        <v>0</v>
      </c>
      <c r="E145" s="9">
        <f>ROUND(C145/BEAR!$T$8,0)</f>
        <v>0</v>
      </c>
      <c r="F145" s="9">
        <f>ROUND(C145/BEAR!$T$9,0)</f>
        <v>0</v>
      </c>
      <c r="G145" s="9"/>
    </row>
    <row r="146" spans="1:7" ht="17" thickBot="1">
      <c r="A146" s="5">
        <v>44036</v>
      </c>
      <c r="B146" s="6">
        <v>144</v>
      </c>
      <c r="C146" s="61">
        <f>DGS!C151</f>
        <v>0</v>
      </c>
      <c r="D146" s="9">
        <f>ROUND(C146/BEAR!$T$6,0)</f>
        <v>0</v>
      </c>
      <c r="E146" s="9">
        <f>ROUND(C146/BEAR!$T$8,0)</f>
        <v>0</v>
      </c>
      <c r="F146" s="9">
        <f>ROUND(C146/BEAR!$T$9,0)</f>
        <v>0</v>
      </c>
      <c r="G146" s="9"/>
    </row>
    <row r="147" spans="1:7" ht="17" thickBot="1">
      <c r="A147" s="5">
        <v>44037</v>
      </c>
      <c r="B147" s="6">
        <v>145</v>
      </c>
      <c r="C147" s="61">
        <f>DGS!C152</f>
        <v>0</v>
      </c>
      <c r="D147" s="9">
        <f>ROUND(C147/BEAR!$T$6,0)</f>
        <v>0</v>
      </c>
      <c r="E147" s="9">
        <f>ROUND(C147/BEAR!$T$8,0)</f>
        <v>0</v>
      </c>
      <c r="F147" s="9">
        <f>ROUND(C147/BEAR!$T$9,0)</f>
        <v>0</v>
      </c>
      <c r="G147" s="9"/>
    </row>
    <row r="148" spans="1:7" ht="17" thickBot="1">
      <c r="A148" s="5">
        <v>44038</v>
      </c>
      <c r="B148" s="6">
        <v>146</v>
      </c>
      <c r="C148" s="61">
        <f>DGS!C153</f>
        <v>0</v>
      </c>
      <c r="D148" s="9">
        <f>ROUND(C148/BEAR!$T$6,0)</f>
        <v>0</v>
      </c>
      <c r="E148" s="9">
        <f>ROUND(C148/BEAR!$T$8,0)</f>
        <v>0</v>
      </c>
      <c r="F148" s="9">
        <f>ROUND(C148/BEAR!$T$9,0)</f>
        <v>0</v>
      </c>
      <c r="G148" s="9"/>
    </row>
    <row r="149" spans="1:7" ht="17" thickBot="1">
      <c r="A149" s="5">
        <v>44039</v>
      </c>
      <c r="B149" s="6">
        <v>147</v>
      </c>
      <c r="C149" s="61">
        <f>DGS!C154</f>
        <v>0</v>
      </c>
      <c r="D149" s="9">
        <f>ROUND(C149/BEAR!$T$6,0)</f>
        <v>0</v>
      </c>
      <c r="E149" s="9">
        <f>ROUND(C149/BEAR!$T$8,0)</f>
        <v>0</v>
      </c>
      <c r="F149" s="9">
        <f>ROUND(C149/BEAR!$T$9,0)</f>
        <v>0</v>
      </c>
      <c r="G149" s="9"/>
    </row>
    <row r="150" spans="1:7" ht="17" thickBot="1">
      <c r="A150" s="5">
        <v>44040</v>
      </c>
      <c r="B150" s="6">
        <v>148</v>
      </c>
      <c r="C150" s="61">
        <f>DGS!C155</f>
        <v>0</v>
      </c>
      <c r="D150" s="9">
        <f>ROUND(C150/BEAR!$T$6,0)</f>
        <v>0</v>
      </c>
      <c r="E150" s="9">
        <f>ROUND(C150/BEAR!$T$8,0)</f>
        <v>0</v>
      </c>
      <c r="F150" s="9">
        <f>ROUND(C150/BEAR!$T$9,0)</f>
        <v>0</v>
      </c>
      <c r="G150" s="9"/>
    </row>
    <row r="151" spans="1:7" ht="17" thickBot="1">
      <c r="A151" s="5">
        <v>44041</v>
      </c>
      <c r="B151" s="6">
        <v>149</v>
      </c>
      <c r="C151" s="61">
        <f>DGS!C156</f>
        <v>0</v>
      </c>
      <c r="D151" s="9">
        <f>ROUND(C151/BEAR!$T$6,0)</f>
        <v>0</v>
      </c>
      <c r="E151" s="9">
        <f>ROUND(C151/BEAR!$T$8,0)</f>
        <v>0</v>
      </c>
      <c r="F151" s="9">
        <f>ROUND(C151/BEAR!$T$9,0)</f>
        <v>0</v>
      </c>
      <c r="G151" s="9"/>
    </row>
    <row r="152" spans="1:7" ht="17" thickBot="1">
      <c r="A152" s="5">
        <v>44042</v>
      </c>
      <c r="B152" s="6">
        <v>150</v>
      </c>
      <c r="C152" s="61">
        <f>DGS!C157</f>
        <v>0</v>
      </c>
      <c r="D152" s="9">
        <f>ROUND(C152/BEAR!$T$6,0)</f>
        <v>0</v>
      </c>
      <c r="E152" s="9">
        <f>ROUND(C152/BEAR!$T$8,0)</f>
        <v>0</v>
      </c>
      <c r="F152" s="9">
        <f>ROUND(C152/BEAR!$T$9,0)</f>
        <v>0</v>
      </c>
      <c r="G152" s="9"/>
    </row>
    <row r="153" spans="1:7" ht="17" thickBot="1">
      <c r="A153" s="5">
        <v>44043</v>
      </c>
      <c r="B153" s="6">
        <v>151</v>
      </c>
      <c r="C153" s="61">
        <f>DGS!C158</f>
        <v>0</v>
      </c>
      <c r="D153" s="9">
        <f>ROUND(C153/BEAR!$T$6,0)</f>
        <v>0</v>
      </c>
      <c r="E153" s="9">
        <f>ROUND(C153/BEAR!$T$8,0)</f>
        <v>0</v>
      </c>
      <c r="F153" s="9">
        <f>ROUND(C153/BEAR!$T$9,0)</f>
        <v>0</v>
      </c>
      <c r="G153" s="9"/>
    </row>
    <row r="154" spans="1:7" ht="17" thickBot="1">
      <c r="A154" s="5">
        <v>44044</v>
      </c>
      <c r="B154" s="6">
        <v>152</v>
      </c>
      <c r="C154" s="61">
        <f>DGS!C159</f>
        <v>0</v>
      </c>
      <c r="D154" s="9">
        <f>ROUND(C154/BEAR!$T$6,0)</f>
        <v>0</v>
      </c>
      <c r="E154" s="9">
        <f>ROUND(C154/BEAR!$T$8,0)</f>
        <v>0</v>
      </c>
      <c r="F154" s="9">
        <f>ROUND(C154/BEAR!$T$9,0)</f>
        <v>0</v>
      </c>
      <c r="G154" s="9"/>
    </row>
    <row r="155" spans="1:7" ht="17" thickBot="1">
      <c r="A155" s="5">
        <v>44045</v>
      </c>
      <c r="B155" s="6">
        <v>153</v>
      </c>
      <c r="C155" s="61">
        <f>DGS!C160</f>
        <v>0</v>
      </c>
      <c r="D155" s="9">
        <f>ROUND(C155/BEAR!$T$6,0)</f>
        <v>0</v>
      </c>
      <c r="E155" s="9">
        <f>ROUND(C155/BEAR!$T$8,0)</f>
        <v>0</v>
      </c>
      <c r="F155" s="9">
        <f>ROUND(C155/BEAR!$T$9,0)</f>
        <v>0</v>
      </c>
      <c r="G155" s="9"/>
    </row>
    <row r="156" spans="1:7" ht="17" thickBot="1">
      <c r="A156" s="5">
        <v>44046</v>
      </c>
      <c r="B156" s="6">
        <v>154</v>
      </c>
      <c r="C156" s="61">
        <f>DGS!C161</f>
        <v>0</v>
      </c>
      <c r="D156" s="9">
        <f>ROUND(C156/BEAR!$T$6,0)</f>
        <v>0</v>
      </c>
      <c r="E156" s="9">
        <f>ROUND(C156/BEAR!$T$8,0)</f>
        <v>0</v>
      </c>
      <c r="F156" s="9">
        <f>ROUND(C156/BEAR!$T$9,0)</f>
        <v>0</v>
      </c>
      <c r="G156" s="9"/>
    </row>
    <row r="157" spans="1:7" ht="17" thickBot="1">
      <c r="A157" s="5">
        <v>44047</v>
      </c>
      <c r="B157" s="6">
        <v>155</v>
      </c>
      <c r="C157" s="61">
        <f>DGS!C162</f>
        <v>0</v>
      </c>
      <c r="D157" s="9">
        <f>ROUND(C157/BEAR!$T$6,0)</f>
        <v>0</v>
      </c>
      <c r="E157" s="9">
        <f>ROUND(C157/BEAR!$T$8,0)</f>
        <v>0</v>
      </c>
      <c r="F157" s="9">
        <f>ROUND(C157/BEAR!$T$9,0)</f>
        <v>0</v>
      </c>
      <c r="G157" s="9"/>
    </row>
    <row r="158" spans="1:7" ht="17" thickBot="1">
      <c r="A158" s="5">
        <v>44048</v>
      </c>
      <c r="B158" s="6">
        <v>156</v>
      </c>
      <c r="C158" s="61">
        <f>DGS!C163</f>
        <v>0</v>
      </c>
      <c r="D158" s="9">
        <f>ROUND(C158/BEAR!$T$6,0)</f>
        <v>0</v>
      </c>
      <c r="E158" s="9">
        <f>ROUND(C158/BEAR!$T$8,0)</f>
        <v>0</v>
      </c>
      <c r="F158" s="9">
        <f>ROUND(C158/BEAR!$T$9,0)</f>
        <v>0</v>
      </c>
      <c r="G158" s="9"/>
    </row>
    <row r="159" spans="1:7" ht="17" thickBot="1">
      <c r="A159" s="5">
        <v>44049</v>
      </c>
      <c r="B159" s="6">
        <v>157</v>
      </c>
      <c r="C159" s="61">
        <f>DGS!C164</f>
        <v>0</v>
      </c>
      <c r="D159" s="9">
        <f>ROUND(C159/BEAR!$T$6,0)</f>
        <v>0</v>
      </c>
      <c r="E159" s="9">
        <f>ROUND(C159/BEAR!$T$8,0)</f>
        <v>0</v>
      </c>
      <c r="F159" s="9">
        <f>ROUND(C159/BEAR!$T$9,0)</f>
        <v>0</v>
      </c>
      <c r="G159" s="9"/>
    </row>
    <row r="160" spans="1:7" ht="17" thickBot="1">
      <c r="A160" s="5">
        <v>44050</v>
      </c>
      <c r="B160" s="6">
        <v>158</v>
      </c>
      <c r="C160" s="61">
        <f>DGS!C165</f>
        <v>0</v>
      </c>
      <c r="D160" s="9">
        <f>ROUND(C160/BEAR!$T$6,0)</f>
        <v>0</v>
      </c>
      <c r="E160" s="9">
        <f>ROUND(C160/BEAR!$T$8,0)</f>
        <v>0</v>
      </c>
      <c r="F160" s="9">
        <f>ROUND(C160/BEAR!$T$9,0)</f>
        <v>0</v>
      </c>
      <c r="G160" s="9"/>
    </row>
    <row r="161" spans="1:7" ht="17" thickBot="1">
      <c r="A161" s="5">
        <v>44051</v>
      </c>
      <c r="B161" s="6">
        <v>159</v>
      </c>
      <c r="C161" s="61">
        <f>DGS!C166</f>
        <v>0</v>
      </c>
      <c r="D161" s="9">
        <f>ROUND(C161/BEAR!$T$6,0)</f>
        <v>0</v>
      </c>
      <c r="E161" s="9">
        <f>ROUND(C161/BEAR!$T$8,0)</f>
        <v>0</v>
      </c>
      <c r="F161" s="9">
        <f>ROUND(C161/BEAR!$T$9,0)</f>
        <v>0</v>
      </c>
      <c r="G161" s="9"/>
    </row>
    <row r="162" spans="1:7" ht="17" thickBot="1">
      <c r="A162" s="5">
        <v>44052</v>
      </c>
      <c r="B162" s="6">
        <v>160</v>
      </c>
      <c r="C162" s="61">
        <f>DGS!C167</f>
        <v>0</v>
      </c>
      <c r="D162" s="9">
        <f>ROUND(C162/BEAR!$T$6,0)</f>
        <v>0</v>
      </c>
      <c r="E162" s="9">
        <f>ROUND(C162/BEAR!$T$8,0)</f>
        <v>0</v>
      </c>
      <c r="F162" s="9">
        <f>ROUND(C162/BEAR!$T$9,0)</f>
        <v>0</v>
      </c>
      <c r="G162" s="9"/>
    </row>
    <row r="163" spans="1:7" ht="17" thickBot="1">
      <c r="A163" s="5">
        <v>44053</v>
      </c>
      <c r="B163" s="6">
        <v>161</v>
      </c>
      <c r="C163" s="61">
        <f>DGS!C168</f>
        <v>0</v>
      </c>
      <c r="D163" s="9">
        <f>ROUND(C163/BEAR!$T$6,0)</f>
        <v>0</v>
      </c>
      <c r="E163" s="9">
        <f>ROUND(C163/BEAR!$T$8,0)</f>
        <v>0</v>
      </c>
      <c r="F163" s="9">
        <f>ROUND(C163/BEAR!$T$9,0)</f>
        <v>0</v>
      </c>
      <c r="G163" s="9"/>
    </row>
    <row r="164" spans="1:7" ht="17" thickBot="1">
      <c r="A164" s="5">
        <v>44054</v>
      </c>
      <c r="B164" s="6">
        <v>162</v>
      </c>
      <c r="C164" s="61">
        <f>DGS!C169</f>
        <v>0</v>
      </c>
      <c r="D164" s="9">
        <f>ROUND(C164/BEAR!$T$6,0)</f>
        <v>0</v>
      </c>
      <c r="E164" s="9">
        <f>ROUND(C164/BEAR!$T$8,0)</f>
        <v>0</v>
      </c>
      <c r="F164" s="9">
        <f>ROUND(C164/BEAR!$T$9,0)</f>
        <v>0</v>
      </c>
      <c r="G164" s="9"/>
    </row>
    <row r="165" spans="1:7" ht="17" thickBot="1">
      <c r="A165" s="5">
        <v>44055</v>
      </c>
      <c r="B165" s="6">
        <v>163</v>
      </c>
      <c r="C165" s="61">
        <f>DGS!C170</f>
        <v>0</v>
      </c>
      <c r="D165" s="9">
        <f>ROUND(C165/BEAR!$T$6,0)</f>
        <v>0</v>
      </c>
      <c r="E165" s="9">
        <f>ROUND(C165/BEAR!$T$8,0)</f>
        <v>0</v>
      </c>
      <c r="F165" s="9">
        <f>ROUND(C165/BEAR!$T$9,0)</f>
        <v>0</v>
      </c>
      <c r="G165" s="9"/>
    </row>
    <row r="166" spans="1:7" ht="17" thickBot="1">
      <c r="A166" s="5">
        <v>44056</v>
      </c>
      <c r="B166" s="6">
        <v>164</v>
      </c>
      <c r="C166" s="61">
        <f>DGS!C171</f>
        <v>0</v>
      </c>
      <c r="D166" s="9">
        <f>ROUND(C166/BEAR!$T$6,0)</f>
        <v>0</v>
      </c>
      <c r="E166" s="9">
        <f>ROUND(C166/BEAR!$T$8,0)</f>
        <v>0</v>
      </c>
      <c r="F166" s="9">
        <f>ROUND(C166/BEAR!$T$9,0)</f>
        <v>0</v>
      </c>
      <c r="G166" s="9"/>
    </row>
    <row r="167" spans="1:7" ht="17" thickBot="1">
      <c r="A167" s="5">
        <v>44057</v>
      </c>
      <c r="B167" s="6">
        <v>165</v>
      </c>
      <c r="C167" s="61">
        <f>DGS!C172</f>
        <v>0</v>
      </c>
      <c r="D167" s="9">
        <f>ROUND(C167/BEAR!$T$6,0)</f>
        <v>0</v>
      </c>
      <c r="E167" s="9">
        <f>ROUND(C167/BEAR!$T$8,0)</f>
        <v>0</v>
      </c>
      <c r="F167" s="9">
        <f>ROUND(C167/BEAR!$T$9,0)</f>
        <v>0</v>
      </c>
      <c r="G167" s="9"/>
    </row>
    <row r="168" spans="1:7" ht="17" thickBot="1">
      <c r="A168" s="5">
        <v>44058</v>
      </c>
      <c r="B168" s="6">
        <v>166</v>
      </c>
      <c r="C168" s="61">
        <f>DGS!C173</f>
        <v>0</v>
      </c>
      <c r="D168" s="9">
        <f>ROUND(C168/BEAR!$T$6,0)</f>
        <v>0</v>
      </c>
      <c r="E168" s="9">
        <f>ROUND(C168/BEAR!$T$8,0)</f>
        <v>0</v>
      </c>
      <c r="F168" s="9">
        <f>ROUND(C168/BEAR!$T$9,0)</f>
        <v>0</v>
      </c>
      <c r="G168" s="9"/>
    </row>
    <row r="169" spans="1:7" ht="17" thickBot="1">
      <c r="A169" s="5">
        <v>44059</v>
      </c>
      <c r="B169" s="6">
        <v>167</v>
      </c>
      <c r="C169" s="61">
        <f>DGS!C174</f>
        <v>0</v>
      </c>
      <c r="D169" s="9">
        <f>ROUND(C169/BEAR!$T$6,0)</f>
        <v>0</v>
      </c>
      <c r="E169" s="9">
        <f>ROUND(C169/BEAR!$T$8,0)</f>
        <v>0</v>
      </c>
      <c r="F169" s="9">
        <f>ROUND(C169/BEAR!$T$9,0)</f>
        <v>0</v>
      </c>
      <c r="G169" s="9"/>
    </row>
    <row r="170" spans="1:7" ht="17" thickBot="1">
      <c r="A170" s="5">
        <v>44060</v>
      </c>
      <c r="B170" s="6">
        <v>168</v>
      </c>
      <c r="C170" s="61">
        <f>DGS!C175</f>
        <v>0</v>
      </c>
      <c r="D170" s="9">
        <f>ROUND(C170/BEAR!$T$6,0)</f>
        <v>0</v>
      </c>
      <c r="E170" s="9">
        <f>ROUND(C170/BEAR!$T$8,0)</f>
        <v>0</v>
      </c>
      <c r="F170" s="9">
        <f>ROUND(C170/BEAR!$T$9,0)</f>
        <v>0</v>
      </c>
      <c r="G170" s="9"/>
    </row>
    <row r="171" spans="1:7" ht="17" thickBot="1">
      <c r="A171" s="5">
        <v>44061</v>
      </c>
      <c r="B171" s="6">
        <v>169</v>
      </c>
      <c r="C171" s="61">
        <f>DGS!C176</f>
        <v>0</v>
      </c>
      <c r="D171" s="9">
        <f>ROUND(C171/BEAR!$T$6,0)</f>
        <v>0</v>
      </c>
      <c r="E171" s="9">
        <f>ROUND(C171/BEAR!$T$8,0)</f>
        <v>0</v>
      </c>
      <c r="F171" s="9">
        <f>ROUND(C171/BEAR!$T$9,0)</f>
        <v>0</v>
      </c>
      <c r="G171" s="9"/>
    </row>
    <row r="172" spans="1:7" ht="17" thickBot="1">
      <c r="A172" s="5">
        <v>44062</v>
      </c>
      <c r="B172" s="6">
        <v>170</v>
      </c>
      <c r="C172" s="61">
        <f>DGS!C177</f>
        <v>0</v>
      </c>
      <c r="D172" s="9">
        <f>ROUND(C172/BEAR!$T$6,0)</f>
        <v>0</v>
      </c>
      <c r="E172" s="9">
        <f>ROUND(C172/BEAR!$T$8,0)</f>
        <v>0</v>
      </c>
      <c r="F172" s="9">
        <f>ROUND(C172/BEAR!$T$9,0)</f>
        <v>0</v>
      </c>
      <c r="G172" s="9"/>
    </row>
    <row r="173" spans="1:7" ht="17" thickBot="1">
      <c r="A173" s="5">
        <v>44063</v>
      </c>
      <c r="B173" s="6">
        <v>171</v>
      </c>
      <c r="C173" s="61">
        <f>DGS!C178</f>
        <v>0</v>
      </c>
      <c r="D173" s="9">
        <f>ROUND(C173/BEAR!$T$6,0)</f>
        <v>0</v>
      </c>
      <c r="E173" s="9">
        <f>ROUND(C173/BEAR!$T$8,0)</f>
        <v>0</v>
      </c>
      <c r="F173" s="9">
        <f>ROUND(C173/BEAR!$T$9,0)</f>
        <v>0</v>
      </c>
      <c r="G173" s="9"/>
    </row>
    <row r="174" spans="1:7" ht="17" thickBot="1">
      <c r="A174" s="5">
        <v>44064</v>
      </c>
      <c r="B174" s="6">
        <v>172</v>
      </c>
      <c r="C174" s="61">
        <f>DGS!C179</f>
        <v>0</v>
      </c>
      <c r="D174" s="9">
        <f>ROUND(C174/BEAR!$T$6,0)</f>
        <v>0</v>
      </c>
      <c r="E174" s="9">
        <f>ROUND(C174/BEAR!$T$8,0)</f>
        <v>0</v>
      </c>
      <c r="F174" s="9">
        <f>ROUND(C174/BEAR!$T$9,0)</f>
        <v>0</v>
      </c>
      <c r="G174" s="9"/>
    </row>
    <row r="175" spans="1:7" ht="17" thickBot="1">
      <c r="A175" s="5">
        <v>44065</v>
      </c>
      <c r="B175" s="6">
        <v>173</v>
      </c>
      <c r="C175" s="61">
        <f>DGS!C180</f>
        <v>0</v>
      </c>
      <c r="D175" s="9">
        <f>ROUND(C175/BEAR!$T$6,0)</f>
        <v>0</v>
      </c>
      <c r="E175" s="9">
        <f>ROUND(C175/BEAR!$T$8,0)</f>
        <v>0</v>
      </c>
      <c r="F175" s="9">
        <f>ROUND(C175/BEAR!$T$9,0)</f>
        <v>0</v>
      </c>
      <c r="G175" s="9"/>
    </row>
    <row r="176" spans="1:7" ht="17" thickBot="1">
      <c r="A176" s="5">
        <v>44066</v>
      </c>
      <c r="B176" s="6">
        <v>174</v>
      </c>
      <c r="C176" s="61">
        <f>DGS!C181</f>
        <v>0</v>
      </c>
      <c r="D176" s="9">
        <f>ROUND(C176/BEAR!$T$6,0)</f>
        <v>0</v>
      </c>
      <c r="E176" s="9">
        <f>ROUND(C176/BEAR!$T$8,0)</f>
        <v>0</v>
      </c>
      <c r="F176" s="9">
        <f>ROUND(C176/BEAR!$T$9,0)</f>
        <v>0</v>
      </c>
      <c r="G176" s="9"/>
    </row>
    <row r="177" spans="1:7" ht="17" thickBot="1">
      <c r="A177" s="5">
        <v>44067</v>
      </c>
      <c r="B177" s="6">
        <v>175</v>
      </c>
      <c r="C177" s="61">
        <f>DGS!C182</f>
        <v>0</v>
      </c>
      <c r="D177" s="9">
        <f>ROUND(C177/BEAR!$T$6,0)</f>
        <v>0</v>
      </c>
      <c r="E177" s="9">
        <f>ROUND(C177/BEAR!$T$8,0)</f>
        <v>0</v>
      </c>
      <c r="F177" s="9">
        <f>ROUND(C177/BEAR!$T$9,0)</f>
        <v>0</v>
      </c>
      <c r="G177" s="9"/>
    </row>
    <row r="178" spans="1:7" ht="17" thickBot="1">
      <c r="A178" s="5">
        <v>44068</v>
      </c>
      <c r="B178" s="6">
        <v>176</v>
      </c>
      <c r="C178" s="61">
        <f>DGS!C183</f>
        <v>0</v>
      </c>
      <c r="D178" s="9">
        <f>ROUND(C178/BEAR!$T$6,0)</f>
        <v>0</v>
      </c>
      <c r="E178" s="9">
        <f>ROUND(C178/BEAR!$T$8,0)</f>
        <v>0</v>
      </c>
      <c r="F178" s="9">
        <f>ROUND(C178/BEAR!$T$9,0)</f>
        <v>0</v>
      </c>
      <c r="G178" s="9"/>
    </row>
    <row r="179" spans="1:7" ht="17" thickBot="1">
      <c r="A179" s="5">
        <v>44069</v>
      </c>
      <c r="B179" s="6">
        <v>177</v>
      </c>
      <c r="C179" s="61">
        <f>DGS!C184</f>
        <v>0</v>
      </c>
      <c r="D179" s="9">
        <f>ROUND(C179/BEAR!$T$6,0)</f>
        <v>0</v>
      </c>
      <c r="E179" s="9">
        <f>ROUND(C179/BEAR!$T$8,0)</f>
        <v>0</v>
      </c>
      <c r="F179" s="9">
        <f>ROUND(C179/BEAR!$T$9,0)</f>
        <v>0</v>
      </c>
      <c r="G179" s="9"/>
    </row>
    <row r="180" spans="1:7" ht="17" thickBot="1">
      <c r="A180" s="5">
        <v>44070</v>
      </c>
      <c r="B180" s="6">
        <v>178</v>
      </c>
      <c r="C180" s="61">
        <f>DGS!C185</f>
        <v>0</v>
      </c>
      <c r="D180" s="9">
        <f>ROUND(C180/BEAR!$T$6,0)</f>
        <v>0</v>
      </c>
      <c r="E180" s="9">
        <f>ROUND(C180/BEAR!$T$8,0)</f>
        <v>0</v>
      </c>
      <c r="F180" s="9">
        <f>ROUND(C180/BEAR!$T$9,0)</f>
        <v>0</v>
      </c>
      <c r="G180" s="9"/>
    </row>
    <row r="181" spans="1:7" ht="17" thickBot="1">
      <c r="A181" s="5">
        <v>44071</v>
      </c>
      <c r="B181" s="6">
        <v>179</v>
      </c>
      <c r="C181" s="61">
        <f>DGS!C186</f>
        <v>0</v>
      </c>
      <c r="D181" s="9">
        <f>ROUND(C181/BEAR!$T$6,0)</f>
        <v>0</v>
      </c>
      <c r="E181" s="9">
        <f>ROUND(C181/BEAR!$T$8,0)</f>
        <v>0</v>
      </c>
      <c r="F181" s="9">
        <f>ROUND(C181/BEAR!$T$9,0)</f>
        <v>0</v>
      </c>
      <c r="G181" s="9"/>
    </row>
    <row r="182" spans="1:7" ht="17" thickBot="1">
      <c r="A182" s="5">
        <v>44072</v>
      </c>
      <c r="B182" s="6">
        <v>180</v>
      </c>
      <c r="C182" s="61">
        <f>DGS!C187</f>
        <v>0</v>
      </c>
      <c r="D182" s="9">
        <f>ROUND(C182/BEAR!$T$6,0)</f>
        <v>0</v>
      </c>
      <c r="E182" s="9">
        <f>ROUND(C182/BEAR!$T$8,0)</f>
        <v>0</v>
      </c>
      <c r="F182" s="9">
        <f>ROUND(C182/BEAR!$T$9,0)</f>
        <v>0</v>
      </c>
      <c r="G182" s="9"/>
    </row>
    <row r="183" spans="1:7" ht="17" thickBot="1">
      <c r="A183" s="5">
        <v>44073</v>
      </c>
      <c r="B183" s="6">
        <v>181</v>
      </c>
      <c r="C183" s="61">
        <f>DGS!C188</f>
        <v>0</v>
      </c>
      <c r="D183" s="9">
        <f>ROUND(C183/BEAR!$T$6,0)</f>
        <v>0</v>
      </c>
      <c r="E183" s="9">
        <f>ROUND(C183/BEAR!$T$8,0)</f>
        <v>0</v>
      </c>
      <c r="F183" s="9">
        <f>ROUND(C183/BEAR!$T$9,0)</f>
        <v>0</v>
      </c>
      <c r="G183" s="9"/>
    </row>
    <row r="184" spans="1:7" ht="17" thickBot="1">
      <c r="A184" s="5">
        <v>44074</v>
      </c>
      <c r="B184" s="6">
        <v>182</v>
      </c>
      <c r="C184" s="61">
        <f>DGS!C189</f>
        <v>0</v>
      </c>
      <c r="D184" s="9">
        <f>ROUND(C184/BEAR!$T$6,0)</f>
        <v>0</v>
      </c>
      <c r="E184" s="9">
        <f>ROUND(C184/BEAR!$T$8,0)</f>
        <v>0</v>
      </c>
      <c r="F184" s="9">
        <f>ROUND(C184/BEAR!$T$9,0)</f>
        <v>0</v>
      </c>
      <c r="G184" s="9"/>
    </row>
    <row r="185" spans="1:7" ht="17" thickBot="1">
      <c r="A185" s="5">
        <v>44075</v>
      </c>
      <c r="B185" s="6">
        <v>183</v>
      </c>
      <c r="C185" s="61">
        <f>DGS!C190</f>
        <v>0</v>
      </c>
      <c r="D185" s="9">
        <f>ROUND(C185/BEAR!$T$6,0)</f>
        <v>0</v>
      </c>
      <c r="E185" s="9">
        <f>ROUND(C185/BEAR!$T$8,0)</f>
        <v>0</v>
      </c>
      <c r="F185" s="9">
        <f>ROUND(C185/BEAR!$T$9,0)</f>
        <v>0</v>
      </c>
      <c r="G185" s="9"/>
    </row>
    <row r="186" spans="1:7" ht="17" thickBot="1">
      <c r="A186" s="5">
        <v>44076</v>
      </c>
      <c r="B186" s="6">
        <v>184</v>
      </c>
      <c r="C186" s="61">
        <f>DGS!C191</f>
        <v>0</v>
      </c>
      <c r="D186" s="9">
        <f>ROUND(C186/BEAR!$T$6,0)</f>
        <v>0</v>
      </c>
      <c r="E186" s="9">
        <f>ROUND(C186/BEAR!$T$8,0)</f>
        <v>0</v>
      </c>
      <c r="F186" s="9">
        <f>ROUND(C186/BEAR!$T$9,0)</f>
        <v>0</v>
      </c>
      <c r="G186" s="9"/>
    </row>
    <row r="187" spans="1:7" ht="17" thickBot="1">
      <c r="A187" s="5">
        <v>44077</v>
      </c>
      <c r="B187" s="6">
        <v>185</v>
      </c>
      <c r="C187" s="61">
        <f>DGS!C192</f>
        <v>0</v>
      </c>
      <c r="D187" s="9">
        <f>ROUND(C187/BEAR!$T$6,0)</f>
        <v>0</v>
      </c>
      <c r="E187" s="9">
        <f>ROUND(C187/BEAR!$T$8,0)</f>
        <v>0</v>
      </c>
      <c r="F187" s="9">
        <f>ROUND(C187/BEAR!$T$9,0)</f>
        <v>0</v>
      </c>
      <c r="G187" s="9"/>
    </row>
    <row r="188" spans="1:7" ht="17" thickBot="1">
      <c r="A188" s="5">
        <v>44078</v>
      </c>
      <c r="B188" s="6">
        <v>186</v>
      </c>
      <c r="C188" s="61">
        <f>DGS!C193</f>
        <v>0</v>
      </c>
      <c r="D188" s="9">
        <f>ROUND(C188/BEAR!$T$6,0)</f>
        <v>0</v>
      </c>
      <c r="E188" s="9">
        <f>ROUND(C188/BEAR!$T$8,0)</f>
        <v>0</v>
      </c>
      <c r="F188" s="9">
        <f>ROUND(C188/BEAR!$T$9,0)</f>
        <v>0</v>
      </c>
      <c r="G188" s="9"/>
    </row>
    <row r="189" spans="1:7" ht="17" thickBot="1">
      <c r="A189" s="5">
        <v>44079</v>
      </c>
      <c r="B189" s="6">
        <v>187</v>
      </c>
      <c r="C189" s="61">
        <f>DGS!C194</f>
        <v>0</v>
      </c>
      <c r="D189" s="9">
        <f>ROUND(C189/BEAR!$T$6,0)</f>
        <v>0</v>
      </c>
      <c r="E189" s="9">
        <f>ROUND(C189/BEAR!$T$8,0)</f>
        <v>0</v>
      </c>
      <c r="F189" s="9">
        <f>ROUND(C189/BEAR!$T$9,0)</f>
        <v>0</v>
      </c>
      <c r="G189" s="9"/>
    </row>
    <row r="190" spans="1:7" ht="17" thickBot="1">
      <c r="A190" s="5">
        <v>44080</v>
      </c>
      <c r="B190" s="6">
        <v>188</v>
      </c>
      <c r="C190" s="61">
        <f>DGS!C195</f>
        <v>0</v>
      </c>
      <c r="D190" s="9">
        <f>ROUND(C190/BEAR!$T$6,0)</f>
        <v>0</v>
      </c>
      <c r="E190" s="9">
        <f>ROUND(C190/BEAR!$T$8,0)</f>
        <v>0</v>
      </c>
      <c r="F190" s="9">
        <f>ROUND(C190/BEAR!$T$9,0)</f>
        <v>0</v>
      </c>
      <c r="G190" s="9"/>
    </row>
    <row r="191" spans="1:7" ht="17" thickBot="1">
      <c r="A191" s="5">
        <v>44081</v>
      </c>
      <c r="B191" s="6">
        <v>189</v>
      </c>
      <c r="C191" s="61">
        <f>DGS!C196</f>
        <v>0</v>
      </c>
      <c r="D191" s="9">
        <f>ROUND(C191/BEAR!$T$6,0)</f>
        <v>0</v>
      </c>
      <c r="E191" s="9">
        <f>ROUND(C191/BEAR!$T$8,0)</f>
        <v>0</v>
      </c>
      <c r="F191" s="9">
        <f>ROUND(C191/BEAR!$T$9,0)</f>
        <v>0</v>
      </c>
      <c r="G191" s="9"/>
    </row>
    <row r="192" spans="1:7" ht="17" thickBot="1">
      <c r="A192" s="5">
        <v>44082</v>
      </c>
      <c r="B192" s="6">
        <v>190</v>
      </c>
      <c r="C192" s="61">
        <f>DGS!C197</f>
        <v>0</v>
      </c>
      <c r="D192" s="9">
        <f>ROUND(C192/BEAR!$T$6,0)</f>
        <v>0</v>
      </c>
      <c r="E192" s="9">
        <f>ROUND(C192/BEAR!$T$8,0)</f>
        <v>0</v>
      </c>
      <c r="F192" s="9">
        <f>ROUND(C192/BEAR!$T$9,0)</f>
        <v>0</v>
      </c>
      <c r="G192" s="9"/>
    </row>
    <row r="193" spans="1:7" ht="17" thickBot="1">
      <c r="A193" s="5">
        <v>44083</v>
      </c>
      <c r="B193" s="6">
        <v>191</v>
      </c>
      <c r="C193" s="61">
        <f>DGS!C198</f>
        <v>0</v>
      </c>
      <c r="D193" s="9">
        <f>ROUND(C193/BEAR!$T$6,0)</f>
        <v>0</v>
      </c>
      <c r="E193" s="9">
        <f>ROUND(C193/BEAR!$T$8,0)</f>
        <v>0</v>
      </c>
      <c r="F193" s="9">
        <f>ROUND(C193/BEAR!$T$9,0)</f>
        <v>0</v>
      </c>
      <c r="G193" s="9"/>
    </row>
    <row r="194" spans="1:7" ht="17" thickBot="1">
      <c r="A194" s="5">
        <v>44084</v>
      </c>
      <c r="B194" s="6">
        <v>192</v>
      </c>
      <c r="C194" s="61">
        <f>DGS!C199</f>
        <v>0</v>
      </c>
      <c r="D194" s="9">
        <f>ROUND(C194/BEAR!$T$6,0)</f>
        <v>0</v>
      </c>
      <c r="E194" s="9">
        <f>ROUND(C194/BEAR!$T$8,0)</f>
        <v>0</v>
      </c>
      <c r="F194" s="9">
        <f>ROUND(C194/BEAR!$T$9,0)</f>
        <v>0</v>
      </c>
      <c r="G194" s="9"/>
    </row>
    <row r="195" spans="1:7" ht="17" thickBot="1">
      <c r="A195" s="5">
        <v>44085</v>
      </c>
      <c r="B195" s="6">
        <v>193</v>
      </c>
      <c r="C195" s="61">
        <f>DGS!C200</f>
        <v>0</v>
      </c>
      <c r="D195" s="9">
        <f>ROUND(C195/BEAR!$T$6,0)</f>
        <v>0</v>
      </c>
      <c r="E195" s="9">
        <f>ROUND(C195/BEAR!$T$8,0)</f>
        <v>0</v>
      </c>
      <c r="F195" s="9">
        <f>ROUND(C195/BEAR!$T$9,0)</f>
        <v>0</v>
      </c>
      <c r="G195" s="9"/>
    </row>
    <row r="196" spans="1:7" ht="17" thickBot="1">
      <c r="A196" s="5">
        <v>44086</v>
      </c>
      <c r="B196" s="6">
        <v>194</v>
      </c>
      <c r="C196" s="61">
        <f>DGS!C201</f>
        <v>0</v>
      </c>
      <c r="D196" s="9">
        <f>ROUND(C196/BEAR!$T$6,0)</f>
        <v>0</v>
      </c>
      <c r="E196" s="9">
        <f>ROUND(C196/BEAR!$T$8,0)</f>
        <v>0</v>
      </c>
      <c r="F196" s="9">
        <f>ROUND(C196/BEAR!$T$9,0)</f>
        <v>0</v>
      </c>
      <c r="G196" s="9"/>
    </row>
    <row r="197" spans="1:7" ht="17" thickBot="1">
      <c r="A197" s="5">
        <v>44087</v>
      </c>
      <c r="B197" s="6">
        <v>195</v>
      </c>
      <c r="C197" s="61">
        <f>DGS!C202</f>
        <v>0</v>
      </c>
      <c r="D197" s="9">
        <f>ROUND(C197/BEAR!$T$6,0)</f>
        <v>0</v>
      </c>
      <c r="E197" s="9">
        <f>ROUND(C197/BEAR!$T$8,0)</f>
        <v>0</v>
      </c>
      <c r="F197" s="9">
        <f>ROUND(C197/BEAR!$T$9,0)</f>
        <v>0</v>
      </c>
      <c r="G197" s="9"/>
    </row>
    <row r="198" spans="1:7" ht="17" thickBot="1">
      <c r="A198" s="5">
        <v>44088</v>
      </c>
      <c r="B198" s="6">
        <v>196</v>
      </c>
      <c r="C198" s="61">
        <f>DGS!C203</f>
        <v>0</v>
      </c>
      <c r="D198" s="9">
        <f>ROUND(C198/BEAR!$T$6,0)</f>
        <v>0</v>
      </c>
      <c r="E198" s="9">
        <f>ROUND(C198/BEAR!$T$8,0)</f>
        <v>0</v>
      </c>
      <c r="F198" s="9">
        <f>ROUND(C198/BEAR!$T$9,0)</f>
        <v>0</v>
      </c>
      <c r="G198" s="9"/>
    </row>
    <row r="199" spans="1:7" ht="17" thickBot="1">
      <c r="A199" s="5">
        <v>44089</v>
      </c>
      <c r="B199" s="6">
        <v>197</v>
      </c>
      <c r="C199" s="61">
        <f>DGS!C204</f>
        <v>0</v>
      </c>
      <c r="D199" s="9">
        <f>ROUND(C199/BEAR!$T$6,0)</f>
        <v>0</v>
      </c>
      <c r="E199" s="9">
        <f>ROUND(C199/BEAR!$T$8,0)</f>
        <v>0</v>
      </c>
      <c r="F199" s="9">
        <f>ROUND(C199/BEAR!$T$9,0)</f>
        <v>0</v>
      </c>
      <c r="G199" s="9"/>
    </row>
    <row r="200" spans="1:7" ht="17" thickBot="1">
      <c r="A200" s="5">
        <v>44090</v>
      </c>
      <c r="B200" s="6">
        <v>198</v>
      </c>
      <c r="C200" s="61">
        <f>DGS!C205</f>
        <v>0</v>
      </c>
      <c r="D200" s="9">
        <f>ROUND(C200/BEAR!$T$6,0)</f>
        <v>0</v>
      </c>
      <c r="E200" s="9">
        <f>ROUND(C200/BEAR!$T$8,0)</f>
        <v>0</v>
      </c>
      <c r="F200" s="9">
        <f>ROUND(C200/BEAR!$T$9,0)</f>
        <v>0</v>
      </c>
      <c r="G200" s="9"/>
    </row>
    <row r="201" spans="1:7" ht="17" thickBot="1">
      <c r="A201" s="5">
        <v>44091</v>
      </c>
      <c r="B201" s="6">
        <v>199</v>
      </c>
      <c r="C201" s="61">
        <f>DGS!C206</f>
        <v>0</v>
      </c>
      <c r="D201" s="9">
        <f>ROUND(C201/BEAR!$T$6,0)</f>
        <v>0</v>
      </c>
      <c r="E201" s="9">
        <f>ROUND(C201/BEAR!$T$8,0)</f>
        <v>0</v>
      </c>
      <c r="F201" s="9">
        <f>ROUND(C201/BEAR!$T$9,0)</f>
        <v>0</v>
      </c>
      <c r="G201" s="9"/>
    </row>
    <row r="202" spans="1:7" ht="17" thickBot="1">
      <c r="A202" s="5">
        <v>44092</v>
      </c>
      <c r="B202" s="6">
        <v>200</v>
      </c>
      <c r="C202" s="61">
        <f>DGS!C207</f>
        <v>0</v>
      </c>
      <c r="D202" s="9">
        <f>ROUND(C202/BEAR!$T$6,0)</f>
        <v>0</v>
      </c>
      <c r="E202" s="9">
        <f>ROUND(C202/BEAR!$T$8,0)</f>
        <v>0</v>
      </c>
      <c r="F202" s="9">
        <f>ROUND(C202/BEAR!$T$9,0)</f>
        <v>0</v>
      </c>
      <c r="G202" s="9"/>
    </row>
    <row r="203" spans="1:7" ht="17" thickBot="1">
      <c r="A203" s="5">
        <v>44093</v>
      </c>
      <c r="B203" s="6">
        <v>201</v>
      </c>
      <c r="C203" s="61">
        <f>DGS!C208</f>
        <v>0</v>
      </c>
      <c r="D203" s="9">
        <f>ROUND(C203/BEAR!$T$6,0)</f>
        <v>0</v>
      </c>
      <c r="E203" s="9">
        <f>ROUND(C203/BEAR!$T$8,0)</f>
        <v>0</v>
      </c>
      <c r="F203" s="9">
        <f>ROUND(C203/BEAR!$T$9,0)</f>
        <v>0</v>
      </c>
      <c r="G203" s="9"/>
    </row>
    <row r="204" spans="1:7" ht="17" thickBot="1">
      <c r="A204" s="5">
        <v>44094</v>
      </c>
      <c r="B204" s="6">
        <v>202</v>
      </c>
      <c r="C204" s="61">
        <f>DGS!C209</f>
        <v>0</v>
      </c>
      <c r="D204" s="9">
        <f>ROUND(C204/BEAR!$T$6,0)</f>
        <v>0</v>
      </c>
      <c r="E204" s="9">
        <f>ROUND(C204/BEAR!$T$8,0)</f>
        <v>0</v>
      </c>
      <c r="F204" s="9">
        <f>ROUND(C204/BEAR!$T$9,0)</f>
        <v>0</v>
      </c>
      <c r="G204" s="9"/>
    </row>
    <row r="205" spans="1:7" ht="17" thickBot="1">
      <c r="A205" s="5">
        <v>44095</v>
      </c>
      <c r="B205" s="6">
        <v>203</v>
      </c>
      <c r="C205" s="61">
        <f>DGS!C210</f>
        <v>0</v>
      </c>
      <c r="D205" s="9">
        <f>ROUND(C205/BEAR!$T$6,0)</f>
        <v>0</v>
      </c>
      <c r="E205" s="9">
        <f>ROUND(C205/BEAR!$T$8,0)</f>
        <v>0</v>
      </c>
      <c r="F205" s="9">
        <f>ROUND(C205/BEAR!$T$9,0)</f>
        <v>0</v>
      </c>
      <c r="G205" s="9"/>
    </row>
    <row r="206" spans="1:7" ht="17" thickBot="1">
      <c r="A206" s="5">
        <v>44096</v>
      </c>
      <c r="B206" s="6">
        <v>204</v>
      </c>
      <c r="C206" s="61">
        <f>DGS!C211</f>
        <v>0</v>
      </c>
      <c r="D206" s="9">
        <f>ROUND(C206/BEAR!$T$6,0)</f>
        <v>0</v>
      </c>
      <c r="E206" s="9">
        <f>ROUND(C206/BEAR!$T$8,0)</f>
        <v>0</v>
      </c>
      <c r="F206" s="9">
        <f>ROUND(C206/BEAR!$T$9,0)</f>
        <v>0</v>
      </c>
      <c r="G206" s="9"/>
    </row>
    <row r="207" spans="1:7" ht="17" thickBot="1">
      <c r="A207" s="5">
        <v>44097</v>
      </c>
      <c r="B207" s="6">
        <v>205</v>
      </c>
      <c r="C207" s="61">
        <f>DGS!C212</f>
        <v>0</v>
      </c>
      <c r="D207" s="9">
        <f>ROUND(C207/BEAR!$T$6,0)</f>
        <v>0</v>
      </c>
      <c r="E207" s="9">
        <f>ROUND(C207/BEAR!$T$8,0)</f>
        <v>0</v>
      </c>
      <c r="F207" s="9">
        <f>ROUND(C207/BEAR!$T$9,0)</f>
        <v>0</v>
      </c>
      <c r="G207" s="9"/>
    </row>
    <row r="208" spans="1:7" ht="17" thickBot="1">
      <c r="A208" s="5">
        <v>44098</v>
      </c>
      <c r="B208" s="6">
        <v>206</v>
      </c>
      <c r="C208" s="61">
        <f>DGS!C213</f>
        <v>0</v>
      </c>
      <c r="D208" s="9">
        <f>ROUND(C208/BEAR!$T$6,0)</f>
        <v>0</v>
      </c>
      <c r="E208" s="9">
        <f>ROUND(C208/BEAR!$T$8,0)</f>
        <v>0</v>
      </c>
      <c r="F208" s="9">
        <f>ROUND(C208/BEAR!$T$9,0)</f>
        <v>0</v>
      </c>
      <c r="G208" s="9"/>
    </row>
    <row r="209" spans="1:7" ht="17" thickBot="1">
      <c r="A209" s="5">
        <v>44099</v>
      </c>
      <c r="B209" s="6">
        <v>207</v>
      </c>
      <c r="C209" s="61">
        <f>DGS!C214</f>
        <v>0</v>
      </c>
      <c r="D209" s="9">
        <f>ROUND(C209/BEAR!$T$6,0)</f>
        <v>0</v>
      </c>
      <c r="E209" s="9">
        <f>ROUND(C209/BEAR!$T$8,0)</f>
        <v>0</v>
      </c>
      <c r="F209" s="9">
        <f>ROUND(C209/BEAR!$T$9,0)</f>
        <v>0</v>
      </c>
      <c r="G209" s="9"/>
    </row>
    <row r="210" spans="1:7" ht="17" thickBot="1">
      <c r="A210" s="5">
        <v>44100</v>
      </c>
      <c r="B210" s="6">
        <v>208</v>
      </c>
      <c r="C210" s="61">
        <f>DGS!C215</f>
        <v>0</v>
      </c>
      <c r="D210" s="9">
        <f>ROUND(C210/BEAR!$T$6,0)</f>
        <v>0</v>
      </c>
      <c r="E210" s="9">
        <f>ROUND(C210/BEAR!$T$8,0)</f>
        <v>0</v>
      </c>
      <c r="F210" s="9">
        <f>ROUND(C210/BEAR!$T$9,0)</f>
        <v>0</v>
      </c>
      <c r="G210" s="9"/>
    </row>
    <row r="211" spans="1:7" ht="17" thickBot="1">
      <c r="A211" s="5">
        <v>44101</v>
      </c>
      <c r="B211" s="6">
        <v>209</v>
      </c>
      <c r="C211" s="61">
        <f>DGS!C216</f>
        <v>0</v>
      </c>
      <c r="D211" s="9">
        <f>ROUND(C211/BEAR!$T$6,0)</f>
        <v>0</v>
      </c>
      <c r="E211" s="9">
        <f>ROUND(C211/BEAR!$T$8,0)</f>
        <v>0</v>
      </c>
      <c r="F211" s="9">
        <f>ROUND(C211/BEAR!$T$9,0)</f>
        <v>0</v>
      </c>
      <c r="G211" s="9"/>
    </row>
    <row r="212" spans="1:7" ht="17" thickBot="1">
      <c r="A212" s="5">
        <v>44102</v>
      </c>
      <c r="B212" s="6">
        <v>210</v>
      </c>
      <c r="C212" s="61">
        <f>DGS!C217</f>
        <v>0</v>
      </c>
      <c r="D212" s="9">
        <f>ROUND(C212/BEAR!$T$6,0)</f>
        <v>0</v>
      </c>
      <c r="E212" s="9">
        <f>ROUND(C212/BEAR!$T$8,0)</f>
        <v>0</v>
      </c>
      <c r="F212" s="9">
        <f>ROUND(C212/BEAR!$T$9,0)</f>
        <v>0</v>
      </c>
      <c r="G212" s="9"/>
    </row>
    <row r="213" spans="1:7" ht="17" thickBot="1">
      <c r="A213" s="5">
        <v>44103</v>
      </c>
      <c r="B213" s="6">
        <v>211</v>
      </c>
      <c r="C213" s="61">
        <f>DGS!C218</f>
        <v>0</v>
      </c>
      <c r="D213" s="9">
        <f>ROUND(C213/BEAR!$T$6,0)</f>
        <v>0</v>
      </c>
      <c r="E213" s="9">
        <f>ROUND(C213/BEAR!$T$8,0)</f>
        <v>0</v>
      </c>
      <c r="F213" s="9">
        <f>ROUND(C213/BEAR!$T$9,0)</f>
        <v>0</v>
      </c>
      <c r="G213" s="9"/>
    </row>
    <row r="214" spans="1:7" ht="17" thickBot="1">
      <c r="A214" s="5">
        <v>44104</v>
      </c>
      <c r="B214" s="6">
        <v>212</v>
      </c>
      <c r="C214" s="61">
        <f>DGS!C219</f>
        <v>0</v>
      </c>
      <c r="D214" s="9">
        <f>ROUND(C214/BEAR!$T$6,0)</f>
        <v>0</v>
      </c>
      <c r="E214" s="9">
        <f>ROUND(C214/BEAR!$T$8,0)</f>
        <v>0</v>
      </c>
      <c r="F214" s="9">
        <f>ROUND(C214/BEAR!$T$9,0)</f>
        <v>0</v>
      </c>
      <c r="G214" s="9"/>
    </row>
    <row r="215" spans="1:7" ht="17" thickBot="1">
      <c r="A215" s="5">
        <v>44105</v>
      </c>
      <c r="B215" s="6">
        <v>213</v>
      </c>
      <c r="C215" s="61">
        <f>DGS!C220</f>
        <v>0</v>
      </c>
      <c r="D215" s="9">
        <f>ROUND(C215/BEAR!$T$6,0)</f>
        <v>0</v>
      </c>
      <c r="E215" s="9">
        <f>ROUND(C215/BEAR!$T$8,0)</f>
        <v>0</v>
      </c>
      <c r="F215" s="9">
        <f>ROUND(C215/BEAR!$T$9,0)</f>
        <v>0</v>
      </c>
      <c r="G215" s="9"/>
    </row>
    <row r="216" spans="1:7" ht="17" thickBot="1">
      <c r="A216" s="5">
        <v>44106</v>
      </c>
      <c r="B216" s="6">
        <v>214</v>
      </c>
      <c r="C216" s="61">
        <f>DGS!C221</f>
        <v>0</v>
      </c>
      <c r="D216" s="9">
        <f>ROUND(C216/BEAR!$T$6,0)</f>
        <v>0</v>
      </c>
      <c r="E216" s="9">
        <f>ROUND(C216/BEAR!$T$8,0)</f>
        <v>0</v>
      </c>
      <c r="F216" s="9">
        <f>ROUND(C216/BEAR!$T$9,0)</f>
        <v>0</v>
      </c>
      <c r="G216" s="9"/>
    </row>
    <row r="217" spans="1:7" ht="17" thickBot="1">
      <c r="A217" s="5">
        <v>44107</v>
      </c>
      <c r="B217" s="6">
        <v>215</v>
      </c>
      <c r="C217" s="61">
        <f>DGS!C222</f>
        <v>0</v>
      </c>
      <c r="D217" s="9">
        <f>ROUND(C217/BEAR!$T$6,0)</f>
        <v>0</v>
      </c>
      <c r="E217" s="9">
        <f>ROUND(C217/BEAR!$T$8,0)</f>
        <v>0</v>
      </c>
      <c r="F217" s="9">
        <f>ROUND(C217/BEAR!$T$9,0)</f>
        <v>0</v>
      </c>
      <c r="G217" s="9"/>
    </row>
    <row r="218" spans="1:7" ht="17" thickBot="1">
      <c r="A218" s="5">
        <v>44108</v>
      </c>
      <c r="B218" s="6">
        <v>216</v>
      </c>
      <c r="C218" s="61">
        <f>DGS!C223</f>
        <v>0</v>
      </c>
      <c r="D218" s="9">
        <f>ROUND(C218/BEAR!$T$6,0)</f>
        <v>0</v>
      </c>
      <c r="E218" s="9">
        <f>ROUND(C218/BEAR!$T$8,0)</f>
        <v>0</v>
      </c>
      <c r="F218" s="9">
        <f>ROUND(C218/BEAR!$T$9,0)</f>
        <v>0</v>
      </c>
      <c r="G218" s="9"/>
    </row>
    <row r="219" spans="1:7" ht="17" thickBot="1">
      <c r="A219" s="5">
        <v>44109</v>
      </c>
      <c r="B219" s="6">
        <v>217</v>
      </c>
      <c r="C219" s="61">
        <f>DGS!C224</f>
        <v>0</v>
      </c>
      <c r="D219" s="9">
        <f>ROUND(C219/BEAR!$T$6,0)</f>
        <v>0</v>
      </c>
      <c r="E219" s="9">
        <f>ROUND(C219/BEAR!$T$8,0)</f>
        <v>0</v>
      </c>
      <c r="F219" s="9">
        <f>ROUND(C219/BEAR!$T$9,0)</f>
        <v>0</v>
      </c>
      <c r="G219" s="9"/>
    </row>
    <row r="220" spans="1:7" ht="17" thickBot="1">
      <c r="A220" s="5">
        <v>44110</v>
      </c>
      <c r="B220" s="6">
        <v>218</v>
      </c>
      <c r="C220" s="61">
        <f>DGS!C225</f>
        <v>0</v>
      </c>
      <c r="D220" s="9">
        <f>ROUND(C220/BEAR!$T$6,0)</f>
        <v>0</v>
      </c>
      <c r="E220" s="9">
        <f>ROUND(C220/BEAR!$T$8,0)</f>
        <v>0</v>
      </c>
      <c r="F220" s="9">
        <f>ROUND(C220/BEAR!$T$9,0)</f>
        <v>0</v>
      </c>
      <c r="G220" s="9"/>
    </row>
    <row r="221" spans="1:7" ht="17" thickBot="1">
      <c r="A221" s="5">
        <v>44111</v>
      </c>
      <c r="B221" s="6">
        <v>219</v>
      </c>
      <c r="C221" s="61">
        <f>DGS!C226</f>
        <v>0</v>
      </c>
      <c r="D221" s="9">
        <f>ROUND(C221/BEAR!$T$6,0)</f>
        <v>0</v>
      </c>
      <c r="E221" s="9">
        <f>ROUND(C221/BEAR!$T$8,0)</f>
        <v>0</v>
      </c>
      <c r="F221" s="9">
        <f>ROUND(C221/BEAR!$T$9,0)</f>
        <v>0</v>
      </c>
      <c r="G221" s="9"/>
    </row>
    <row r="222" spans="1:7" ht="17" thickBot="1">
      <c r="A222" s="5">
        <v>44112</v>
      </c>
      <c r="B222" s="6">
        <v>220</v>
      </c>
      <c r="C222" s="61">
        <f>DGS!C227</f>
        <v>0</v>
      </c>
      <c r="D222" s="9">
        <f>ROUND(C222/BEAR!$T$6,0)</f>
        <v>0</v>
      </c>
      <c r="E222" s="9">
        <f>ROUND(C222/BEAR!$T$8,0)</f>
        <v>0</v>
      </c>
      <c r="F222" s="9">
        <f>ROUND(C222/BEAR!$T$9,0)</f>
        <v>0</v>
      </c>
      <c r="G222" s="9"/>
    </row>
    <row r="223" spans="1:7" ht="17" thickBot="1">
      <c r="A223" s="5">
        <v>44113</v>
      </c>
      <c r="B223" s="6">
        <v>221</v>
      </c>
      <c r="C223" s="61">
        <f>DGS!C228</f>
        <v>0</v>
      </c>
      <c r="D223" s="9">
        <f>ROUND(C223/BEAR!$T$6,0)</f>
        <v>0</v>
      </c>
      <c r="E223" s="9">
        <f>ROUND(C223/BEAR!$T$8,0)</f>
        <v>0</v>
      </c>
      <c r="F223" s="9">
        <f>ROUND(C223/BEAR!$T$9,0)</f>
        <v>0</v>
      </c>
      <c r="G223" s="9"/>
    </row>
    <row r="224" spans="1:7" ht="17" thickBot="1">
      <c r="A224" s="5">
        <v>44114</v>
      </c>
      <c r="B224" s="6">
        <v>222</v>
      </c>
      <c r="C224" s="61">
        <f>DGS!C229</f>
        <v>0</v>
      </c>
      <c r="D224" s="9">
        <f>ROUND(C224/BEAR!$T$6,0)</f>
        <v>0</v>
      </c>
      <c r="E224" s="9">
        <f>ROUND(C224/BEAR!$T$8,0)</f>
        <v>0</v>
      </c>
      <c r="F224" s="9">
        <f>ROUND(C224/BEAR!$T$9,0)</f>
        <v>0</v>
      </c>
      <c r="G224" s="9"/>
    </row>
    <row r="225" spans="1:7" ht="17" thickBot="1">
      <c r="A225" s="5">
        <v>44115</v>
      </c>
      <c r="B225" s="6">
        <v>223</v>
      </c>
      <c r="C225" s="61">
        <f>DGS!C230</f>
        <v>0</v>
      </c>
      <c r="D225" s="9">
        <f>ROUND(C225/BEAR!$T$6,0)</f>
        <v>0</v>
      </c>
      <c r="E225" s="9">
        <f>ROUND(C225/BEAR!$T$8,0)</f>
        <v>0</v>
      </c>
      <c r="F225" s="9">
        <f>ROUND(C225/BEAR!$T$9,0)</f>
        <v>0</v>
      </c>
      <c r="G225" s="9"/>
    </row>
    <row r="226" spans="1:7" ht="17" thickBot="1">
      <c r="A226" s="5">
        <v>44116</v>
      </c>
      <c r="B226" s="6">
        <v>224</v>
      </c>
      <c r="C226" s="61">
        <f>DGS!C231</f>
        <v>0</v>
      </c>
      <c r="D226" s="9">
        <f>ROUND(C226/BEAR!$T$6,0)</f>
        <v>0</v>
      </c>
      <c r="E226" s="9">
        <f>ROUND(C226/BEAR!$T$8,0)</f>
        <v>0</v>
      </c>
      <c r="F226" s="9">
        <f>ROUND(C226/BEAR!$T$9,0)</f>
        <v>0</v>
      </c>
      <c r="G226" s="9"/>
    </row>
    <row r="227" spans="1:7" ht="17" thickBot="1">
      <c r="A227" s="5">
        <v>44117</v>
      </c>
      <c r="B227" s="6">
        <v>225</v>
      </c>
      <c r="C227" s="61">
        <f>DGS!C232</f>
        <v>0</v>
      </c>
      <c r="D227" s="9">
        <f>ROUND(C227/BEAR!$T$6,0)</f>
        <v>0</v>
      </c>
      <c r="E227" s="9">
        <f>ROUND(C227/BEAR!$T$8,0)</f>
        <v>0</v>
      </c>
      <c r="F227" s="9">
        <f>ROUND(C227/BEAR!$T$9,0)</f>
        <v>0</v>
      </c>
      <c r="G227" s="9"/>
    </row>
    <row r="228" spans="1:7" ht="17" thickBot="1">
      <c r="A228" s="5">
        <v>44118</v>
      </c>
      <c r="B228" s="6">
        <v>226</v>
      </c>
      <c r="C228" s="61">
        <f>DGS!C233</f>
        <v>0</v>
      </c>
      <c r="D228" s="9">
        <f>ROUND(C228/BEAR!$T$6,0)</f>
        <v>0</v>
      </c>
      <c r="E228" s="9">
        <f>ROUND(C228/BEAR!$T$8,0)</f>
        <v>0</v>
      </c>
      <c r="F228" s="9">
        <f>ROUND(C228/BEAR!$T$9,0)</f>
        <v>0</v>
      </c>
      <c r="G228" s="9"/>
    </row>
    <row r="229" spans="1:7" ht="17" thickBot="1">
      <c r="A229" s="5">
        <v>44119</v>
      </c>
      <c r="B229" s="6">
        <v>227</v>
      </c>
      <c r="C229" s="61">
        <f>DGS!C234</f>
        <v>0</v>
      </c>
      <c r="D229" s="9">
        <f>ROUND(C229/BEAR!$T$6,0)</f>
        <v>0</v>
      </c>
      <c r="E229" s="9">
        <f>ROUND(C229/BEAR!$T$8,0)</f>
        <v>0</v>
      </c>
      <c r="F229" s="9">
        <f>ROUND(C229/BEAR!$T$9,0)</f>
        <v>0</v>
      </c>
      <c r="G229" s="9"/>
    </row>
    <row r="230" spans="1:7" ht="17" thickBot="1">
      <c r="A230" s="5">
        <v>44120</v>
      </c>
      <c r="B230" s="6">
        <v>228</v>
      </c>
      <c r="C230" s="61">
        <f>DGS!C235</f>
        <v>0</v>
      </c>
      <c r="D230" s="9">
        <f>ROUND(C230/BEAR!$T$6,0)</f>
        <v>0</v>
      </c>
      <c r="E230" s="9">
        <f>ROUND(C230/BEAR!$T$8,0)</f>
        <v>0</v>
      </c>
      <c r="F230" s="9">
        <f>ROUND(C230/BEAR!$T$9,0)</f>
        <v>0</v>
      </c>
      <c r="G230" s="9"/>
    </row>
    <row r="231" spans="1:7" ht="17" thickBot="1">
      <c r="A231" s="5">
        <v>44121</v>
      </c>
      <c r="B231" s="6">
        <v>229</v>
      </c>
      <c r="C231" s="61">
        <f>DGS!C236</f>
        <v>0</v>
      </c>
      <c r="D231" s="9">
        <f>ROUND(C231/BEAR!$T$6,0)</f>
        <v>0</v>
      </c>
      <c r="E231" s="9">
        <f>ROUND(C231/BEAR!$T$8,0)</f>
        <v>0</v>
      </c>
      <c r="F231" s="9">
        <f>ROUND(C231/BEAR!$T$9,0)</f>
        <v>0</v>
      </c>
      <c r="G231" s="9"/>
    </row>
    <row r="232" spans="1:7" ht="17" thickBot="1">
      <c r="A232" s="5">
        <v>44122</v>
      </c>
      <c r="B232" s="6">
        <v>230</v>
      </c>
      <c r="C232" s="61">
        <f>DGS!C237</f>
        <v>0</v>
      </c>
      <c r="D232" s="9">
        <f>ROUND(C232/BEAR!$T$6,0)</f>
        <v>0</v>
      </c>
      <c r="E232" s="9">
        <f>ROUND(C232/BEAR!$T$8,0)</f>
        <v>0</v>
      </c>
      <c r="F232" s="9">
        <f>ROUND(C232/BEAR!$T$9,0)</f>
        <v>0</v>
      </c>
      <c r="G232" s="9"/>
    </row>
    <row r="233" spans="1:7" ht="17" thickBot="1">
      <c r="A233" s="5">
        <v>44123</v>
      </c>
      <c r="B233" s="6">
        <v>231</v>
      </c>
      <c r="C233" s="61">
        <f>DGS!C238</f>
        <v>0</v>
      </c>
      <c r="D233" s="9">
        <f>ROUND(C233/BEAR!$T$6,0)</f>
        <v>0</v>
      </c>
      <c r="E233" s="9">
        <f>ROUND(C233/BEAR!$T$8,0)</f>
        <v>0</v>
      </c>
      <c r="F233" s="9">
        <f>ROUND(C233/BEAR!$T$9,0)</f>
        <v>0</v>
      </c>
      <c r="G233" s="9"/>
    </row>
    <row r="234" spans="1:7" ht="17" thickBot="1">
      <c r="A234" s="5">
        <v>44124</v>
      </c>
      <c r="B234" s="6">
        <v>232</v>
      </c>
      <c r="C234" s="61">
        <f>DGS!C239</f>
        <v>0</v>
      </c>
      <c r="D234" s="9">
        <f>ROUND(C234/BEAR!$T$6,0)</f>
        <v>0</v>
      </c>
      <c r="E234" s="9">
        <f>ROUND(C234/BEAR!$T$8,0)</f>
        <v>0</v>
      </c>
      <c r="F234" s="9">
        <f>ROUND(C234/BEAR!$T$9,0)</f>
        <v>0</v>
      </c>
      <c r="G234" s="9"/>
    </row>
    <row r="235" spans="1:7" ht="17" thickBot="1">
      <c r="A235" s="5">
        <v>44125</v>
      </c>
      <c r="B235" s="6">
        <v>233</v>
      </c>
      <c r="C235" s="61">
        <f>DGS!C240</f>
        <v>0</v>
      </c>
      <c r="D235" s="9">
        <f>ROUND(C235/BEAR!$T$6,0)</f>
        <v>0</v>
      </c>
      <c r="E235" s="9">
        <f>ROUND(C235/BEAR!$T$8,0)</f>
        <v>0</v>
      </c>
      <c r="F235" s="9">
        <f>ROUND(C235/BEAR!$T$9,0)</f>
        <v>0</v>
      </c>
      <c r="G235" s="9"/>
    </row>
    <row r="236" spans="1:7" ht="17" thickBot="1">
      <c r="A236" s="5">
        <v>44126</v>
      </c>
      <c r="B236" s="6">
        <v>234</v>
      </c>
      <c r="C236" s="61">
        <f>DGS!C241</f>
        <v>0</v>
      </c>
      <c r="D236" s="9">
        <f>ROUND(C236/BEAR!$T$6,0)</f>
        <v>0</v>
      </c>
      <c r="E236" s="9">
        <f>ROUND(C236/BEAR!$T$8,0)</f>
        <v>0</v>
      </c>
      <c r="F236" s="9">
        <f>ROUND(C236/BEAR!$T$9,0)</f>
        <v>0</v>
      </c>
      <c r="G236" s="9"/>
    </row>
    <row r="237" spans="1:7" ht="17" thickBot="1">
      <c r="A237" s="5">
        <v>44127</v>
      </c>
      <c r="B237" s="6">
        <v>235</v>
      </c>
      <c r="C237" s="61">
        <f>DGS!C242</f>
        <v>0</v>
      </c>
      <c r="D237" s="9">
        <f>ROUND(C237/BEAR!$T$6,0)</f>
        <v>0</v>
      </c>
      <c r="E237" s="9">
        <f>ROUND(C237/BEAR!$T$8,0)</f>
        <v>0</v>
      </c>
      <c r="F237" s="9">
        <f>ROUND(C237/BEAR!$T$9,0)</f>
        <v>0</v>
      </c>
      <c r="G237" s="9"/>
    </row>
    <row r="238" spans="1:7" ht="17" thickBot="1">
      <c r="A238" s="5">
        <v>44128</v>
      </c>
      <c r="B238" s="6">
        <v>236</v>
      </c>
      <c r="C238" s="61">
        <f>DGS!C243</f>
        <v>0</v>
      </c>
      <c r="D238" s="9">
        <f>ROUND(C238/BEAR!$T$6,0)</f>
        <v>0</v>
      </c>
      <c r="E238" s="9">
        <f>ROUND(C238/BEAR!$T$8,0)</f>
        <v>0</v>
      </c>
      <c r="F238" s="9">
        <f>ROUND(C238/BEAR!$T$9,0)</f>
        <v>0</v>
      </c>
      <c r="G238" s="9"/>
    </row>
    <row r="239" spans="1:7" ht="17" thickBot="1">
      <c r="A239" s="5">
        <v>44129</v>
      </c>
      <c r="B239" s="6">
        <v>237</v>
      </c>
      <c r="C239" s="61">
        <f>DGS!C244</f>
        <v>0</v>
      </c>
      <c r="D239" s="9">
        <f>ROUND(C239/BEAR!$T$6,0)</f>
        <v>0</v>
      </c>
      <c r="E239" s="9">
        <f>ROUND(C239/BEAR!$T$8,0)</f>
        <v>0</v>
      </c>
      <c r="F239" s="9">
        <f>ROUND(C239/BEAR!$T$9,0)</f>
        <v>0</v>
      </c>
      <c r="G239" s="9"/>
    </row>
    <row r="240" spans="1:7" ht="17" thickBot="1">
      <c r="A240" s="5">
        <v>44130</v>
      </c>
      <c r="B240" s="6">
        <v>238</v>
      </c>
      <c r="C240" s="61">
        <f>DGS!C245</f>
        <v>0</v>
      </c>
      <c r="D240" s="9">
        <f>ROUND(C240/BEAR!$T$6,0)</f>
        <v>0</v>
      </c>
      <c r="E240" s="9">
        <f>ROUND(C240/BEAR!$T$8,0)</f>
        <v>0</v>
      </c>
      <c r="F240" s="9">
        <f>ROUND(C240/BEAR!$T$9,0)</f>
        <v>0</v>
      </c>
      <c r="G240" s="9"/>
    </row>
    <row r="241" spans="1:7" ht="17" thickBot="1">
      <c r="A241" s="5">
        <v>44131</v>
      </c>
      <c r="B241" s="6">
        <v>239</v>
      </c>
      <c r="C241" s="61">
        <f>DGS!C246</f>
        <v>0</v>
      </c>
      <c r="D241" s="9">
        <f>ROUND(C241/BEAR!$T$6,0)</f>
        <v>0</v>
      </c>
      <c r="E241" s="9">
        <f>ROUND(C241/BEAR!$T$8,0)</f>
        <v>0</v>
      </c>
      <c r="F241" s="9">
        <f>ROUND(C241/BEAR!$T$9,0)</f>
        <v>0</v>
      </c>
      <c r="G241" s="9"/>
    </row>
    <row r="242" spans="1:7" ht="17" thickBot="1">
      <c r="A242" s="5">
        <v>44132</v>
      </c>
      <c r="B242" s="6">
        <v>240</v>
      </c>
      <c r="C242" s="61">
        <f>DGS!C247</f>
        <v>0</v>
      </c>
      <c r="D242" s="9">
        <f>ROUND(C242/BEAR!$T$6,0)</f>
        <v>0</v>
      </c>
      <c r="E242" s="9">
        <f>ROUND(C242/BEAR!$T$8,0)</f>
        <v>0</v>
      </c>
      <c r="F242" s="9">
        <f>ROUND(C242/BEAR!$T$9,0)</f>
        <v>0</v>
      </c>
      <c r="G242" s="9"/>
    </row>
    <row r="243" spans="1:7" ht="17" thickBot="1">
      <c r="A243" s="5">
        <v>44133</v>
      </c>
      <c r="B243" s="6">
        <v>241</v>
      </c>
      <c r="C243" s="61">
        <f>DGS!C248</f>
        <v>0</v>
      </c>
      <c r="D243" s="9">
        <f>ROUND(C243/BEAR!$T$6,0)</f>
        <v>0</v>
      </c>
      <c r="E243" s="9">
        <f>ROUND(C243/BEAR!$T$8,0)</f>
        <v>0</v>
      </c>
      <c r="F243" s="9">
        <f>ROUND(C243/BEAR!$T$9,0)</f>
        <v>0</v>
      </c>
      <c r="G243" s="9"/>
    </row>
    <row r="244" spans="1:7" ht="17" thickBot="1">
      <c r="A244" s="5">
        <v>44134</v>
      </c>
      <c r="B244" s="6">
        <v>242</v>
      </c>
      <c r="C244" s="61">
        <f>DGS!C249</f>
        <v>0</v>
      </c>
      <c r="D244" s="9">
        <f>ROUND(C244/BEAR!$T$6,0)</f>
        <v>0</v>
      </c>
      <c r="E244" s="9">
        <f>ROUND(C244/BEAR!$T$8,0)</f>
        <v>0</v>
      </c>
      <c r="F244" s="9">
        <f>ROUND(C244/BEAR!$T$9,0)</f>
        <v>0</v>
      </c>
      <c r="G244" s="9"/>
    </row>
    <row r="245" spans="1:7" ht="17" thickBot="1">
      <c r="A245" s="5">
        <v>44135</v>
      </c>
      <c r="B245" s="6">
        <v>243</v>
      </c>
      <c r="C245" s="61">
        <f>DGS!C250</f>
        <v>0</v>
      </c>
      <c r="D245" s="9">
        <f>ROUND(C245/BEAR!$T$6,0)</f>
        <v>0</v>
      </c>
      <c r="E245" s="9">
        <f>ROUND(C245/BEAR!$T$8,0)</f>
        <v>0</v>
      </c>
      <c r="F245" s="9">
        <f>ROUND(C245/BEAR!$T$9,0)</f>
        <v>0</v>
      </c>
      <c r="G245" s="9"/>
    </row>
    <row r="246" spans="1:7" ht="17" thickBot="1">
      <c r="A246" s="5">
        <v>44136</v>
      </c>
      <c r="B246" s="6">
        <v>244</v>
      </c>
      <c r="C246" s="61">
        <f>DGS!C251</f>
        <v>0</v>
      </c>
      <c r="D246" s="9">
        <f>ROUND(C246/BEAR!$T$6,0)</f>
        <v>0</v>
      </c>
      <c r="E246" s="9">
        <f>ROUND(C246/BEAR!$T$8,0)</f>
        <v>0</v>
      </c>
      <c r="F246" s="9">
        <f>ROUND(C246/BEAR!$T$9,0)</f>
        <v>0</v>
      </c>
      <c r="G246" s="9"/>
    </row>
    <row r="247" spans="1:7" ht="17" thickBot="1">
      <c r="A247" s="5">
        <v>44137</v>
      </c>
      <c r="B247" s="6">
        <v>245</v>
      </c>
      <c r="C247" s="61">
        <f>DGS!C252</f>
        <v>0</v>
      </c>
      <c r="D247" s="9">
        <f>ROUND(C247/BEAR!$T$6,0)</f>
        <v>0</v>
      </c>
      <c r="E247" s="9">
        <f>ROUND(C247/BEAR!$T$8,0)</f>
        <v>0</v>
      </c>
      <c r="F247" s="9">
        <f>ROUND(C247/BEAR!$T$9,0)</f>
        <v>0</v>
      </c>
      <c r="G247" s="9"/>
    </row>
    <row r="248" spans="1:7" ht="17" thickBot="1">
      <c r="A248" s="5">
        <v>44138</v>
      </c>
      <c r="B248" s="6">
        <v>246</v>
      </c>
      <c r="C248" s="61">
        <f>DGS!C253</f>
        <v>0</v>
      </c>
      <c r="D248" s="9">
        <f>ROUND(C248/BEAR!$T$6,0)</f>
        <v>0</v>
      </c>
      <c r="E248" s="9">
        <f>ROUND(C248/BEAR!$T$8,0)</f>
        <v>0</v>
      </c>
      <c r="F248" s="9">
        <f>ROUND(C248/BEAR!$T$9,0)</f>
        <v>0</v>
      </c>
      <c r="G248" s="9"/>
    </row>
    <row r="249" spans="1:7" ht="17" thickBot="1">
      <c r="A249" s="5">
        <v>44139</v>
      </c>
      <c r="B249" s="6">
        <v>247</v>
      </c>
      <c r="C249" s="61">
        <f>DGS!C254</f>
        <v>0</v>
      </c>
      <c r="D249" s="9">
        <f>ROUND(C249/BEAR!$T$6,0)</f>
        <v>0</v>
      </c>
      <c r="E249" s="9">
        <f>ROUND(C249/BEAR!$T$8,0)</f>
        <v>0</v>
      </c>
      <c r="F249" s="9">
        <f>ROUND(C249/BEAR!$T$9,0)</f>
        <v>0</v>
      </c>
      <c r="G249" s="9"/>
    </row>
    <row r="250" spans="1:7" ht="17" thickBot="1">
      <c r="A250" s="5">
        <v>44140</v>
      </c>
      <c r="B250" s="6">
        <v>248</v>
      </c>
      <c r="C250" s="61">
        <f>DGS!C255</f>
        <v>0</v>
      </c>
      <c r="D250" s="9">
        <f>ROUND(C250/BEAR!$T$6,0)</f>
        <v>0</v>
      </c>
      <c r="E250" s="9">
        <f>ROUND(C250/BEAR!$T$8,0)</f>
        <v>0</v>
      </c>
      <c r="F250" s="9">
        <f>ROUND(C250/BEAR!$T$9,0)</f>
        <v>0</v>
      </c>
      <c r="G250" s="9"/>
    </row>
    <row r="251" spans="1:7" ht="17" thickBot="1">
      <c r="A251" s="5">
        <v>44141</v>
      </c>
      <c r="B251" s="6">
        <v>249</v>
      </c>
      <c r="C251" s="61">
        <f>DGS!C256</f>
        <v>0</v>
      </c>
      <c r="D251" s="9">
        <f>ROUND(C251/BEAR!$T$6,0)</f>
        <v>0</v>
      </c>
      <c r="E251" s="9">
        <f>ROUND(C251/BEAR!$T$8,0)</f>
        <v>0</v>
      </c>
      <c r="F251" s="9">
        <f>ROUND(C251/BEAR!$T$9,0)</f>
        <v>0</v>
      </c>
      <c r="G251" s="9"/>
    </row>
    <row r="252" spans="1:7" ht="17" thickBot="1">
      <c r="A252" s="5">
        <v>44142</v>
      </c>
      <c r="B252" s="6">
        <v>250</v>
      </c>
      <c r="C252" s="61">
        <f>DGS!C257</f>
        <v>0</v>
      </c>
      <c r="D252" s="9">
        <f>ROUND(C252/BEAR!$T$6,0)</f>
        <v>0</v>
      </c>
      <c r="E252" s="9">
        <f>ROUND(C252/BEAR!$T$8,0)</f>
        <v>0</v>
      </c>
      <c r="F252" s="9">
        <f>ROUND(C252/BEAR!$T$9,0)</f>
        <v>0</v>
      </c>
      <c r="G252" s="9"/>
    </row>
    <row r="253" spans="1:7" ht="17" thickBot="1">
      <c r="A253" s="5">
        <v>44143</v>
      </c>
      <c r="B253" s="6">
        <v>251</v>
      </c>
      <c r="C253" s="61">
        <f>DGS!C258</f>
        <v>0</v>
      </c>
      <c r="D253" s="9">
        <f>ROUND(C253/BEAR!$T$6,0)</f>
        <v>0</v>
      </c>
      <c r="E253" s="9">
        <f>ROUND(C253/BEAR!$T$8,0)</f>
        <v>0</v>
      </c>
      <c r="F253" s="9">
        <f>ROUND(C253/BEAR!$T$9,0)</f>
        <v>0</v>
      </c>
      <c r="G253" s="9"/>
    </row>
    <row r="254" spans="1:7" ht="17" thickBot="1">
      <c r="A254" s="5">
        <v>44144</v>
      </c>
      <c r="B254" s="6">
        <v>252</v>
      </c>
      <c r="C254" s="61">
        <f>DGS!C259</f>
        <v>0</v>
      </c>
      <c r="D254" s="9">
        <f>ROUND(C254/BEAR!$T$6,0)</f>
        <v>0</v>
      </c>
      <c r="E254" s="9">
        <f>ROUND(C254/BEAR!$T$8,0)</f>
        <v>0</v>
      </c>
      <c r="F254" s="9">
        <f>ROUND(C254/BEAR!$T$9,0)</f>
        <v>0</v>
      </c>
      <c r="G254" s="9"/>
    </row>
    <row r="255" spans="1:7" ht="17" thickBot="1">
      <c r="A255" s="5">
        <v>44145</v>
      </c>
      <c r="B255" s="6">
        <v>253</v>
      </c>
      <c r="C255" s="61">
        <f>DGS!C260</f>
        <v>0</v>
      </c>
      <c r="D255" s="9">
        <f>ROUND(C255/BEAR!$T$6,0)</f>
        <v>0</v>
      </c>
      <c r="E255" s="9">
        <f>ROUND(C255/BEAR!$T$8,0)</f>
        <v>0</v>
      </c>
      <c r="F255" s="9">
        <f>ROUND(C255/BEAR!$T$9,0)</f>
        <v>0</v>
      </c>
      <c r="G255" s="9"/>
    </row>
    <row r="256" spans="1:7" ht="17" thickBot="1">
      <c r="A256" s="5">
        <v>44146</v>
      </c>
      <c r="B256" s="6">
        <v>254</v>
      </c>
      <c r="C256" s="61">
        <f>DGS!C261</f>
        <v>0</v>
      </c>
      <c r="D256" s="9">
        <f>ROUND(C256/BEAR!$T$6,0)</f>
        <v>0</v>
      </c>
      <c r="E256" s="9">
        <f>ROUND(C256/BEAR!$T$8,0)</f>
        <v>0</v>
      </c>
      <c r="F256" s="9">
        <f>ROUND(C256/BEAR!$T$9,0)</f>
        <v>0</v>
      </c>
      <c r="G256" s="9"/>
    </row>
    <row r="257" spans="1:7" ht="17" thickBot="1">
      <c r="A257" s="5">
        <v>44147</v>
      </c>
      <c r="B257" s="6">
        <v>255</v>
      </c>
      <c r="C257" s="61">
        <f>DGS!C262</f>
        <v>0</v>
      </c>
      <c r="D257" s="9">
        <f>ROUND(C257/BEAR!$T$6,0)</f>
        <v>0</v>
      </c>
      <c r="E257" s="9">
        <f>ROUND(C257/BEAR!$T$8,0)</f>
        <v>0</v>
      </c>
      <c r="F257" s="9">
        <f>ROUND(C257/BEAR!$T$9,0)</f>
        <v>0</v>
      </c>
      <c r="G257" s="9"/>
    </row>
    <row r="258" spans="1:7" ht="17" thickBot="1">
      <c r="A258" s="5">
        <v>44148</v>
      </c>
      <c r="B258" s="6">
        <v>256</v>
      </c>
      <c r="C258" s="61">
        <f>DGS!C263</f>
        <v>0</v>
      </c>
      <c r="D258" s="9">
        <f>ROUND(C258/BEAR!$T$6,0)</f>
        <v>0</v>
      </c>
      <c r="E258" s="9">
        <f>ROUND(C258/BEAR!$T$8,0)</f>
        <v>0</v>
      </c>
      <c r="F258" s="9">
        <f>ROUND(C258/BEAR!$T$9,0)</f>
        <v>0</v>
      </c>
      <c r="G258" s="9"/>
    </row>
    <row r="259" spans="1:7" ht="17" thickBot="1">
      <c r="A259" s="5">
        <v>44149</v>
      </c>
      <c r="B259" s="6">
        <v>257</v>
      </c>
      <c r="C259" s="61">
        <f>DGS!C264</f>
        <v>0</v>
      </c>
      <c r="D259" s="9">
        <f>ROUND(C259/BEAR!$T$6,0)</f>
        <v>0</v>
      </c>
      <c r="E259" s="9">
        <f>ROUND(C259/BEAR!$T$8,0)</f>
        <v>0</v>
      </c>
      <c r="F259" s="9">
        <f>ROUND(C259/BEAR!$T$9,0)</f>
        <v>0</v>
      </c>
      <c r="G259" s="9"/>
    </row>
    <row r="260" spans="1:7" ht="17" thickBot="1">
      <c r="A260" s="5">
        <v>44150</v>
      </c>
      <c r="B260" s="6">
        <v>258</v>
      </c>
      <c r="C260" s="61">
        <f>DGS!C265</f>
        <v>0</v>
      </c>
      <c r="D260" s="9">
        <f>ROUND(C260/BEAR!$T$6,0)</f>
        <v>0</v>
      </c>
      <c r="E260" s="9">
        <f>ROUND(C260/BEAR!$T$8,0)</f>
        <v>0</v>
      </c>
      <c r="F260" s="9">
        <f>ROUND(C260/BEAR!$T$9,0)</f>
        <v>0</v>
      </c>
      <c r="G260" s="9"/>
    </row>
    <row r="261" spans="1:7" ht="17" thickBot="1">
      <c r="A261" s="5">
        <v>44151</v>
      </c>
      <c r="B261" s="6">
        <v>259</v>
      </c>
      <c r="C261" s="61">
        <f>DGS!C266</f>
        <v>0</v>
      </c>
      <c r="D261" s="9">
        <f>ROUND(C261/BEAR!$T$6,0)</f>
        <v>0</v>
      </c>
      <c r="E261" s="9">
        <f>ROUND(C261/BEAR!$T$8,0)</f>
        <v>0</v>
      </c>
      <c r="F261" s="9">
        <f>ROUND(C261/BEAR!$T$9,0)</f>
        <v>0</v>
      </c>
      <c r="G261" s="9"/>
    </row>
    <row r="262" spans="1:7" ht="17" thickBot="1">
      <c r="A262" s="5">
        <v>44152</v>
      </c>
      <c r="B262" s="6">
        <v>260</v>
      </c>
      <c r="C262" s="61">
        <f>DGS!C267</f>
        <v>0</v>
      </c>
      <c r="D262" s="9">
        <f>ROUND(C262/BEAR!$T$6,0)</f>
        <v>0</v>
      </c>
      <c r="E262" s="9">
        <f>ROUND(C262/BEAR!$T$8,0)</f>
        <v>0</v>
      </c>
      <c r="F262" s="9">
        <f>ROUND(C262/BEAR!$T$9,0)</f>
        <v>0</v>
      </c>
      <c r="G262" s="9"/>
    </row>
    <row r="263" spans="1:7" ht="17" thickBot="1">
      <c r="A263" s="5">
        <v>44153</v>
      </c>
      <c r="B263" s="6">
        <v>261</v>
      </c>
      <c r="C263" s="61">
        <f>DGS!C268</f>
        <v>0</v>
      </c>
      <c r="D263" s="9">
        <f>ROUND(C263/BEAR!$T$6,0)</f>
        <v>0</v>
      </c>
      <c r="E263" s="9">
        <f>ROUND(C263/BEAR!$T$8,0)</f>
        <v>0</v>
      </c>
      <c r="F263" s="9">
        <f>ROUND(C263/BEAR!$T$9,0)</f>
        <v>0</v>
      </c>
      <c r="G263" s="9"/>
    </row>
    <row r="264" spans="1:7" ht="17" thickBot="1">
      <c r="A264" s="5">
        <v>44154</v>
      </c>
      <c r="B264" s="6">
        <v>262</v>
      </c>
      <c r="C264" s="61">
        <f>DGS!C269</f>
        <v>0</v>
      </c>
      <c r="D264" s="9">
        <f>ROUND(C264/BEAR!$T$6,0)</f>
        <v>0</v>
      </c>
      <c r="E264" s="9">
        <f>ROUND(C264/BEAR!$T$8,0)</f>
        <v>0</v>
      </c>
      <c r="F264" s="9">
        <f>ROUND(C264/BEAR!$T$9,0)</f>
        <v>0</v>
      </c>
      <c r="G264" s="9"/>
    </row>
    <row r="265" spans="1:7" ht="17" thickBot="1">
      <c r="A265" s="5">
        <v>44155</v>
      </c>
      <c r="B265" s="6">
        <v>263</v>
      </c>
      <c r="C265" s="61">
        <f>DGS!C270</f>
        <v>0</v>
      </c>
      <c r="D265" s="9">
        <f>ROUND(C265/BEAR!$T$6,0)</f>
        <v>0</v>
      </c>
      <c r="E265" s="9">
        <f>ROUND(C265/BEAR!$T$8,0)</f>
        <v>0</v>
      </c>
      <c r="F265" s="9">
        <f>ROUND(C265/BEAR!$T$9,0)</f>
        <v>0</v>
      </c>
      <c r="G265" s="9"/>
    </row>
    <row r="266" spans="1:7" ht="17" thickBot="1">
      <c r="A266" s="5">
        <v>44156</v>
      </c>
      <c r="B266" s="6">
        <v>264</v>
      </c>
      <c r="C266" s="61">
        <f>DGS!C271</f>
        <v>0</v>
      </c>
      <c r="D266" s="9">
        <f>ROUND(C266/BEAR!$T$6,0)</f>
        <v>0</v>
      </c>
      <c r="E266" s="9">
        <f>ROUND(C266/BEAR!$T$8,0)</f>
        <v>0</v>
      </c>
      <c r="F266" s="9">
        <f>ROUND(C266/BEAR!$T$9,0)</f>
        <v>0</v>
      </c>
      <c r="G266" s="9"/>
    </row>
    <row r="267" spans="1:7" ht="17" thickBot="1">
      <c r="A267" s="5">
        <v>44157</v>
      </c>
      <c r="B267" s="6">
        <v>265</v>
      </c>
      <c r="C267" s="61">
        <f>DGS!C272</f>
        <v>0</v>
      </c>
      <c r="D267" s="9">
        <f>ROUND(C267/BEAR!$T$6,0)</f>
        <v>0</v>
      </c>
      <c r="E267" s="9">
        <f>ROUND(C267/BEAR!$T$8,0)</f>
        <v>0</v>
      </c>
      <c r="F267" s="9">
        <f>ROUND(C267/BEAR!$T$9,0)</f>
        <v>0</v>
      </c>
      <c r="G267" s="9"/>
    </row>
    <row r="268" spans="1:7" ht="17" thickBot="1">
      <c r="A268" s="5">
        <v>44158</v>
      </c>
      <c r="B268" s="6">
        <v>266</v>
      </c>
      <c r="C268" s="61">
        <f>DGS!C273</f>
        <v>0</v>
      </c>
      <c r="D268" s="9">
        <f>ROUND(C268/BEAR!$T$6,0)</f>
        <v>0</v>
      </c>
      <c r="E268" s="9">
        <f>ROUND(C268/BEAR!$T$8,0)</f>
        <v>0</v>
      </c>
      <c r="F268" s="9">
        <f>ROUND(C268/BEAR!$T$9,0)</f>
        <v>0</v>
      </c>
      <c r="G268" s="9"/>
    </row>
    <row r="269" spans="1:7" ht="17" thickBot="1">
      <c r="A269" s="5">
        <v>44159</v>
      </c>
      <c r="B269" s="6">
        <v>267</v>
      </c>
      <c r="C269" s="61">
        <f>DGS!C274</f>
        <v>0</v>
      </c>
      <c r="D269" s="9">
        <f>ROUND(C269/BEAR!$T$6,0)</f>
        <v>0</v>
      </c>
      <c r="E269" s="9">
        <f>ROUND(C269/BEAR!$T$8,0)</f>
        <v>0</v>
      </c>
      <c r="F269" s="9">
        <f>ROUND(C269/BEAR!$T$9,0)</f>
        <v>0</v>
      </c>
      <c r="G269" s="9"/>
    </row>
    <row r="270" spans="1:7" ht="17" thickBot="1">
      <c r="A270" s="5">
        <v>44160</v>
      </c>
      <c r="B270" s="6">
        <v>268</v>
      </c>
      <c r="C270" s="61">
        <f>DGS!C275</f>
        <v>0</v>
      </c>
      <c r="D270" s="9">
        <f>ROUND(C270/BEAR!$T$6,0)</f>
        <v>0</v>
      </c>
      <c r="E270" s="9">
        <f>ROUND(C270/BEAR!$T$8,0)</f>
        <v>0</v>
      </c>
      <c r="F270" s="9">
        <f>ROUND(C270/BEAR!$T$9,0)</f>
        <v>0</v>
      </c>
      <c r="G270" s="9"/>
    </row>
    <row r="271" spans="1:7" ht="17" thickBot="1">
      <c r="A271" s="5">
        <v>44161</v>
      </c>
      <c r="B271" s="6">
        <v>269</v>
      </c>
      <c r="C271" s="61">
        <f>DGS!C276</f>
        <v>0</v>
      </c>
      <c r="D271" s="9">
        <f>ROUND(C271/BEAR!$T$6,0)</f>
        <v>0</v>
      </c>
      <c r="E271" s="9">
        <f>ROUND(C271/BEAR!$T$8,0)</f>
        <v>0</v>
      </c>
      <c r="F271" s="9">
        <f>ROUND(C271/BEAR!$T$9,0)</f>
        <v>0</v>
      </c>
      <c r="G271" s="9"/>
    </row>
    <row r="272" spans="1:7" ht="17" thickBot="1">
      <c r="A272" s="5">
        <v>44162</v>
      </c>
      <c r="B272" s="6">
        <v>270</v>
      </c>
      <c r="C272" s="61">
        <f>DGS!C277</f>
        <v>0</v>
      </c>
      <c r="D272" s="9">
        <f>ROUND(C272/BEAR!$T$6,0)</f>
        <v>0</v>
      </c>
      <c r="E272" s="9">
        <f>ROUND(C272/BEAR!$T$8,0)</f>
        <v>0</v>
      </c>
      <c r="F272" s="9">
        <f>ROUND(C272/BEAR!$T$9,0)</f>
        <v>0</v>
      </c>
      <c r="G272" s="9"/>
    </row>
    <row r="273" spans="1:7" ht="17" thickBot="1">
      <c r="A273" s="5">
        <v>44163</v>
      </c>
      <c r="B273" s="6">
        <v>271</v>
      </c>
      <c r="C273" s="61">
        <f>DGS!C278</f>
        <v>0</v>
      </c>
      <c r="D273" s="9">
        <f>ROUND(C273/BEAR!$T$6,0)</f>
        <v>0</v>
      </c>
      <c r="E273" s="9">
        <f>ROUND(C273/BEAR!$T$8,0)</f>
        <v>0</v>
      </c>
      <c r="F273" s="9">
        <f>ROUND(C273/BEAR!$T$9,0)</f>
        <v>0</v>
      </c>
      <c r="G273" s="9"/>
    </row>
    <row r="274" spans="1:7" ht="17" thickBot="1">
      <c r="A274" s="5">
        <v>44164</v>
      </c>
      <c r="B274" s="6">
        <v>272</v>
      </c>
      <c r="C274" s="61">
        <f>DGS!C279</f>
        <v>0</v>
      </c>
      <c r="D274" s="9">
        <f>ROUND(C274/BEAR!$T$6,0)</f>
        <v>0</v>
      </c>
      <c r="E274" s="9">
        <f>ROUND(C274/BEAR!$T$8,0)</f>
        <v>0</v>
      </c>
      <c r="F274" s="9">
        <f>ROUND(C274/BEAR!$T$9,0)</f>
        <v>0</v>
      </c>
      <c r="G274" s="9"/>
    </row>
    <row r="275" spans="1:7" ht="17" thickBot="1">
      <c r="A275" s="5">
        <v>44165</v>
      </c>
      <c r="B275" s="6">
        <v>273</v>
      </c>
      <c r="C275" s="61">
        <f>DGS!C280</f>
        <v>0</v>
      </c>
      <c r="D275" s="9">
        <f>ROUND(C275/BEAR!$T$6,0)</f>
        <v>0</v>
      </c>
      <c r="E275" s="9">
        <f>ROUND(C275/BEAR!$T$8,0)</f>
        <v>0</v>
      </c>
      <c r="F275" s="9">
        <f>ROUND(C275/BEAR!$T$9,0)</f>
        <v>0</v>
      </c>
      <c r="G275" s="9"/>
    </row>
    <row r="276" spans="1:7" ht="17" thickBot="1">
      <c r="A276" s="5">
        <v>44166</v>
      </c>
      <c r="B276" s="6">
        <v>274</v>
      </c>
      <c r="C276" s="61">
        <f>DGS!C281</f>
        <v>0</v>
      </c>
      <c r="D276" s="9">
        <f>ROUND(C276/BEAR!$T$6,0)</f>
        <v>0</v>
      </c>
      <c r="E276" s="9">
        <f>ROUND(C276/BEAR!$T$8,0)</f>
        <v>0</v>
      </c>
      <c r="F276" s="9">
        <f>ROUND(C276/BEAR!$T$9,0)</f>
        <v>0</v>
      </c>
      <c r="G276" s="9"/>
    </row>
    <row r="277" spans="1:7" ht="17" thickBot="1">
      <c r="A277" s="5">
        <v>44167</v>
      </c>
      <c r="B277" s="6">
        <v>275</v>
      </c>
      <c r="C277" s="61">
        <f>DGS!C282</f>
        <v>0</v>
      </c>
      <c r="D277" s="9">
        <f>ROUND(C277/BEAR!$T$6,0)</f>
        <v>0</v>
      </c>
      <c r="E277" s="9">
        <f>ROUND(C277/BEAR!$T$8,0)</f>
        <v>0</v>
      </c>
      <c r="F277" s="9">
        <f>ROUND(C277/BEAR!$T$9,0)</f>
        <v>0</v>
      </c>
      <c r="G277" s="9"/>
    </row>
    <row r="278" spans="1:7" ht="17" thickBot="1">
      <c r="A278" s="5">
        <v>44168</v>
      </c>
      <c r="B278" s="6">
        <v>276</v>
      </c>
      <c r="C278" s="61">
        <f>DGS!C283</f>
        <v>0</v>
      </c>
      <c r="D278" s="9">
        <f>ROUND(C278/BEAR!$T$6,0)</f>
        <v>0</v>
      </c>
      <c r="E278" s="9">
        <f>ROUND(C278/BEAR!$T$8,0)</f>
        <v>0</v>
      </c>
      <c r="F278" s="9">
        <f>ROUND(C278/BEAR!$T$9,0)</f>
        <v>0</v>
      </c>
      <c r="G278" s="9"/>
    </row>
    <row r="279" spans="1:7" ht="17" thickBot="1">
      <c r="A279" s="5">
        <v>44169</v>
      </c>
      <c r="B279" s="6">
        <v>277</v>
      </c>
      <c r="C279" s="61">
        <f>DGS!C284</f>
        <v>0</v>
      </c>
      <c r="D279" s="9">
        <f>ROUND(C279/BEAR!$T$6,0)</f>
        <v>0</v>
      </c>
      <c r="E279" s="9">
        <f>ROUND(C279/BEAR!$T$8,0)</f>
        <v>0</v>
      </c>
      <c r="F279" s="9">
        <f>ROUND(C279/BEAR!$T$9,0)</f>
        <v>0</v>
      </c>
      <c r="G279" s="9"/>
    </row>
    <row r="280" spans="1:7" ht="17" thickBot="1">
      <c r="A280" s="5">
        <v>44170</v>
      </c>
      <c r="B280" s="6">
        <v>278</v>
      </c>
      <c r="C280" s="61">
        <f>DGS!C285</f>
        <v>0</v>
      </c>
      <c r="D280" s="9">
        <f>ROUND(C280/BEAR!$T$6,0)</f>
        <v>0</v>
      </c>
      <c r="E280" s="9">
        <f>ROUND(C280/BEAR!$T$8,0)</f>
        <v>0</v>
      </c>
      <c r="F280" s="9">
        <f>ROUND(C280/BEAR!$T$9,0)</f>
        <v>0</v>
      </c>
      <c r="G280" s="9"/>
    </row>
    <row r="281" spans="1:7" ht="17" thickBot="1">
      <c r="A281" s="5">
        <v>44171</v>
      </c>
      <c r="B281" s="6">
        <v>279</v>
      </c>
      <c r="C281" s="61">
        <f>DGS!C286</f>
        <v>0</v>
      </c>
      <c r="D281" s="9">
        <f>ROUND(C281/BEAR!$T$6,0)</f>
        <v>0</v>
      </c>
      <c r="E281" s="9">
        <f>ROUND(C281/BEAR!$T$8,0)</f>
        <v>0</v>
      </c>
      <c r="F281" s="9">
        <f>ROUND(C281/BEAR!$T$9,0)</f>
        <v>0</v>
      </c>
      <c r="G281" s="9"/>
    </row>
    <row r="282" spans="1:7" ht="17" thickBot="1">
      <c r="A282" s="5">
        <v>44172</v>
      </c>
      <c r="B282" s="6">
        <v>280</v>
      </c>
      <c r="C282" s="61">
        <f>DGS!C287</f>
        <v>0</v>
      </c>
      <c r="D282" s="9">
        <f>ROUND(C282/BEAR!$T$6,0)</f>
        <v>0</v>
      </c>
      <c r="E282" s="9">
        <f>ROUND(C282/BEAR!$T$8,0)</f>
        <v>0</v>
      </c>
      <c r="F282" s="9">
        <f>ROUND(C282/BEAR!$T$9,0)</f>
        <v>0</v>
      </c>
      <c r="G282" s="9"/>
    </row>
    <row r="283" spans="1:7" ht="17" thickBot="1">
      <c r="A283" s="5">
        <v>44173</v>
      </c>
      <c r="B283" s="6">
        <v>281</v>
      </c>
      <c r="C283" s="61">
        <f>DGS!C288</f>
        <v>0</v>
      </c>
      <c r="D283" s="9">
        <f>ROUND(C283/BEAR!$T$6,0)</f>
        <v>0</v>
      </c>
      <c r="E283" s="9">
        <f>ROUND(C283/BEAR!$T$8,0)</f>
        <v>0</v>
      </c>
      <c r="F283" s="9">
        <f>ROUND(C283/BEAR!$T$9,0)</f>
        <v>0</v>
      </c>
      <c r="G283" s="9"/>
    </row>
    <row r="284" spans="1:7" ht="17" thickBot="1">
      <c r="A284" s="5">
        <v>44174</v>
      </c>
      <c r="B284" s="6">
        <v>282</v>
      </c>
      <c r="C284" s="61">
        <f>DGS!C289</f>
        <v>0</v>
      </c>
      <c r="D284" s="9">
        <f>ROUND(C284/BEAR!$T$6,0)</f>
        <v>0</v>
      </c>
      <c r="E284" s="9">
        <f>ROUND(C284/BEAR!$T$8,0)</f>
        <v>0</v>
      </c>
      <c r="F284" s="9">
        <f>ROUND(C284/BEAR!$T$9,0)</f>
        <v>0</v>
      </c>
      <c r="G284" s="9"/>
    </row>
    <row r="285" spans="1:7" ht="17" thickBot="1">
      <c r="A285" s="5">
        <v>44175</v>
      </c>
      <c r="B285" s="6">
        <v>283</v>
      </c>
      <c r="C285" s="61">
        <f>DGS!C290</f>
        <v>0</v>
      </c>
      <c r="D285" s="9">
        <f>ROUND(C285/BEAR!$T$6,0)</f>
        <v>0</v>
      </c>
      <c r="E285" s="9">
        <f>ROUND(C285/BEAR!$T$8,0)</f>
        <v>0</v>
      </c>
      <c r="F285" s="9">
        <f>ROUND(C285/BEAR!$T$9,0)</f>
        <v>0</v>
      </c>
      <c r="G285" s="9"/>
    </row>
    <row r="286" spans="1:7" ht="17" thickBot="1">
      <c r="A286" s="5">
        <v>44176</v>
      </c>
      <c r="B286" s="6">
        <v>284</v>
      </c>
      <c r="C286" s="61">
        <f>DGS!C291</f>
        <v>0</v>
      </c>
      <c r="D286" s="9">
        <f>ROUND(C286/BEAR!$T$6,0)</f>
        <v>0</v>
      </c>
      <c r="E286" s="9">
        <f>ROUND(C286/BEAR!$T$8,0)</f>
        <v>0</v>
      </c>
      <c r="F286" s="9">
        <f>ROUND(C286/BEAR!$T$9,0)</f>
        <v>0</v>
      </c>
      <c r="G286" s="9"/>
    </row>
    <row r="287" spans="1:7" ht="17" thickBot="1">
      <c r="A287" s="5">
        <v>44177</v>
      </c>
      <c r="B287" s="6">
        <v>285</v>
      </c>
      <c r="C287" s="61">
        <f>DGS!C292</f>
        <v>0</v>
      </c>
      <c r="D287" s="9">
        <f>ROUND(C287/BEAR!$T$6,0)</f>
        <v>0</v>
      </c>
      <c r="E287" s="9">
        <f>ROUND(C287/BEAR!$T$8,0)</f>
        <v>0</v>
      </c>
      <c r="F287" s="9">
        <f>ROUND(C287/BEAR!$T$9,0)</f>
        <v>0</v>
      </c>
      <c r="G287" s="9"/>
    </row>
    <row r="288" spans="1:7" ht="17" thickBot="1">
      <c r="A288" s="5">
        <v>44178</v>
      </c>
      <c r="B288" s="6">
        <v>286</v>
      </c>
      <c r="C288" s="61">
        <f>DGS!C293</f>
        <v>0</v>
      </c>
      <c r="D288" s="9">
        <f>ROUND(C288/BEAR!$T$6,0)</f>
        <v>0</v>
      </c>
      <c r="E288" s="9">
        <f>ROUND(C288/BEAR!$T$8,0)</f>
        <v>0</v>
      </c>
      <c r="F288" s="9">
        <f>ROUND(C288/BEAR!$T$9,0)</f>
        <v>0</v>
      </c>
      <c r="G288" s="9"/>
    </row>
    <row r="289" spans="1:7" ht="17" thickBot="1">
      <c r="A289" s="5">
        <v>44179</v>
      </c>
      <c r="B289" s="6">
        <v>287</v>
      </c>
      <c r="C289" s="61">
        <f>DGS!C294</f>
        <v>0</v>
      </c>
      <c r="D289" s="9">
        <f>ROUND(C289/BEAR!$T$6,0)</f>
        <v>0</v>
      </c>
      <c r="E289" s="9">
        <f>ROUND(C289/BEAR!$T$8,0)</f>
        <v>0</v>
      </c>
      <c r="F289" s="9">
        <f>ROUND(C289/BEAR!$T$9,0)</f>
        <v>0</v>
      </c>
      <c r="G289" s="9"/>
    </row>
    <row r="290" spans="1:7" ht="17" thickBot="1">
      <c r="A290" s="5">
        <v>44180</v>
      </c>
      <c r="B290" s="6">
        <v>288</v>
      </c>
      <c r="C290" s="61">
        <f>DGS!C295</f>
        <v>0</v>
      </c>
      <c r="D290" s="9">
        <f>ROUND(C290/BEAR!$T$6,0)</f>
        <v>0</v>
      </c>
      <c r="E290" s="9">
        <f>ROUND(C290/BEAR!$T$8,0)</f>
        <v>0</v>
      </c>
      <c r="F290" s="9">
        <f>ROUND(C290/BEAR!$T$9,0)</f>
        <v>0</v>
      </c>
      <c r="G290" s="9"/>
    </row>
    <row r="291" spans="1:7" ht="17" thickBot="1">
      <c r="A291" s="5">
        <v>44181</v>
      </c>
      <c r="B291" s="6">
        <v>289</v>
      </c>
      <c r="C291" s="61">
        <f>DGS!C296</f>
        <v>0</v>
      </c>
      <c r="D291" s="9">
        <f>ROUND(C291/BEAR!$T$6,0)</f>
        <v>0</v>
      </c>
      <c r="E291" s="9">
        <f>ROUND(C291/BEAR!$T$8,0)</f>
        <v>0</v>
      </c>
      <c r="F291" s="9">
        <f>ROUND(C291/BEAR!$T$9,0)</f>
        <v>0</v>
      </c>
      <c r="G291" s="9"/>
    </row>
    <row r="292" spans="1:7" ht="17" thickBot="1">
      <c r="A292" s="5">
        <v>44182</v>
      </c>
      <c r="B292" s="6">
        <v>290</v>
      </c>
      <c r="C292" s="61">
        <f>DGS!C297</f>
        <v>0</v>
      </c>
      <c r="D292" s="9">
        <f>ROUND(C292/BEAR!$T$6,0)</f>
        <v>0</v>
      </c>
      <c r="E292" s="9">
        <f>ROUND(C292/BEAR!$T$8,0)</f>
        <v>0</v>
      </c>
      <c r="F292" s="9">
        <f>ROUND(C292/BEAR!$T$9,0)</f>
        <v>0</v>
      </c>
      <c r="G292" s="9"/>
    </row>
    <row r="293" spans="1:7" ht="17" thickBot="1">
      <c r="A293" s="5">
        <v>44183</v>
      </c>
      <c r="B293" s="6">
        <v>291</v>
      </c>
      <c r="C293" s="61">
        <f>DGS!C298</f>
        <v>0</v>
      </c>
      <c r="D293" s="9">
        <f>ROUND(C293/BEAR!$T$6,0)</f>
        <v>0</v>
      </c>
      <c r="E293" s="9">
        <f>ROUND(C293/BEAR!$T$8,0)</f>
        <v>0</v>
      </c>
      <c r="F293" s="9">
        <f>ROUND(C293/BEAR!$T$9,0)</f>
        <v>0</v>
      </c>
      <c r="G293" s="9"/>
    </row>
    <row r="294" spans="1:7" ht="17" thickBot="1">
      <c r="A294" s="5">
        <v>44184</v>
      </c>
      <c r="B294" s="6">
        <v>292</v>
      </c>
      <c r="C294" s="61">
        <f>DGS!C299</f>
        <v>0</v>
      </c>
      <c r="D294" s="9">
        <f>ROUND(C294/BEAR!$T$6,0)</f>
        <v>0</v>
      </c>
      <c r="E294" s="9">
        <f>ROUND(C294/BEAR!$T$8,0)</f>
        <v>0</v>
      </c>
      <c r="F294" s="9">
        <f>ROUND(C294/BEAR!$T$9,0)</f>
        <v>0</v>
      </c>
      <c r="G294" s="9"/>
    </row>
    <row r="295" spans="1:7" ht="17" thickBot="1">
      <c r="A295" s="5">
        <v>44185</v>
      </c>
      <c r="B295" s="6">
        <v>293</v>
      </c>
      <c r="C295" s="61">
        <f>DGS!C300</f>
        <v>0</v>
      </c>
      <c r="D295" s="9">
        <f>ROUND(C295/BEAR!$T$6,0)</f>
        <v>0</v>
      </c>
      <c r="E295" s="9">
        <f>ROUND(C295/BEAR!$T$8,0)</f>
        <v>0</v>
      </c>
      <c r="F295" s="9">
        <f>ROUND(C295/BEAR!$T$9,0)</f>
        <v>0</v>
      </c>
      <c r="G295" s="9"/>
    </row>
    <row r="296" spans="1:7" ht="17" thickBot="1">
      <c r="A296" s="5">
        <v>44186</v>
      </c>
      <c r="B296" s="6">
        <v>294</v>
      </c>
      <c r="C296" s="61">
        <f>DGS!C301</f>
        <v>0</v>
      </c>
      <c r="D296" s="9">
        <f>ROUND(C296/BEAR!$T$6,0)</f>
        <v>0</v>
      </c>
      <c r="E296" s="9">
        <f>ROUND(C296/BEAR!$T$8,0)</f>
        <v>0</v>
      </c>
      <c r="F296" s="9">
        <f>ROUND(C296/BEAR!$T$9,0)</f>
        <v>0</v>
      </c>
      <c r="G296" s="9"/>
    </row>
    <row r="297" spans="1:7" ht="17" thickBot="1">
      <c r="A297" s="5">
        <v>44187</v>
      </c>
      <c r="B297" s="6">
        <v>295</v>
      </c>
      <c r="C297" s="61">
        <f>DGS!C302</f>
        <v>0</v>
      </c>
      <c r="D297" s="9">
        <f>ROUND(C297/BEAR!$T$6,0)</f>
        <v>0</v>
      </c>
      <c r="E297" s="9">
        <f>ROUND(C297/BEAR!$T$8,0)</f>
        <v>0</v>
      </c>
      <c r="F297" s="9">
        <f>ROUND(C297/BEAR!$T$9,0)</f>
        <v>0</v>
      </c>
      <c r="G297" s="9"/>
    </row>
    <row r="298" spans="1:7" ht="17" thickBot="1">
      <c r="A298" s="5">
        <v>44188</v>
      </c>
      <c r="B298" s="6">
        <v>296</v>
      </c>
      <c r="C298" s="61">
        <f>DGS!C303</f>
        <v>0</v>
      </c>
      <c r="D298" s="9">
        <f>ROUND(C298/BEAR!$T$6,0)</f>
        <v>0</v>
      </c>
      <c r="E298" s="9">
        <f>ROUND(C298/BEAR!$T$8,0)</f>
        <v>0</v>
      </c>
      <c r="F298" s="9">
        <f>ROUND(C298/BEAR!$T$9,0)</f>
        <v>0</v>
      </c>
      <c r="G298" s="9"/>
    </row>
    <row r="299" spans="1:7" ht="17" thickBot="1">
      <c r="A299" s="5">
        <v>44189</v>
      </c>
      <c r="B299" s="6">
        <v>297</v>
      </c>
      <c r="C299" s="61">
        <f>DGS!C304</f>
        <v>0</v>
      </c>
      <c r="D299" s="9">
        <f>ROUND(C299/BEAR!$T$6,0)</f>
        <v>0</v>
      </c>
      <c r="E299" s="9">
        <f>ROUND(C299/BEAR!$T$8,0)</f>
        <v>0</v>
      </c>
      <c r="F299" s="9">
        <f>ROUND(C299/BEAR!$T$9,0)</f>
        <v>0</v>
      </c>
      <c r="G299" s="9"/>
    </row>
    <row r="300" spans="1:7" ht="17" thickBot="1">
      <c r="A300" s="5">
        <v>44190</v>
      </c>
      <c r="B300" s="6">
        <v>298</v>
      </c>
      <c r="C300" s="61">
        <f>DGS!C305</f>
        <v>0</v>
      </c>
      <c r="D300" s="9">
        <f>ROUND(C300/BEAR!$T$6,0)</f>
        <v>0</v>
      </c>
      <c r="E300" s="9">
        <f>ROUND(C300/BEAR!$T$8,0)</f>
        <v>0</v>
      </c>
      <c r="F300" s="9">
        <f>ROUND(C300/BEAR!$T$9,0)</f>
        <v>0</v>
      </c>
      <c r="G300" s="9"/>
    </row>
    <row r="301" spans="1:7" ht="17" thickBot="1">
      <c r="A301" s="5">
        <v>44191</v>
      </c>
      <c r="B301" s="6">
        <v>299</v>
      </c>
      <c r="C301" s="61">
        <f>DGS!C306</f>
        <v>0</v>
      </c>
      <c r="D301" s="9">
        <f>ROUND(C301/BEAR!$T$6,0)</f>
        <v>0</v>
      </c>
      <c r="E301" s="9">
        <f>ROUND(C301/BEAR!$T$8,0)</f>
        <v>0</v>
      </c>
      <c r="F301" s="9">
        <f>ROUND(C301/BEAR!$T$9,0)</f>
        <v>0</v>
      </c>
      <c r="G301" s="9"/>
    </row>
    <row r="302" spans="1:7" ht="17" thickBot="1">
      <c r="A302" s="5">
        <v>44192</v>
      </c>
      <c r="B302" s="6">
        <v>300</v>
      </c>
      <c r="C302" s="61">
        <f>DGS!C307</f>
        <v>0</v>
      </c>
      <c r="D302" s="9">
        <f>ROUND(C302/BEAR!$T$6,0)</f>
        <v>0</v>
      </c>
      <c r="E302" s="9">
        <f>ROUND(C302/BEAR!$T$8,0)</f>
        <v>0</v>
      </c>
      <c r="F302" s="9">
        <f>ROUND(C302/BEAR!$T$9,0)</f>
        <v>0</v>
      </c>
      <c r="G302" s="9"/>
    </row>
    <row r="303" spans="1:7" ht="17" thickBot="1">
      <c r="A303" s="5">
        <v>44193</v>
      </c>
      <c r="B303" s="6">
        <v>301</v>
      </c>
      <c r="C303" s="61">
        <f>DGS!C308</f>
        <v>0</v>
      </c>
      <c r="D303" s="9">
        <f>ROUND(C303/BEAR!$T$6,0)</f>
        <v>0</v>
      </c>
      <c r="E303" s="9">
        <f>ROUND(C303/BEAR!$T$8,0)</f>
        <v>0</v>
      </c>
      <c r="F303" s="9">
        <f>ROUND(C303/BEAR!$T$9,0)</f>
        <v>0</v>
      </c>
      <c r="G303" s="9"/>
    </row>
    <row r="304" spans="1:7" ht="17" thickBot="1">
      <c r="A304" s="5">
        <v>44194</v>
      </c>
      <c r="B304" s="6">
        <v>302</v>
      </c>
      <c r="C304" s="61">
        <f>DGS!C309</f>
        <v>0</v>
      </c>
      <c r="D304" s="9">
        <f>ROUND(C304/BEAR!$T$6,0)</f>
        <v>0</v>
      </c>
      <c r="E304" s="9">
        <f>ROUND(C304/BEAR!$T$8,0)</f>
        <v>0</v>
      </c>
      <c r="F304" s="9">
        <f>ROUND(C304/BEAR!$T$9,0)</f>
        <v>0</v>
      </c>
      <c r="G304" s="9"/>
    </row>
    <row r="305" spans="1:7" ht="17" thickBot="1">
      <c r="A305" s="5">
        <v>44195</v>
      </c>
      <c r="B305" s="6">
        <v>303</v>
      </c>
      <c r="C305" s="61">
        <f>DGS!C310</f>
        <v>0</v>
      </c>
      <c r="D305" s="9">
        <f>ROUND(C305/BEAR!$T$6,0)</f>
        <v>0</v>
      </c>
      <c r="E305" s="9">
        <f>ROUND(C305/BEAR!$T$8,0)</f>
        <v>0</v>
      </c>
      <c r="F305" s="9">
        <f>ROUND(C305/BEAR!$T$9,0)</f>
        <v>0</v>
      </c>
      <c r="G305" s="9"/>
    </row>
    <row r="306" spans="1:7" ht="17" thickBot="1">
      <c r="A306" s="7">
        <v>44196</v>
      </c>
      <c r="B306" s="6">
        <v>304</v>
      </c>
      <c r="C306" s="67">
        <f>DGS!C311</f>
        <v>0</v>
      </c>
      <c r="D306" s="9">
        <f>ROUND(C306/BEAR!$T$6,0)</f>
        <v>0</v>
      </c>
      <c r="E306" s="9">
        <f>ROUND(C306/BEAR!$T$8,0)</f>
        <v>0</v>
      </c>
      <c r="F306" s="9">
        <f>ROUND(C306/BEAR!$T$9,0)</f>
        <v>0</v>
      </c>
      <c r="G306" s="9"/>
    </row>
  </sheetData>
  <mergeCells count="2">
    <mergeCell ref="A1:B1"/>
    <mergeCell ref="C1:G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DGS</vt:lpstr>
      <vt:lpstr>Regiões</vt:lpstr>
      <vt:lpstr>BEAR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2020-05-05T14:06:19Z</dcterms:modified>
</cp:coreProperties>
</file>