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0581EA86-6EEC-C347-A6E5-5F69E52CFBDE}" xr6:coauthVersionLast="45" xr6:coauthVersionMax="45" xr10:uidLastSave="{00000000-0000-0000-0000-000000000000}"/>
  <bookViews>
    <workbookView xWindow="0" yWindow="460" windowWidth="28800" windowHeight="1672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V25" i="44" l="1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<sst xmlns="http://schemas.openxmlformats.org/spreadsheetml/2006/main" count="19781" uniqueCount="999">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</sst>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26" workbookViewId="0">
      <pane xSplit="2" topLeftCell="DM1" activePane="topRight" state="frozen"/>
      <selection pane="topRight" activeCell="DV37" sqref="DV37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-1</v>
      </c>
      <c r="DX6" s="23" t="e">
        <f t="shared" ref="DX6" si="354">(DX5/DW5)-1</f>
        <v>#DIV/0!</v>
      </c>
      <c r="DY6" s="23" t="e">
        <f t="shared" ref="DY6" si="355">(DY5/DX5)-1</f>
        <v>#DIV/0!</v>
      </c>
      <c r="DZ6" s="23" t="e">
        <f t="shared" ref="DZ6" si="356">(DZ5/DY5)-1</f>
        <v>#DIV/0!</v>
      </c>
      <c r="EA6" s="23" t="e">
        <f t="shared" ref="EA6" si="357">(EA5/DZ5)-1</f>
        <v>#DIV/0!</v>
      </c>
      <c r="EB6" s="23" t="e">
        <f t="shared" ref="EB6" si="358">(EB5/EA5)-1</f>
        <v>#DIV/0!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-340811</v>
      </c>
      <c r="DX7" s="22">
        <f t="shared" ref="DX7" si="499">DX5-DW5</f>
        <v>0</v>
      </c>
      <c r="DY7" s="22">
        <f t="shared" ref="DY7" si="500">DY5-DX5</f>
        <v>0</v>
      </c>
      <c r="DZ7" s="22">
        <f t="shared" ref="DZ7" si="501">DZ5-DY5</f>
        <v>0</v>
      </c>
      <c r="EA7" s="22">
        <f t="shared" ref="EA7" si="502">EA5-DZ5</f>
        <v>0</v>
      </c>
      <c r="EB7" s="22">
        <f t="shared" ref="EB7" si="503">EB5-EA5</f>
        <v>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-1</v>
      </c>
      <c r="DX9" s="23" t="e">
        <f t="shared" ref="DX9" si="644">(DX8/DW8)-1</f>
        <v>#DIV/0!</v>
      </c>
      <c r="DY9" s="23" t="e">
        <f t="shared" ref="DY9" si="645">(DY8/DX8)-1</f>
        <v>#DIV/0!</v>
      </c>
      <c r="DZ9" s="23" t="e">
        <f t="shared" ref="DZ9" si="646">(DZ8/DY8)-1</f>
        <v>#DIV/0!</v>
      </c>
      <c r="EA9" s="23" t="e">
        <f t="shared" ref="EA9" si="647">(EA8/DZ8)-1</f>
        <v>#DIV/0!</v>
      </c>
      <c r="EB9" s="23" t="e">
        <f t="shared" ref="EB9" si="648">(EB8/EA8)-1</f>
        <v>#DIV/0!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-28097</v>
      </c>
      <c r="DX10" s="22">
        <f t="shared" ref="DX10" si="789">DX8-DW8</f>
        <v>0</v>
      </c>
      <c r="DY10" s="22">
        <f t="shared" ref="DY10" si="790">DY8-DX8</f>
        <v>0</v>
      </c>
      <c r="DZ10" s="22">
        <f t="shared" ref="DZ10" si="791">DZ8-DY8</f>
        <v>0</v>
      </c>
      <c r="EA10" s="22">
        <f t="shared" ref="EA10" si="792">EA8-DZ8</f>
        <v>0</v>
      </c>
      <c r="EB10" s="22">
        <f t="shared" ref="EB10" si="793">EB8-EA8</f>
        <v>0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-1</v>
      </c>
      <c r="DX13" s="30" t="e">
        <f t="shared" ref="DX13" si="934">(DX12/DW12)-1</f>
        <v>#DIV/0!</v>
      </c>
      <c r="DY13" s="30" t="e">
        <f t="shared" ref="DY13" si="935">(DY12/DX12)-1</f>
        <v>#DIV/0!</v>
      </c>
      <c r="DZ13" s="30" t="e">
        <f t="shared" ref="DZ13" si="936">(DZ12/DY12)-1</f>
        <v>#DIV/0!</v>
      </c>
      <c r="EA13" s="30" t="e">
        <f t="shared" ref="EA13" si="937">(EA12/DZ12)-1</f>
        <v>#DIV/0!</v>
      </c>
      <c r="EB13" s="30" t="e">
        <f t="shared" ref="EB13" si="938">(EB12/EA12)-1</f>
        <v>#DIV/0!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-384973</v>
      </c>
      <c r="DX14" s="25">
        <f t="shared" ref="DX14" si="1079">DX12-DW12</f>
        <v>0</v>
      </c>
      <c r="DY14" s="25">
        <f t="shared" ref="DY14" si="1080">DY12-DX12</f>
        <v>0</v>
      </c>
      <c r="DZ14" s="25">
        <f t="shared" ref="DZ14" si="1081">DZ12-DY12</f>
        <v>0</v>
      </c>
      <c r="EA14" s="25">
        <f t="shared" ref="EA14" si="1082">EA12-DZ12</f>
        <v>0</v>
      </c>
      <c r="EB14" s="25">
        <f t="shared" ref="EB14" si="1083">EB12-EA12</f>
        <v>0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-1</v>
      </c>
      <c r="DX16" s="30" t="e">
        <f t="shared" ref="DX16" si="1224">(DX15/DW15)-1</f>
        <v>#DIV/0!</v>
      </c>
      <c r="DY16" s="30" t="e">
        <f t="shared" ref="DY16" si="1225">(DY15/DX15)-1</f>
        <v>#DIV/0!</v>
      </c>
      <c r="DZ16" s="30" t="e">
        <f t="shared" ref="DZ16" si="1226">(DZ15/DY15)-1</f>
        <v>#DIV/0!</v>
      </c>
      <c r="EA16" s="30" t="e">
        <f t="shared" ref="EA16" si="1227">(EA15/DZ15)-1</f>
        <v>#DIV/0!</v>
      </c>
      <c r="EB16" s="30" t="e">
        <f t="shared" ref="EB16" si="1228">(EB15/EA15)-1</f>
        <v>#DIV/0!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-31274</v>
      </c>
      <c r="DX17" s="25">
        <f t="shared" ref="DX17" si="1369">DX15-DW15</f>
        <v>0</v>
      </c>
      <c r="DY17" s="25">
        <f t="shared" ref="DY17" si="1370">DY15-DX15</f>
        <v>0</v>
      </c>
      <c r="DZ17" s="25">
        <f t="shared" ref="DZ17" si="1371">DZ15-DY15</f>
        <v>0</v>
      </c>
      <c r="EA17" s="25">
        <f t="shared" ref="EA17" si="1372">EA15-DZ15</f>
        <v>0</v>
      </c>
      <c r="EB17" s="25">
        <f t="shared" ref="EB17" si="1373">EB15-EA15</f>
        <v>0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-1</v>
      </c>
      <c r="DX19" s="30" t="e">
        <f t="shared" ref="DX19" si="1514">(DX18/DW18)-1</f>
        <v>#DIV/0!</v>
      </c>
      <c r="DY19" s="30" t="e">
        <f t="shared" ref="DY19" si="1515">(DY18/DX18)-1</f>
        <v>#DIV/0!</v>
      </c>
      <c r="DZ19" s="30" t="e">
        <f t="shared" ref="DZ19" si="1516">(DZ18/DY18)-1</f>
        <v>#DIV/0!</v>
      </c>
      <c r="EA19" s="30" t="e">
        <f t="shared" ref="EA19" si="1517">(EA18/DZ18)-1</f>
        <v>#DIV/0!</v>
      </c>
      <c r="EB19" s="30" t="e">
        <f t="shared" ref="EB19" si="1518">(EB18/EA18)-1</f>
        <v>#DIV/0!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-1380</v>
      </c>
      <c r="DX20" s="25">
        <f t="shared" ref="DX20" si="1659">DX18-DW18</f>
        <v>0</v>
      </c>
      <c r="DY20" s="25">
        <f t="shared" ref="DY20" si="1660">DY18-DX18</f>
        <v>0</v>
      </c>
      <c r="DZ20" s="25">
        <f t="shared" ref="DZ20" si="1661">DZ18-DY18</f>
        <v>0</v>
      </c>
      <c r="EA20" s="25">
        <f t="shared" ref="EA20" si="1662">EA18-DZ18</f>
        <v>0</v>
      </c>
      <c r="EB20" s="25">
        <f t="shared" ref="EB20" si="1663">EB18-EA18</f>
        <v>0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-1</v>
      </c>
      <c r="DX23" s="32" t="e">
        <f t="shared" ref="DX23" si="1804">(DX22/DW22)-1</f>
        <v>#DIV/0!</v>
      </c>
      <c r="DY23" s="32" t="e">
        <f t="shared" ref="DY23" si="1805">(DY22/DX22)-1</f>
        <v>#DIV/0!</v>
      </c>
      <c r="DZ23" s="32" t="e">
        <f t="shared" ref="DZ23" si="1806">(DZ22/DY22)-1</f>
        <v>#DIV/0!</v>
      </c>
      <c r="EA23" s="32" t="e">
        <f t="shared" ref="EA23" si="1807">(EA22/DZ22)-1</f>
        <v>#DIV/0!</v>
      </c>
      <c r="EB23" s="32" t="e">
        <f t="shared" ref="EB23" si="1808">(EB22/EA22)-1</f>
        <v>#DIV/0!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-42782</v>
      </c>
      <c r="DX24" s="50">
        <f t="shared" ref="DX24" si="1949">DX22-DW22</f>
        <v>0</v>
      </c>
      <c r="DY24" s="50">
        <f t="shared" ref="DY24" si="1950">DY22-DX22</f>
        <v>0</v>
      </c>
      <c r="DZ24" s="50">
        <f t="shared" ref="DZ24" si="1951">DZ22-DY22</f>
        <v>0</v>
      </c>
      <c r="EA24" s="50">
        <f t="shared" ref="EA24" si="1952">EA22-DZ22</f>
        <v>0</v>
      </c>
      <c r="EB24" s="50">
        <f t="shared" ref="EB24" si="1953">EB22-EA22</f>
        <v>0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DV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-1</v>
      </c>
      <c r="DX26" s="32" t="e">
        <f t="shared" ref="DX26" si="2097">(DX25/DW25)-1</f>
        <v>#DIV/0!</v>
      </c>
      <c r="DY26" s="32" t="e">
        <f t="shared" ref="DY26" si="2098">(DY25/DX25)-1</f>
        <v>#DIV/0!</v>
      </c>
      <c r="DZ26" s="32" t="e">
        <f t="shared" ref="DZ26" si="2099">(DZ25/DY25)-1</f>
        <v>#DIV/0!</v>
      </c>
      <c r="EA26" s="32" t="e">
        <f t="shared" ref="EA26" si="2100">(EA25/DZ25)-1</f>
        <v>#DIV/0!</v>
      </c>
      <c r="EB26" s="32" t="e">
        <f t="shared" ref="EB26" si="2101">(EB25/EA25)-1</f>
        <v>#DIV/0!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-13098</v>
      </c>
      <c r="DX27" s="50">
        <f t="shared" ref="DX27" si="2242">DX25-DW25</f>
        <v>0</v>
      </c>
      <c r="DY27" s="50">
        <f t="shared" ref="DY27" si="2243">DY25-DX25</f>
        <v>0</v>
      </c>
      <c r="DZ27" s="50">
        <f t="shared" ref="DZ27" si="2244">DZ25-DY25</f>
        <v>0</v>
      </c>
      <c r="EA27" s="50">
        <f t="shared" ref="EA27" si="2245">EA25-DZ25</f>
        <v>0</v>
      </c>
      <c r="EB27" s="50">
        <f t="shared" ref="EB27" si="2246">EB25-EA25</f>
        <v>0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-1</v>
      </c>
      <c r="DX30" s="34" t="e">
        <f t="shared" ref="DX30" si="2387">(DX29/DW29)-1</f>
        <v>#DIV/0!</v>
      </c>
      <c r="DY30" s="34" t="e">
        <f t="shared" ref="DY30" si="2388">(DY29/DX29)-1</f>
        <v>#DIV/0!</v>
      </c>
      <c r="DZ30" s="34" t="e">
        <f t="shared" ref="DZ30" si="2389">(DZ29/DY29)-1</f>
        <v>#DIV/0!</v>
      </c>
      <c r="EA30" s="34" t="e">
        <f t="shared" ref="EA30" si="2390">(EA29/DZ29)-1</f>
        <v>#DIV/0!</v>
      </c>
      <c r="EB30" s="34" t="e">
        <f t="shared" ref="EB30" si="2391">(EB29/EA29)-1</f>
        <v>#DIV/0!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-510</v>
      </c>
      <c r="DX31" s="51">
        <f t="shared" ref="DX31" si="2532">DX29-DW29</f>
        <v>0</v>
      </c>
      <c r="DY31" s="51">
        <f t="shared" ref="DY31" si="2533">DY29-DX29</f>
        <v>0</v>
      </c>
      <c r="DZ31" s="51">
        <f t="shared" ref="DZ31" si="2534">DZ29-DY29</f>
        <v>0</v>
      </c>
      <c r="EA31" s="51">
        <f t="shared" ref="EA31" si="2535">EA29-DZ29</f>
        <v>0</v>
      </c>
      <c r="EB31" s="51">
        <f t="shared" ref="EB31" si="2536">EB29-EA29</f>
        <v>0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-1</v>
      </c>
      <c r="DX33" s="34" t="e">
        <f t="shared" ref="DX33" si="2677">(DX32/DW32)-1</f>
        <v>#DIV/0!</v>
      </c>
      <c r="DY33" s="34" t="e">
        <f t="shared" ref="DY33" si="2678">(DY32/DX32)-1</f>
        <v>#DIV/0!</v>
      </c>
      <c r="DZ33" s="34" t="e">
        <f t="shared" ref="DZ33" si="2679">(DZ32/DY32)-1</f>
        <v>#DIV/0!</v>
      </c>
      <c r="EA33" s="34" t="e">
        <f t="shared" ref="EA33" si="2680">(EA32/DZ32)-1</f>
        <v>#DIV/0!</v>
      </c>
      <c r="EB33" s="34" t="e">
        <f t="shared" ref="EB33" si="2681">(EB32/EA32)-1</f>
        <v>#DIV/0!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-77</v>
      </c>
      <c r="DX34" s="51">
        <f t="shared" ref="DX34" si="2822">DX32-DW32</f>
        <v>0</v>
      </c>
      <c r="DY34" s="51">
        <f t="shared" ref="DY34" si="2823">DY32-DX32</f>
        <v>0</v>
      </c>
      <c r="DZ34" s="51">
        <f t="shared" ref="DZ34" si="2824">DZ32-DY32</f>
        <v>0</v>
      </c>
      <c r="EA34" s="51">
        <f t="shared" ref="EA34" si="2825">EA32-DZ32</f>
        <v>0</v>
      </c>
      <c r="EB34" s="51">
        <f t="shared" ref="EB34" si="2826">EB32-EA32</f>
        <v>0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-1</v>
      </c>
      <c r="DX37" s="36" t="e">
        <f t="shared" ref="DX37" si="2966">(DX36/DW36)-1</f>
        <v>#DIV/0!</v>
      </c>
      <c r="DY37" s="36" t="e">
        <f t="shared" ref="DY37" si="2967">(DY36/DX36)-1</f>
        <v>#DIV/0!</v>
      </c>
      <c r="DZ37" s="36" t="e">
        <f t="shared" ref="DZ37" si="2968">(DZ36/DY36)-1</f>
        <v>#DIV/0!</v>
      </c>
      <c r="EA37" s="36" t="e">
        <f t="shared" ref="EA37" si="2969">(EA36/DZ36)-1</f>
        <v>#DIV/0!</v>
      </c>
      <c r="EB37" s="36" t="e">
        <f t="shared" ref="EB37" si="2970">(EB36/EA36)-1</f>
        <v>#DIV/0!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-1587</v>
      </c>
      <c r="DX38" s="52">
        <f t="shared" ref="DX38" si="3111">DX36-DW36</f>
        <v>0</v>
      </c>
      <c r="DY38" s="52">
        <f t="shared" ref="DY38" si="3112">DY36-DX36</f>
        <v>0</v>
      </c>
      <c r="DZ38" s="52">
        <f t="shared" ref="DZ38" si="3113">DZ36-DY36</f>
        <v>0</v>
      </c>
      <c r="EA38" s="52">
        <f t="shared" ref="EA38" si="3114">EA36-DZ36</f>
        <v>0</v>
      </c>
      <c r="EB38" s="52">
        <f t="shared" ref="EB38" si="3115">EB36-EA36</f>
        <v>0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R3" activePane="bottomRight" state="frozen"/>
      <selection pane="topRight" activeCell="C1" sqref="C1"/>
      <selection pane="bottomLeft" activeCell="A3" sqref="A3"/>
      <selection pane="bottomRight" activeCell="EA36" sqref="EA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 t="e">
        <f t="shared" ref="EB5" si="41">(EB4-EA4)/EB4</f>
        <v>#DIV/0!</v>
      </c>
      <c r="EC5" s="32" t="e">
        <f t="shared" ref="EC5" si="42">(EC4-EB4)/EC4</f>
        <v>#DIV/0!</v>
      </c>
      <c r="ED5" s="32" t="e">
        <f t="shared" ref="ED5" si="43">(ED4-EC4)/ED4</f>
        <v>#DIV/0!</v>
      </c>
      <c r="EE5" s="32" t="e">
        <f t="shared" ref="EE5" si="44">(EE4-ED4)/EE4</f>
        <v>#DIV/0!</v>
      </c>
      <c r="EF5" s="32" t="e">
        <f t="shared" ref="EF5" si="45">(EF4-EE4)/EF4</f>
        <v>#DIV/0!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-17624</v>
      </c>
      <c r="EC6" s="50">
        <f t="shared" si="101"/>
        <v>0</v>
      </c>
      <c r="ED6" s="50">
        <f t="shared" si="101"/>
        <v>0</v>
      </c>
      <c r="EE6" s="50">
        <f t="shared" si="101"/>
        <v>0</v>
      </c>
      <c r="EF6" s="50">
        <f t="shared" si="101"/>
        <v>0</v>
      </c>
      <c r="EG6" s="50">
        <f t="shared" si="101"/>
        <v>0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 t="e">
        <f t="shared" ref="EB8" si="144">(EB7-EA7)/EB7</f>
        <v>#DIV/0!</v>
      </c>
      <c r="EC8" s="54" t="e">
        <f t="shared" ref="EC8" si="145">(EC7-EB7)/EC7</f>
        <v>#DIV/0!</v>
      </c>
      <c r="ED8" s="54" t="e">
        <f t="shared" ref="ED8" si="146">(ED7-EC7)/ED7</f>
        <v>#DIV/0!</v>
      </c>
      <c r="EE8" s="54" t="e">
        <f t="shared" ref="EE8" si="147">(EE7-ED7)/EE7</f>
        <v>#DIV/0!</v>
      </c>
      <c r="EF8" s="54" t="e">
        <f t="shared" ref="EF8" si="148">(EF7-EE7)/EF7</f>
        <v>#DIV/0!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-819</v>
      </c>
      <c r="EC9" s="56">
        <f t="shared" si="204"/>
        <v>0</v>
      </c>
      <c r="ED9" s="56">
        <f t="shared" si="204"/>
        <v>0</v>
      </c>
      <c r="EE9" s="56">
        <f t="shared" si="204"/>
        <v>0</v>
      </c>
      <c r="EF9" s="56">
        <f t="shared" si="204"/>
        <v>0</v>
      </c>
      <c r="EG9" s="56">
        <f t="shared" si="204"/>
        <v>0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 t="e">
        <f t="shared" ref="EB12" si="247">(EB11-EA11)/EB11</f>
        <v>#DIV/0!</v>
      </c>
      <c r="EC12" s="32" t="e">
        <f t="shared" ref="EC12" si="248">(EC11-EB11)/EC11</f>
        <v>#DIV/0!</v>
      </c>
      <c r="ED12" s="32" t="e">
        <f t="shared" ref="ED12" si="249">(ED11-EC11)/ED11</f>
        <v>#DIV/0!</v>
      </c>
      <c r="EE12" s="32" t="e">
        <f t="shared" ref="EE12" si="250">(EE11-ED11)/EE11</f>
        <v>#DIV/0!</v>
      </c>
      <c r="EF12" s="32" t="e">
        <f t="shared" ref="EF12" si="251">(EF11-EE11)/EF11</f>
        <v>#DIV/0!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-4121</v>
      </c>
      <c r="EC13" s="50">
        <f t="shared" si="307"/>
        <v>0</v>
      </c>
      <c r="ED13" s="50">
        <f t="shared" si="307"/>
        <v>0</v>
      </c>
      <c r="EE13" s="50">
        <f t="shared" si="307"/>
        <v>0</v>
      </c>
      <c r="EF13" s="50">
        <f t="shared" si="307"/>
        <v>0</v>
      </c>
      <c r="EG13" s="50">
        <f t="shared" si="307"/>
        <v>0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 t="e">
        <f t="shared" ref="EB15" si="350">(EB14-EA14)/EB14</f>
        <v>#DIV/0!</v>
      </c>
      <c r="EC15" s="54" t="e">
        <f t="shared" ref="EC15" si="351">(EC14-EB14)/EC14</f>
        <v>#DIV/0!</v>
      </c>
      <c r="ED15" s="54" t="e">
        <f t="shared" ref="ED15" si="352">(ED14-EC14)/ED14</f>
        <v>#DIV/0!</v>
      </c>
      <c r="EE15" s="54" t="e">
        <f t="shared" ref="EE15" si="353">(EE14-ED14)/EE14</f>
        <v>#DIV/0!</v>
      </c>
      <c r="EF15" s="54" t="e">
        <f t="shared" ref="EF15" si="354">(EF14-EE14)/EF14</f>
        <v>#DIV/0!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-249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0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/>
      <c r="EC18" s="61"/>
      <c r="ED18" s="61"/>
      <c r="EE18" s="61"/>
      <c r="EF18" s="61"/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 t="e">
        <f t="shared" ref="EB19" si="453">(EB18-EA18)/EB18</f>
        <v>#DIV/0!</v>
      </c>
      <c r="EC19" s="32" t="e">
        <f t="shared" ref="EC19" si="454">(EC18-EB18)/EC18</f>
        <v>#DIV/0!</v>
      </c>
      <c r="ED19" s="32" t="e">
        <f t="shared" ref="ED19" si="455">(ED18-EC18)/ED18</f>
        <v>#DIV/0!</v>
      </c>
      <c r="EE19" s="32" t="e">
        <f t="shared" ref="EE19" si="456">(EE18-ED18)/EE18</f>
        <v>#DIV/0!</v>
      </c>
      <c r="EF19" s="32" t="e">
        <f t="shared" ref="EF19" si="457">(EF18-EE18)/EF18</f>
        <v>#DIV/0!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-19656</v>
      </c>
      <c r="EC20" s="50">
        <f t="shared" si="513"/>
        <v>0</v>
      </c>
      <c r="ED20" s="50">
        <f t="shared" si="513"/>
        <v>0</v>
      </c>
      <c r="EE20" s="50">
        <f t="shared" si="513"/>
        <v>0</v>
      </c>
      <c r="EF20" s="50">
        <f t="shared" si="513"/>
        <v>0</v>
      </c>
      <c r="EG20" s="50">
        <f t="shared" si="513"/>
        <v>0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 t="e">
        <f t="shared" ref="EB22" si="556">(EB21-EA21)/EB21</f>
        <v>#DIV/0!</v>
      </c>
      <c r="EC22" s="54" t="e">
        <f t="shared" ref="EC22" si="557">(EC21-EB21)/EC21</f>
        <v>#DIV/0!</v>
      </c>
      <c r="ED22" s="54" t="e">
        <f t="shared" ref="ED22" si="558">(ED21-EC21)/ED21</f>
        <v>#DIV/0!</v>
      </c>
      <c r="EE22" s="54" t="e">
        <f t="shared" ref="EE22" si="559">(EE21-ED21)/EE21</f>
        <v>#DIV/0!</v>
      </c>
      <c r="EF22" s="54" t="e">
        <f t="shared" ref="EF22" si="560">(EF21-EE21)/EF21</f>
        <v>#DIV/0!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-480</v>
      </c>
      <c r="EC23" s="56">
        <f t="shared" si="616"/>
        <v>0</v>
      </c>
      <c r="ED23" s="56">
        <f t="shared" si="616"/>
        <v>0</v>
      </c>
      <c r="EE23" s="56">
        <f t="shared" si="616"/>
        <v>0</v>
      </c>
      <c r="EF23" s="56">
        <f t="shared" si="616"/>
        <v>0</v>
      </c>
      <c r="EG23" s="56">
        <f t="shared" si="616"/>
        <v>0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 t="e">
        <f t="shared" ref="EB26" si="659">(EB25-EA25)/EB25</f>
        <v>#DIV/0!</v>
      </c>
      <c r="EC26" s="32" t="e">
        <f t="shared" ref="EC26" si="660">(EC25-EB25)/EC25</f>
        <v>#DIV/0!</v>
      </c>
      <c r="ED26" s="32" t="e">
        <f t="shared" ref="ED26" si="661">(ED25-EC25)/ED25</f>
        <v>#DIV/0!</v>
      </c>
      <c r="EE26" s="32" t="e">
        <f t="shared" ref="EE26" si="662">(EE25-ED25)/EE25</f>
        <v>#DIV/0!</v>
      </c>
      <c r="EF26" s="32" t="e">
        <f t="shared" ref="EF26" si="663">(EF25-EE25)/EF25</f>
        <v>#DIV/0!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-499</v>
      </c>
      <c r="EC27" s="50">
        <f t="shared" si="719"/>
        <v>0</v>
      </c>
      <c r="ED27" s="50">
        <f t="shared" si="719"/>
        <v>0</v>
      </c>
      <c r="EE27" s="50">
        <f t="shared" si="719"/>
        <v>0</v>
      </c>
      <c r="EF27" s="50">
        <f t="shared" si="719"/>
        <v>0</v>
      </c>
      <c r="EG27" s="50">
        <f t="shared" si="719"/>
        <v>0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 t="e">
        <f t="shared" ref="EB29" si="762">(EB28-EA28)/EB28</f>
        <v>#DIV/0!</v>
      </c>
      <c r="EC29" s="54" t="e">
        <f t="shared" ref="EC29" si="763">(EC28-EB28)/EC28</f>
        <v>#DIV/0!</v>
      </c>
      <c r="ED29" s="54" t="e">
        <f t="shared" ref="ED29" si="764">(ED28-EC28)/ED28</f>
        <v>#DIV/0!</v>
      </c>
      <c r="EE29" s="54" t="e">
        <f t="shared" ref="EE29" si="765">(EE28-ED28)/EE28</f>
        <v>#DIV/0!</v>
      </c>
      <c r="EF29" s="54" t="e">
        <f t="shared" ref="EF29" si="766">(EF28-EE28)/EF28</f>
        <v>#DIV/0!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-9</v>
      </c>
      <c r="EC30" s="56">
        <f t="shared" si="822"/>
        <v>0</v>
      </c>
      <c r="ED30" s="56">
        <f t="shared" si="822"/>
        <v>0</v>
      </c>
      <c r="EE30" s="56">
        <f t="shared" si="822"/>
        <v>0</v>
      </c>
      <c r="EF30" s="56">
        <f t="shared" si="822"/>
        <v>0</v>
      </c>
      <c r="EG30" s="56">
        <f t="shared" si="822"/>
        <v>0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/>
      <c r="EC32" s="61"/>
      <c r="ED32" s="61"/>
      <c r="EE32" s="61"/>
      <c r="EF32" s="61"/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 t="e">
        <f t="shared" ref="EB33" si="906">(EB32-EA32)/EB32</f>
        <v>#DIV/0!</v>
      </c>
      <c r="EC33" s="32" t="e">
        <f t="shared" ref="EC33" si="907">(EC32-EB32)/EC32</f>
        <v>#DIV/0!</v>
      </c>
      <c r="ED33" s="32" t="e">
        <f t="shared" ref="ED33" si="908">(ED32-EC32)/ED32</f>
        <v>#DIV/0!</v>
      </c>
      <c r="EE33" s="32" t="e">
        <f t="shared" ref="EE33" si="909">(EE32-ED32)/EE32</f>
        <v>#DIV/0!</v>
      </c>
      <c r="EF33" s="32" t="e">
        <f t="shared" ref="EF33" si="910">(EF32-EE32)/EF32</f>
        <v>#DIV/0!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-639</v>
      </c>
      <c r="EC34" s="50">
        <f t="shared" si="1007"/>
        <v>0</v>
      </c>
      <c r="ED34" s="50">
        <f t="shared" si="1007"/>
        <v>0</v>
      </c>
      <c r="EE34" s="50">
        <f t="shared" si="1007"/>
        <v>0</v>
      </c>
      <c r="EF34" s="50">
        <f t="shared" si="1007"/>
        <v>0</v>
      </c>
      <c r="EG34" s="50">
        <f t="shared" si="1007"/>
        <v>0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 t="e">
        <f t="shared" ref="EB36" si="1050">(EB35-EA35)/EB35</f>
        <v>#DIV/0!</v>
      </c>
      <c r="EC36" s="54" t="e">
        <f t="shared" ref="EC36" si="1051">(EC35-EB35)/EC35</f>
        <v>#DIV/0!</v>
      </c>
      <c r="ED36" s="54" t="e">
        <f t="shared" ref="ED36" si="1052">(ED35-EC35)/ED35</f>
        <v>#DIV/0!</v>
      </c>
      <c r="EE36" s="54" t="e">
        <f t="shared" ref="EE36" si="1053">(EE35-ED35)/EE35</f>
        <v>#DIV/0!</v>
      </c>
      <c r="EF36" s="54" t="e">
        <f t="shared" ref="EF36" si="1054">(EF35-EE35)/EF35</f>
        <v>#DIV/0!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-15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0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/>
      <c r="EC39" s="61"/>
      <c r="ED39" s="61"/>
      <c r="EE39" s="61"/>
      <c r="EF39" s="61"/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 t="e">
        <f t="shared" ref="EB40" si="1153">(EB39-EA39)/EB39</f>
        <v>#DIV/0!</v>
      </c>
      <c r="EC40" s="32" t="e">
        <f t="shared" ref="EC40" si="1154">(EC39-EB39)/EC39</f>
        <v>#DIV/0!</v>
      </c>
      <c r="ED40" s="32" t="e">
        <f t="shared" ref="ED40" si="1155">(ED39-EC39)/ED39</f>
        <v>#DIV/0!</v>
      </c>
      <c r="EE40" s="32" t="e">
        <f t="shared" ref="EE40" si="1156">(EE39-ED39)/EE39</f>
        <v>#DIV/0!</v>
      </c>
      <c r="EF40" s="32" t="e">
        <f t="shared" ref="EF40" si="1157">(EF39-EE39)/EF39</f>
        <v>#DIV/0!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-92</v>
      </c>
      <c r="EC41" s="50">
        <f t="shared" si="1213"/>
        <v>0</v>
      </c>
      <c r="ED41" s="50">
        <f t="shared" si="1213"/>
        <v>0</v>
      </c>
      <c r="EE41" s="50">
        <f t="shared" si="1213"/>
        <v>0</v>
      </c>
      <c r="EF41" s="50">
        <f t="shared" si="1213"/>
        <v>0</v>
      </c>
      <c r="EG41" s="50">
        <f t="shared" si="1213"/>
        <v>0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 t="e">
        <f t="shared" ref="EB47" si="1359">(EB46-EA46)/EB46</f>
        <v>#DIV/0!</v>
      </c>
      <c r="EC47" s="32" t="e">
        <f t="shared" ref="EC47" si="1360">(EC46-EB46)/EC46</f>
        <v>#DIV/0!</v>
      </c>
      <c r="ED47" s="32" t="e">
        <f t="shared" ref="ED47" si="1361">(ED46-EC46)/ED46</f>
        <v>#DIV/0!</v>
      </c>
      <c r="EE47" s="32" t="e">
        <f t="shared" ref="EE47" si="1362">(EE46-ED46)/EE46</f>
        <v>#DIV/0!</v>
      </c>
      <c r="EF47" s="32" t="e">
        <f t="shared" ref="EF47" si="1363">(EF46-EE46)/EF46</f>
        <v>#DIV/0!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-151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0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 t="e">
        <f t="shared" ref="EB50" si="1462">(EB49-EA49)/EB49</f>
        <v>#DIV/0!</v>
      </c>
      <c r="EC50" s="54" t="e">
        <f t="shared" ref="EC50" si="1463">(EC49-EB49)/EC49</f>
        <v>#DIV/0!</v>
      </c>
      <c r="ED50" s="54" t="e">
        <f t="shared" ref="ED50" si="1464">(ED49-EC49)/ED49</f>
        <v>#DIV/0!</v>
      </c>
      <c r="EE50" s="54" t="e">
        <f t="shared" ref="EE50" si="1465">(EE49-ED49)/EE49</f>
        <v>#DIV/0!</v>
      </c>
      <c r="EF50" s="54" t="e">
        <f t="shared" ref="EF50" si="1466">(EF49-EE49)/EF49</f>
        <v>#DIV/0!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-15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0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3.2631142560562201</v>
      </c>
      <c r="F2">
        <v>3.4658558951647902</v>
      </c>
      <c r="G2">
        <v>3.6729616800487599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3.4658558951647902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3.2631142560562201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3.6729616800487599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3.47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3.26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3.67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3.26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3.67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{"window_index":1,"window_t_start":2,"window_t_end":8,"Data":"2020-03-06","R_e_median":3.46585589516479,"R_e_q0025":3.26311425605622,"R_e_q0975":3.67296168004876,"fit":3.47,"lwr":3.26,"upr":3.67,"low":3.26,"high":3.67},</v>
      </c>
      <c r="DA2" t="str">
        <f>_xlfn.TEXTJOIN("",TRUE,CH2:CH150)</f>
        <v>{"window_index":1,"window_t_start":2,"window_t_end":8,"Data":"2020-03-06","R_e_median":3.46585589516479,"R_e_q0025":3.26311425605622,"R_e_q0975":3.67296168004876,"fit":3.47,"lwr":3.26,"upr":3.67,"low":3.26,"high":3.67},{"window_index":2,"window_t_start":3,"window_t_end":9,"Data":"2020-03-07","R_e_median":2.96021078714885,"R_e_q0026":2.79687717648715,"R_e_q0976":3.12811407323861,"fit":2.96,"lwr":2.8,"upr":3.13,"low":2.8,"high":3.13},{"window_index":3,"window_t_start":4,"window_t_end":10,"Data":"2020-03-08","R_e_median":2.61936548854025,"R_e_q0027":2.4856791933793,"R_e_q0977":2.75650406529211,"fit":2.62,"lwr":2.49,"upr":2.76,"low":2.49,"high":2.76},{"window_index":4,"window_t_start":5,"window_t_end":11,"Data":"2020-03-09","R_e_median":2.33952052939728,"R_e_q0028":2.22971826168507,"R_e_q0978":2.45267035510674,"fit":2.34,"lwr":2.23,"upr":2.45,"low":2.23,"high":2.45},{"window_index":5,"window_t_start":6,"window_t_end":12,"Data":"2020-03-10","R_e_median":2.11536072727649,"R_e_q0029":2.02132426063569,"R_e_q0979":2.21205629158315,"fit":2.12,"lwr":2.02,"upr":2.21,"low":2.02,"high":2.21},{"window_index":6,"window_t_start":7,"window_t_end":13,"Data":"2020-03-11","R_e_median":1.91603341773002,"R_e_q0030":1.83448589453915,"R_e_q0980":1.99932940299971,"fit":1.92,"lwr":1.83,"upr":2,"low":1.83,"high":2},{"window_index":7,"window_t_start":8,"window_t_end":14,"Data":"2020-03-12","R_e_median":1.76913832219276,"R_e_q0031":1.69842229370048,"R_e_q0981":1.84127647359578,"fit":1.77,"lwr":1.7,"upr":1.84,"low":1.7,"high":1.84},{"window_index":8,"window_t_start":9,"window_t_end":15,"Data":"2020-03-13","R_e_median":1.65939032439722,"R_e_q0032":1.59489384243107,"R_e_q0982":1.72452316121979,"fit":1.66,"lwr":1.59,"upr":1.72,"low":1.59,"high":1.72},{"window_index":9,"window_t_start":10,"window_t_end":16,"Data":"2020-03-14","R_e_median":1.56324515501459,"R_e_q0033":1.50512218713903,"R_e_q0983":1.62245383242859,"fit":1.56,"lwr":1.51,"upr":1.62,"low":1.51,"high":1.62},{"window_index":10,"window_t_start":11,"window_t_end":17,"Data":"2020-03-15","R_e_median":1.47866567816074,"R_e_q0034":1.4248491059595,"R_e_q0984":1.53346588444973,"fit":1.48,"lwr":1.42,"upr":1.53,"low":1.42,"high":1.53},{"window_index":11,"window_t_start":12,"window_t_end":18,"Data":"2020-03-16","R_e_median":1.40296667154178,"R_e_q0035":1.35333290455227,"R_e_q0985":1.45304255772422,"fit":1.4,"lwr":1.35,"upr":1.45,"low":1.35,"high":1.45},{"window_index":12,"window_t_start":13,"window_t_end":19,"Data":"2020-03-17","R_e_median":1.33360331006966,"R_e_q0036":1.28737264336724,"R_e_q0986":1.38076969595496,"fit":1.33,"lwr":1.29,"upr":1.38,"low":1.29,"high":1.38},{"window_index":13,"window_t_start":14,"window_t_end":20,"Data":"2020-03-18","R_e_median":1.27792049149024,"R_e_q0037":1.23431625915791,"R_e_q0987":1.32227104002058,"fit":1.28,"lwr":1.23,"upr":1.32,"low":1.23,"high":1.32},{"window_index":14,"window_t_start":15,"window_t_end":21,"Data":"2020-03-19","R_e_median":1.22506552521472,"R_e_q0038":1.18353232912954,"R_e_q0988":1.26703795338025,"fit":1.23,"lwr":1.18,"upr":1.27,"low":1.18,"high":1.27},{"window_index":15,"window_t_start":16,"window_t_end":22,"Data":"2020-03-20","R_e_median":1.17205656117319,"R_e_q0039":1.13270396773602,"R_e_q0989":1.21207174824156,"fit":1.17,"lwr":1.13,"upr":1.21,"low":1.13,"high":1.21},{"window_index":16,"window_t_start":17,"window_t_end":23,"Data":"2020-03-21","R_e_median":1.11906480638455,"R_e_q0040":1.08151077532441,"R_e_q0990":1.15726888364842,"fit":1.12,"lwr":1.08,"upr":1.16,"low":1.08,"high":1.16},{"window_index":17,"window_t_start":18,"window_t_end":24,"Data":"2020-03-22","R_e_median":1.06637961672239,"R_e_q0041":1.03031293974659,"R_e_q0991":1.10310854044324,"fit":1.07,"lwr":1.03,"upr":1.1,"low":1.03,"high":1.1},{"window_index":18,"window_t_start":19,"window_t_end":25,"Data":"2020-03-23","R_e_median":1.01743174962102,"R_e_q0042":0.982571055272995,"R_e_q0992":1.05289163810434,"fit":1.02,"lwr":0.98,"upr":1.05,"low":0.98,"high":1.05},{"window_index":19,"window_t_start":20,"window_t_end":26,"Data":"2020-03-24","R_e_median":0.969837734740611,"R_e_q0043":0.936361707703465,"R_e_q0993":1.00394503576022,"fit":0.97,"lwr":0.94,"upr":1,"low":0.94,"high":1},{"window_index":20,"window_t_start":21,"window_t_end":27,"Data":"2020-03-25","R_e_median":0.927272847295948,"R_e_q0044":0.894529287897926,"R_e_q0994":0.960596738464953,"fit":0.93,"lwr":0.89,"upr":0.96,"low":0.89,"high":0.96},{"window_index":21,"window_t_start":22,"window_t_end":28,"Data":"2020-03-26","R_e_median":0.888361500703039,"R_e_q0045":0.856295678288392,"R_e_q0995":0.921008489208056,"fit":0.89,"lwr":0.86,"upr":0.92,"low":0.86,"high":0.92},{"window_index":22,"window_t_start":23,"window_t_end":29,"Data":"2020-03-27","R_e_median":0.854001974062779,"R_e_q0046":0.822488422865327,"R_e_q0996":0.886099668149469,"fit":0.85,"lwr":0.82,"upr":0.89,"low":0.82,"high":0.89},{"window_index":23,"window_t_start":24,"window_t_end":30,"Data":"2020-03-28","R_e_median":0.824756224508876,"R_e_q0047":0.79331608722657,"R_e_q0997":0.856798777544445,"fit":0.82,"lwr":0.79,"upr":0.86,"low":0.79,"high":0.86},{"window_index":24,"window_t_start":25,"window_t_end":31,"Data":"2020-03-29","R_e_median":0.796311254824967,"R_e_q0048":0.765003337770182,"R_e_q0998":0.828132345444935,"fit":0.8,"lwr":0.77,"upr":0.83,"low":0.77,"high":0.83},{"window_index":25,"window_t_start":26,"window_t_end":32,"Data":"2020-03-30","R_e_median":0.766988695259096,"R_e_q0049":0.735662658346898,"R_e_q0999":0.798958720942796,"fit":0.77,"lwr":0.74,"upr":0.8,"low":0.74,"high":0.8},{"window_index":26,"window_t_start":27,"window_t_end":33,"Data":"2020-03-31","R_e_median":0.737393115963433,"R_e_q0050":0.705906607458962,"R_e_q1000":0.769554577765358,"fit":0.74,"lwr":0.71,"upr":0.77,"low":0.71,"high":0.77},{"window_index":27,"window_t_start":28,"window_t_end":34,"Data":"2020-03-32","R_e_median":0.710472313714296,"R_e_q0051":0.678902800554391,"R_e_q1001":0.742749191133296,"fit":0.71,"lwr":0.68,"upr":0.74,"low":0.68,"high":0.74},{"window_index":28,"window_t_start":29,"window_t_end":35,"Data":"2020-03-33","R_e_median":0.68862048280989,"R_e_q0052":0.656727322737702,"R_e_q1002":0.721384797257689,"fit":0.69,"lwr":0.66,"upr":0.72,"low":0.66,"high":0.72},{"window_index":29,"window_t_start":30,"window_t_end":36,"Data":"2020-03-34","R_e_median":0.672582204946853,"R_e_q0053":0.639897805258461,"R_e_q1003":0.70591214194243,"fit":0.67,"lwr":0.64,"upr":0.71,"low":0.64,"high":0.71},{"window_index":30,"window_t_start":31,"window_t_end":37,"Data":"2020-03-35","R_e_median":0.656590344350826,"R_e_q0054":0.623242390427281,"R_e_q1004":0.690795172137954,"fit":0.66,"lwr":0.62,"upr":0.69,"low":0.62,"high":0.69},{"window_index":31,"window_t_start":32,"window_t_end":38,"Data":"2020-03-36","R_e_median":0.641540990691196,"R_e_q0055":0.607398611203687,"R_e_q1005":0.676736754037095,"fit":0.64,"lwr":0.61,"upr":0.68,"low":0.61,"high":0.68},{"window_index":32,"window_t_start":33,"window_t_end":39,"Data":"2020-03-37","R_e_median":0.628018040622499,"R_e_q0056":0.592860842763134,"R_e_q1006":0.664026032799666,"fit":0.63,"lwr":0.59,"upr":0.66,"low":0.59,"high":0.66},{"window_index":33,"window_t_start":34,"window_t_end":40,"Data":"2020-03-38","R_e_median":0.617900382979409,"R_e_q0057":0.581447673711322,"R_e_q1007":0.655440034838602,"fit":0.62,"lwr":0.58,"upr":0.66,"low":0.58,"high":0.66},{"window_index":34,"window_t_start":35,"window_t_end":41,"Data":"2020-03-39","R_e_median":0.608567090331196,"R_e_q0058":0.570494239277108,"R_e_q1008":0.647852336888346,"fit":0.61,"lwr":0.57,"upr":0.65,"low":0.57,"high":0.65},{"window_index":35,"window_t_start":36,"window_t_end":42,"Data":"2020-03-40","R_e_median":0.601309262304551,"R_e_q0059":0.561925812957113,"R_e_q1009":0.642007683198675,"fit":0.6,"lwr":0.56,"upr":0.64,"low":0.56,"high":0.64},{"window_index":36,"window_t_start":37,"window_t_end":43,"Data":"2020-03-41","R_e_median":0.594041869245827,"R_e_q0060":0.553045760646659,"R_e_q1010":0.636482930897501,"fit":0.59,"lwr":0.55,"upr":0.64,"low":0.55,"high":0.64},{"window_index":37,"window_t_start":38,"window_t_end":44,"Data":"2020-03-42","R_e_median":0.590488123763215,"R_e_q0061":0.547389309355476,"R_e_q1011":0.635196884638097,"fit":0.59,"lwr":0.55,"upr":0.64,"low":0.55,"high":0.64},{"window_index":38,"window_t_start":39,"window_t_end":45,"Data":"2020-03-43","R_e_median":0.593608905300442,"R_e_q0062":0.548101055913519,"R_e_q1012":0.640828114997629,"fit":0.59,"lwr":0.55,"upr":0.64,"low":0.55,"high":0.64},{"window_index":39,"window_t_start":40,"window_t_end":46,"Data":"2020-03-44","R_e_median":0.604612012881899,"R_e_q0063":0.556625121101563,"R_e_q1013":0.654492722788993,"fit":0.6,"lwr":0.56,"upr":0.65,"low":0.56,"high":0.65},{"window_index":40,"window_t_start":41,"window_t_end":47,"Data":"2020-03-45","R_e_median":0.62125028539962,"R_e_q0064":0.569911387829563,"R_e_q1014":0.674771570636934,"fit":0.62,"lwr":0.57,"upr":0.67,"low":0.57,"high":0.67},{"window_index":41,"window_t_start":42,"window_t_end":48,"Data":"2020-03-46","R_e_median":0.638787943689217,"R_e_q0065":0.584763965948609,"R_e_q1015":0.695570094443057,"fit":0.64,"lwr":0.58,"upr":0.7,"low":0.58,"high":0.7},{"window_index":42,"window_t_start":43,"window_t_end":49,"Data":"2020-03-47","R_e_median":0.656984289084546,"R_e_q0066":0.599005907731355,"R_e_q1016":0.717319059536813,"fit":0.66,"lwr":0.6,"upr":0.72,"low":0.6,"high":0.72},{"window_index":43,"window_t_start":44,"window_t_end":50,"Data":"2020-03-48","R_e_median":0.676269369415799,"R_e_q0067":0.614705321651679,"R_e_q1017":0.740729308246417,"fit":0.68,"lwr":0.61,"upr":0.74,"low":0.61,"high":0.74},{"window_index":44,"window_t_start":45,"window_t_end":51,"Data":"2020-03-49","R_e_median":0.700199816473493,"R_e_q0068":0.634735922081964,"R_e_q1018":0.768830366085582,"fit":0.7,"lwr":0.63,"upr":0.77,"low":0.63,"high":0.77},{"window_index":45,"window_t_start":46,"window_t_end":52,"Data":"2020-03-50","R_e_median":0.727420621358482,"R_e_q0069":0.657499447037869,"R_e_q1019":0.799224131083201,"fit":0.73,"lwr":0.66,"upr":0.8,"low":0.66,"high":0.8},{"window_index":46,"window_t_start":47,"window_t_end":53,"Data":"2020-03-51","R_e_median":0.747212811177406,"R_e_q0070":0.674035280369186,"R_e_q1020":0.823773537756663,"fit":0.75,"lwr":0.67,"upr":0.82,"low":0.67,"high":0.82},{"window_index":47,"window_t_start":48,"window_t_end":54,"Data":"2020-03-52","R_e_median":0.7553858787049,"R_e_q0071":0.679902810846477,"R_e_q1021":0.835815749054997,"fit":0.76,"lwr":0.68,"upr":0.84,"low":0.68,"high":0.84},{"window_index":48,"window_t_start":49,"window_t_end":55,"Data":"2020-03-53","R_e_median":0.749207604709167,"R_e_q0072":0.671436026998204,"R_e_q1022":0.831025446487504,"fit":0.75,"lwr":0.67,"upr":0.83,"low":0.67,"high":0.83},{"window_index":49,"window_t_start":50,"window_t_end":56,"Data":"2020-03-54","R_e_median":0.73859244229718,"R_e_q0073":0.660012215106414,"R_e_q1023":0.821171948999403,"fit":0.74,"lwr":0.66,"upr":0.82,"low":0.66,"high":0.82},{"window_index":50,"window_t_start":51,"window_t_end":57,"Data":"2020-03-55","R_e_median":0.726944509569668,"R_e_q0074":0.645642630012881,"R_e_q1024":0.813012888716678,"fit":0.73,"lwr":0.65,"upr":0.81,"low":0.65,"high":0.81},{"window_index":51,"window_t_start":52,"window_t_end":58,"Data":"2020-03-56","R_e_median":0.71821976207647,"R_e_q0075":0.63504675667498,"R_e_q1025":0.806335959865277,"fit":0.72,"lwr":0.64,"upr":0.81,"low":0.64,"high":0.81},{"window_index":52,"window_t_start":53,"window_t_end":59,"Data":"2020-03-57","R_e_median":0.708595894506478,"R_e_q0076":0.624402601611107,"R_e_q1026":0.799190262186666,"fit":0.71,"lwr":0.62,"upr":0.8,"low":0.62,"high":0.8},{"window_index":53,"window_t_start":54,"window_t_end":60,"Data":"2020-03-58","R_e_median":0.702172492302384,"R_e_q0077":0.615782213152446,"R_e_q1027":0.794762631757748,"fit":0.7,"lwr":0.62,"upr":0.79,"low":0.62,"high":0.79},{"window_index":54,"window_t_start":55,"window_t_end":61,"Data":"2020-03-59","R_e_median":0.697893629206205,"R_e_q0078":0.607965769736815,"R_e_q1028":0.794148868909809,"fit":0.7,"lwr":0.61,"upr":0.79,"low":0.61,"high":0.79},{"window_index":55,"window_t_start":56,"window_t_end":62,"Data":"2020-03-60","R_e_median":0.694501339441094,"R_e_q0079":0.60048638861984,"R_e_q1029":0.793923077258782,"fit":0.69,"lwr":0.6,"upr":0.79,"low":0.6,"high":0.79},{"window_index":56,"window_t_start":57,"window_t_end":63,"Data":"2020-03-61","R_e_median":0.690842690684803,"R_e_q0080":0.596391658061658,"R_e_q1030":0.792036920595557,"fit":0.69,"lwr":0.6,"upr":0.79,"low":0.6,"high":0.79},{"window_index":57,"window_t_start":58,"window_t_end":64,"Data":"2020-03-62","R_e_median":0.684873794922403,"R_e_q0081":0.586935876790048,"R_e_q1031":0.791789356032272,"fit":0.68,"lwr":0.59,"upr":0.79,"low":0.59,"high":0.79},{"window_index":58,"window_t_start":59,"window_t_end":65,"Data":"2020-03-63","R_e_median":0.682755538597068,"R_e_q0082":0.580800018581224,"R_e_q1032":0.793359952146613,"fit":0.68,"lwr":0.58,"upr":0.79,"low":0.58,"high":0.79},{"window_index":59,"window_t_start":60,"window_t_end":66,"Data":"2020-03-64","R_e_median":0.677871092869313,"R_e_q0083":0.57297648887466,"R_e_q1033":0.790203264702611,"fit":0.68,"lwr":0.57,"upr":0.79,"low":0.57,"high":0.79},{"window_index":60,"window_t_start":61,"window_t_end":67,"Data":"2020-03-65","R_e_median":0.675284406789537,"R_e_q0084":0.565951930317632,"R_e_q1034":0.792627642489273,"fit":0.68,"lwr":0.57,"upr":0.79,"low":0.57,"high":0.79},{"window_index":61,"window_t_start":62,"window_t_end":68,"Data":"2020-03-66","R_e_median":0.67384455904579,"R_e_q0085":0.55963363776548,"R_e_q1035":0.795057330533103,"fit":0.67,"lwr":0.56,"upr":0.8,"low":0.56,"high":0.8},{"window_index":62,"window_t_start":63,"window_t_end":69,"Data":"2020-03-67","R_e_median":0.677697467054871,"R_e_q0086":0.558822024488824,"R_e_q1036":0.805774681315555,"fit":0.68,"lwr":0.56,"upr":0.81,"low":0.56,"high":0.81},{"window_index":63,"window_t_start":64,"window_t_end":70,"Data":"2020-03-68","R_e_median":0.68199768093656,"R_e_q0087":0.561139647794351,"R_e_q1037":0.817271089007922,"fit":0.68,"lwr":0.56,"upr":0.82,"low":0.56,"high":0.82},{"window_index":64,"window_t_start":65,"window_t_end":71,"Data":"2020-03-69","R_e_median":0.67987513149952,"R_e_q0088":0.553323915883737,"R_e_q1038":0.82080334969673,"fit":0.68,"lwr":0.55,"upr":0.82,"low":0.55,"high":0.82},{"window_index":65,"window_t_start":66,"window_t_end":72,"Data":"2020-03-70","R_e_median":0.68104046489413,"R_e_q0089":0.547179826944388,"R_e_q1039":0.830403534650108,"fit":0.68,"lwr":0.55,"upr":0.83,"low":0.55,"high":0.83},{"window_index":66,"window_t_start":67,"window_t_end":73,"Data":"2020-03-71","R_e_median":0.680566681626072,"R_e_q0090":0.542890965407881,"R_e_q1040":0.833013625568699,"fit":0.68,"lwr":0.54,"upr":0.83,"low":0.54,"high":0.83},{"window_index":67,"window_t_start":68,"window_t_end":74,"Data":"2020-03-72","R_e_median":0.683058753691048,"R_e_q0091":0.539004910202702,"R_e_q1041":0.844308628868736,"fit":0.68,"lwr":0.54,"upr":0.84,"low":0.54,"high":0.84},{"window_index":68,"window_t_start":69,"window_t_end":75,"Data":"2020-03-73","R_e_median":0.686156081283901,"R_e_q0092":0.536482738367997,"R_e_q1042":0.848427497098935,"fit":0.69,"lwr":0.54,"upr":0.85,"low":0.54,"high":0.85},{"window_index":69,"window_t_start":70,"window_t_end":76,"Data":"2020-03-74","R_e_median":0.683698519015764,"R_e_q0093":0.533783257051535,"R_e_q1043":0.853712267761714,"fit":0.68,"lwr":0.53,"upr":0.85,"low":0.53,"high":0.85},{"window_index":70,"window_t_start":71,"window_t_end":77,"Data":"2020-03-75","R_e_median":0.680641381616953,"R_e_q0094":0.523551710430053,"R_e_q1044":0.8545049488854,"fit":0.68,"lwr":0.52,"upr":0.85,"low":0.52,"high":0.85},{"window_index":71,"window_t_start":72,"window_t_end":78,"Data":"2020-03-76","R_e_median":0.687883354791624,"R_e_q0095":0.526665626652486,"R_e_q1045":0.872000141170087,"fit":0.69,"lwr":0.53,"upr":0.87,"low":0.53,"high":0.87},{"window_index":72,"window_t_start":73,"window_t_end":79,"Data":"2020-03-77","R_e_median":0.698882333376165,"R_e_q0096":0.526483895821607,"R_e_q1046":0.894139056662475,"fit":0.7,"lwr":0.53,"upr":0.89,"low":0.53,"high":0.89},{"window_index":73,"window_t_start":74,"window_t_end":80,"Data":"2020-03-78","R_e_median":0.71197802686853,"R_e_q0097":0.534504736899951,"R_e_q1047":0.914465996049364,"fit":0.71,"lwr":0.53,"upr":0.91,"low":0.53,"high":0.91},{"window_index":74,"window_t_start":75,"window_t_end":81,"Data":"2020-03-79","R_e_median":0.724900634708742,"R_e_q0098":0.538350590286354,"R_e_q1048":0.938774549870485,"fit":0.72,"lwr":0.54,"upr":0.94,"low":0.54,"high":0.94},{"window_index":75,"window_t_start":76,"window_t_end":82,"Data":"2020-03-80","R_e_median":0.742945495470343,"R_e_q0099":0.546973615162123,"R_e_q1049":0.965624307543347,"fit":0.74,"lwr":0.55,"upr":0.97,"low":0.55,"high":0.97},{"window_index":76,"window_t_start":77,"window_t_end":83,"Data":"2020-03-81","R_e_median":0.761524517793153,"R_e_q0100":0.556161499832959,"R_e_q1050":0.995031579097144,"fit":0.76,"lwr":0.56,"upr":1,"low":0.56,"high":1},{"window_index":77,"window_t_start":78,"window_t_end":84,"Data":"2020-03-82","R_e_median":0.774714973778318,"R_e_q0101":0.564550716445611,"R_e_q1051":1.02503093921194,"fit":0.77,"lwr":0.56,"upr":1.03,"low":0.56,"high":1.03},{"window_index":78,"window_t_start":79,"window_t_end":85,"Data":"2020-03-83","R_e_median":0.790580734754471,"R_e_q0102":0.573702356052687,"R_e_q1052":1.06039990263781,"fit":0.79,"lwr":0.57,"upr":1.06,"low":0.57,"high":1.06},{"window_index":79,"window_t_start":80,"window_t_end":86,"Data":"2020-03-84","R_e_median":0.827418086448195,"R_e_q0103":0.590825556412269,"R_e_q1053":1.09414805538513,"fit":0.83,"lwr":0.59,"upr":1.09,"low":0.59,"high":1.09},{"window_index":80,"window_t_start":81,"window_t_end":87,"Data":"2020-03-85","R_e_median":0.841879541473514,"R_e_q0104":0.608146880711301,"R_e_q1054":1.12256760874742,"fit":0.84,"lwr":0.61,"upr":1.12,"low":0.61,"high":1.12},{"window_index":81,"window_t_start":82,"window_t_end":88,"Data":"2020-03-86","R_e_median":0.878827806437267,"R_e_q0105":0.635042279868834,"R_e_q1055":1.16594919197666,"fit":0.88,"lwr":0.64,"upr":1.17,"low":0.64,"high":1.17},{"window_index":82,"window_t_start":83,"window_t_end":89,"Data":"2020-03-87","R_e_median":0.918064217392628,"R_e_q0106":0.65742972466225,"R_e_q1056":1.21591953335786,"fit":0.92,"lwr":0.66,"upr":1.22,"low":0.66,"high":1.22},{"window_index":83,"window_t_start":84,"window_t_end":90,"Data":"2020-03-88","R_e_median":0.957760585500728,"R_e_q0107":0.691084313073666,"R_e_q1057":1.26022196537744,"fit":0.96,"lwr":0.69,"upr":1.26,"low":0.69,"high":1.26},{"window_index":84,"window_t_start":85,"window_t_end":91,"Data":"2020-03-89","R_e_median":0.990164941965899,"R_e_q0108":0.722327113879789,"R_e_q1058":1.30117170024321,"fit":0.99,"lwr":0.72,"upr":1.3,"low":0.72,"high":1.3},{"window_index":85,"window_t_start":86,"window_t_end":92,"Data":"2020-03-90","R_e_median":1.02659210244308,"R_e_q0109":0.744777910201645,"R_e_q1059":1.36207886664398,"fit":1.03,"lwr":0.74,"upr":1.36,"low":0.74,"high":1.36},{"window_index":86,"window_t_start":87,"window_t_end":93,"Data":"2020-03-91","R_e_median":1.06121842033811,"R_e_q0110":0.771082864477541,"R_e_q1060":1.39601452663365,"fit":1.06,"lwr":0.77,"upr":1.4,"low":0.77,"high":1.4},{"window_index":87,"window_t_start":88,"window_t_end":94,"Data":"2020-03-92","R_e_median":1.08258440222349,"R_e_q0111":0.791204640118634,"R_e_q1061":1.42315933888486,"fit":1.08,"lwr":0.79,"upr":1.42,"low":0.79,"high":1.42},{"window_index":88,"window_t_start":89,"window_t_end":95,"Data":"2020-03-93","R_e_median":1.11809298409701,"R_e_q0112":0.816079642164902,"R_e_q1062":1.46378061167465,"fit":1.12,"lwr":0.82,"upr":1.46,"low":0.82,"high":1.46},{"window_index":89,"window_t_start":90,"window_t_end":96,"Data":"2020-03-94","R_e_median":1.12296833455729,"R_e_q0113":0.830889041434782,"R_e_q1063":1.47003361074625,"fit":1.12,"lwr":0.83,"upr":1.47,"low":0.83,"high":1.47},{"window_index":90,"window_t_start":91,"window_t_end":97,"Data":"2020-03-95","R_e_median":1.12581346535248,"R_e_q0114":0.836878501252502,"R_e_q1064":1.46388382138583,"fit":1.13,"lwr":0.84,"upr":1.46,"low":0.84,"high":1.46},{"window_index":91,"window_t_start":92,"window_t_end":98,"Data":"2020-03-96","R_e_median":1.1437815018658,"R_e_q0115":0.856786178540404,"R_e_q1065":1.4771747604156,"fit":1.14,"lwr":0.86,"upr":1.48,"low":0.86,"high":1.48},{"window_index":92,"window_t_start":93,"window_t_end":99,"Data":"2020-03-97","R_e_median":1.14898604427376,"R_e_q0116":0.85824376616091,"R_e_q1066":1.48285411471236,"fit":1.15,"lwr":0.86,"upr":1.48,"low":0.86,"high":1.48},{"window_index":93,"window_t_start":94,"window_t_end":100,"Data":"2020-03-98","R_e_median":1.16197655291922,"R_e_q0117":0.870778622636541,"R_e_q1067":1.49836116214773,"fit":1.16,"lwr":0.87,"upr":1.5,"low":0.87,"high":1.5},{"window_index":94,"window_t_start":95,"window_t_end":101,"Data":"2020-03-99","R_e_median":1.16195808347115,"R_e_q0118":0.881129471115818,"R_e_q1068":1.48606848956181,"fit":1.16,"lwr":0.88,"upr":1.49,"low":0.88,"high":1.49},{"window_index":95,"window_t_start":96,"window_t_end":102,"Data":"2020-03-100","R_e_median":1.17612043560426,"R_e_q0119":0.900571157785246,"R_e_q1069":1.49917928312441,"fit":1.18,"lwr":0.9,"upr":1.5,"low":0.9,"high":1.5},{"window_index":96,"window_t_start":97,"window_t_end":103,"Data":"2020-03-101","R_e_median":1.21219085492741,"R_e_q0120":0.930444681106643,"R_e_q1070":1.5339077574726,"fit":1.21,"lwr":0.93,"upr":1.53,"low":0.93,"high":1.53},{"window_index":97,"window_t_start":98,"window_t_end":104,"Data":"2020-03-102","R_e_median":1.26641981952667,"R_e_q0121":0.983147285754183,"R_e_q1071":1.58590717488591,"fit":1.27,"lwr":0.98,"upr":1.59,"low":0.98,"high":1.59},{"window_index":98,"window_t_start":99,"window_t_end":105,"Data":"2020-03-103","R_e_median":1.30655880837804,"R_e_q0122":1.02599351197332,"R_e_q1072":1.61831783894462,"fit":1.31,"lwr":1.03,"upr":1.62,"low":1.03,"high":1.62},{"window_index":99,"window_t_start":100,"window_t_end":106,"Data":"2020-03-104","R_e_median":1.33903373420762,"R_e_q0123":1.06295713054236,"R_e_q1073":1.65070587750852,"fit":1.34,"lwr":1.06,"upr":1.65,"low":1.06,"high":1.65},{"window_index":100,"window_t_start":101,"window_t_end":107,"Data":"2020-03-105","R_e_median":1.38387457754726,"R_e_q0124":1.10701678885486,"R_e_q1074":1.6862073797804,"fit":1.38,"lwr":1.11,"upr":1.69,"low":1.11,"high":1.69},{"window_index":101,"window_t_start":102,"window_t_end":108,"Data":"2020-03-106","R_e_median":1.4217586176254,"R_e_q0125":1.15186647018571,"R_e_q1075":1.71849898398255,"fit":1.42,"lwr":1.15,"upr":1.72,"low":1.15,"high":1.72},{"window_index":102,"window_t_start":103,"window_t_end":109,"Data":"2020-03-107","R_e_median":1.45306096003828,"R_e_q0126":1.19000145379354,"R_e_q1076":1.74217798352902,"fit":1.45,"lwr":1.19,"upr":1.74,"low":1.19,"high":1.74},{"window_index":103,"window_t_start":104,"window_t_end":110,"Data":"2020-03-108","R_e_median":1.48297386099492,"R_e_q0127":1.22516951462124,"R_e_q1077":1.76769423154264,"fit":1.48,"lwr":1.23,"upr":1.77,"low":1.23,"high":1.77},{"window_index":104,"window_t_start":105,"window_t_end":111,"Data":"2020-03-109","R_e_median":1.51646146769334,"R_e_q0128":1.26547622935185,"R_e_q1078":1.79258557374373,"fit":1.52,"lwr":1.27,"upr":1.79,"low":1.27,"high":1.79},{"window_index":105,"window_t_start":106,"window_t_end":112,"Data":"2020-03-110","R_e_median":1.53920550271403,"R_e_q0129":1.2953449508297,"R_e_q1079":1.80619987601987,"fit":1.54,"lwr":1.3,"upr":1.81,"low":1.3,"high":1.81},{"window_index":106,"window_t_start":107,"window_t_end":113,"Data":"2020-03-111","R_e_median":1.5635747897741,"R_e_q0130":1.32510650287307,"R_e_q1080":1.82325030646899,"fit":1.56,"lwr":1.33,"upr":1.82,"low":1.33,"high":1.82},{"window_index":107,"window_t_start":108,"window_t_end":114,"Data":"2020-03-112","R_e_median":1.5826687678239,"R_e_q0131":1.35696305921186,"R_e_q1081":1.82769189173347,"fit":1.58,"lwr":1.36,"upr":1.83,"low":1.36,"high":1.83},{"window_index":108,"window_t_start":109,"window_t_end":115,"Data":"2020-03-113","R_e_median":1.59513602549515,"R_e_q0132":1.37817027929158,"R_e_q1082":1.82767148061263,"fit":1.6,"lwr":1.38,"upr":1.83,"low":1.38,"high":1.83},{"window_index":109,"window_t_start":110,"window_t_end":116,"Data":"2020-03-114","R_e_median":1.60919724324755,"R_e_q0133":1.40190062519481,"R_e_q1083":1.83276748550836,"fit":1.61,"lwr":1.4,"upr":1.83,"low":1.4,"high":1.83},{"window_index":110,"window_t_start":111,"window_t_end":117,"Data":"2020-03-115","R_e_median":1.6252030975835,"R_e_q0134":1.42586270404162,"R_e_q1084":1.83931690096254,"fit":1.63,"lwr":1.43,"upr":1.84,"low":1.43,"high":1.84},{"window_index":111,"window_t_start":112,"window_t_end":118,"Data":"2020-03-116","R_e_median":1.64790959357785,"R_e_q0135":1.45664623088738,"R_e_q1085":1.85036543600855,"fit":1.65,"lwr":1.46,"upr":1.85,"low":1.46,"high":1.85},{"window_index":112,"window_t_start":113,"window_t_end":119,"Data":"2020-03-117","R_e_median":1.66305395408989,"R_e_q0136":1.48233965798792,"R_e_q1086":1.85651006318193,"fit":1.66,"lwr":1.48,"upr":1.86,"low":1.48,"high":1.86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2.7968771764871501</v>
      </c>
      <c r="F3">
        <v>2.9602107871488501</v>
      </c>
      <c r="G3">
        <v>3.1281140732386099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2.9602107871488501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2.7968771764871501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3.1281140732386099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2.96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2.8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3.13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2.8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3.13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{"window_index":2,"window_t_start":3,"window_t_end":9,"Data":"2020-03-07","R_e_median":2.96021078714885,"R_e_q0026":2.79687717648715,"R_e_q0976":3.12811407323861,"fit":2.96,"lwr":2.8,"upr":3.13,"low":2.8,"high":3.13},</v>
      </c>
      <c r="DA3" t="str">
        <f>_xlfn.TEXTJOIN(",",TRUE,BG2:BG150)</f>
        <v>3.47,2.96,2.62,2.34,2.12,1.92,1.77,1.66,1.56,1.48,1.4,1.33,1.28,1.23,1.17,1.12,1.07,1.02,0.97,0.93,0.89,0.85,0.82,0.8,0.77,0.74,0.71,0.69,0.67,0.66,0.64,0.63,0.62,0.61,0.6,0.59,0.59,0.59,0.6,0.62,0.64,0.66,0.68,0.7,0.73,0.75,0.76,0.75,0.74,0.73,0.72,0.71,0.7,0.7,0.69,0.69,0.68,0.68,0.68,0.68,0.67,0.68,0.68,0.68,0.68,0.68,0.68,0.69,0.68,0.68,0.69,0.7,0.71,0.72,0.74,0.76,0.77,0.79,0.83,0.84,0.88,0.92,0.96,0.99,1.03,1.06,1.08,1.12,1.12,1.13,1.14,1.15,1.16,1.16,1.18,1.21,1.27,1.31,1.34,1.38,1.42,1.45,1.48,1.52,1.54,1.56,1.58,1.6,1.61,1.63,1.65,1.66,0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2.4856791933792999</v>
      </c>
      <c r="F4">
        <v>2.6193654885402502</v>
      </c>
      <c r="G4">
        <v>2.75650406529211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2.6193654885402502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2.4856791933792999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2.75650406529211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2.62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2.4900000000000002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2.76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2.4900000000000002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2.76</v>
      </c>
      <c r="CF4" t="s">
        <v>94</v>
      </c>
      <c r="CG4" t="s">
        <v>87</v>
      </c>
      <c r="CH4" t="str">
        <f t="shared" si="19"/>
        <v>{"window_index":3,"window_t_start":4,"window_t_end":10,"Data":"2020-03-08","R_e_median":2.61936548854025,"R_e_q0027":2.4856791933793,"R_e_q0977":2.75650406529211,"fit":2.62,"lwr":2.49,"upr":2.76,"low":2.49,"high":2.76},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2.2297182616850701</v>
      </c>
      <c r="F5">
        <v>2.3395205293972801</v>
      </c>
      <c r="G5">
        <v>2.4526703551067399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2.3395205293972801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2.2297182616850701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2.4526703551067399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2.34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2.23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2.4500000000000002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2.23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2.4500000000000002</v>
      </c>
      <c r="CF5" t="s">
        <v>94</v>
      </c>
      <c r="CG5" t="s">
        <v>87</v>
      </c>
      <c r="CH5" t="str">
        <f t="shared" si="19"/>
        <v>{"window_index":4,"window_t_start":5,"window_t_end":11,"Data":"2020-03-09","R_e_median":2.33952052939728,"R_e_q0028":2.22971826168507,"R_e_q0978":2.45267035510674,"fit":2.34,"lwr":2.23,"upr":2.45,"low":2.23,"high":2.45},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2.0213242606356898</v>
      </c>
      <c r="F6">
        <v>2.11536072727649</v>
      </c>
      <c r="G6">
        <v>2.2120562915831501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2.11536072727649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2.0213242606356898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2.2120562915831501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2.12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2.02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2.21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2.02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2.21</v>
      </c>
      <c r="CF6" t="s">
        <v>94</v>
      </c>
      <c r="CG6" t="s">
        <v>87</v>
      </c>
      <c r="CH6" t="str">
        <f t="shared" si="19"/>
        <v>{"window_index":5,"window_t_start":6,"window_t_end":12,"Data":"2020-03-10","R_e_median":2.11536072727649,"R_e_q0029":2.02132426063569,"R_e_q0979":2.21205629158315,"fit":2.12,"lwr":2.02,"upr":2.21,"low":2.02,"high":2.21},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1.83448589453915</v>
      </c>
      <c r="F7">
        <v>1.91603341773002</v>
      </c>
      <c r="G7">
        <v>1.99932940299971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1.91603341773002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1.83448589453915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1.99932940299971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1.92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1.83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2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1.83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2</v>
      </c>
      <c r="CF7" t="s">
        <v>94</v>
      </c>
      <c r="CG7" t="s">
        <v>87</v>
      </c>
      <c r="CH7" t="str">
        <f t="shared" si="19"/>
        <v>{"window_index":6,"window_t_start":7,"window_t_end":13,"Data":"2020-03-11","R_e_median":1.91603341773002,"R_e_q0030":1.83448589453915,"R_e_q0980":1.99932940299971,"fit":1.92,"lwr":1.83,"upr":2,"low":1.83,"high":2},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1.69842229370048</v>
      </c>
      <c r="F8">
        <v>1.7691383221927599</v>
      </c>
      <c r="G8">
        <v>1.8412764735957801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1.7691383221927599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1.69842229370048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1.8412764735957801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1.77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1.7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1.84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1.7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1.84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{"window_index":7,"window_t_start":8,"window_t_end":14,"Data":"2020-03-12","R_e_median":1.76913832219276,"R_e_q0031":1.69842229370048,"R_e_q0981":1.84127647359578,"fit":1.77,"lwr":1.7,"upr":1.84,"low":1.7,"high":1.84},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1.5948938424310699</v>
      </c>
      <c r="F9">
        <v>1.6593903243972199</v>
      </c>
      <c r="G9">
        <v>1.72452316121979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1.6593903243972199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1.5948938424310699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1.72452316121979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1.66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1.59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1.72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1.59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1.72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{"window_index":8,"window_t_start":9,"window_t_end":15,"Data":"2020-03-13","R_e_median":1.65939032439722,"R_e_q0032":1.59489384243107,"R_e_q0982":1.72452316121979,"fit":1.66,"lwr":1.59,"upr":1.72,"low":1.59,"high":1.72},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1.5051221871390299</v>
      </c>
      <c r="F10">
        <v>1.56324515501459</v>
      </c>
      <c r="G10">
        <v>1.62245383242859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1.56324515501459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1.5051221871390299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1.62245383242859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1.56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1.51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1.62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1.51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1.62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{"window_index":9,"window_t_start":10,"window_t_end":16,"Data":"2020-03-14","R_e_median":1.56324515501459,"R_e_q0033":1.50512218713903,"R_e_q0983":1.62245383242859,"fit":1.56,"lwr":1.51,"upr":1.62,"low":1.51,"high":1.62},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1.4248491059595001</v>
      </c>
      <c r="F11">
        <v>1.4786656781607399</v>
      </c>
      <c r="G11">
        <v>1.53346588444973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1.4786656781607399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1.4248491059595001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1.53346588444973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1.48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1.42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1.53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1.42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1.53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{"window_index":10,"window_t_start":11,"window_t_end":17,"Data":"2020-03-15","R_e_median":1.47866567816074,"R_e_q0034":1.4248491059595,"R_e_q0984":1.53346588444973,"fit":1.48,"lwr":1.42,"upr":1.53,"low":1.42,"high":1.53},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1.35333290455227</v>
      </c>
      <c r="F12">
        <v>1.4029666715417799</v>
      </c>
      <c r="G12">
        <v>1.4530425577242201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1.4029666715417799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1.35333290455227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1.4530425577242201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1.4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1.35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1.45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1.35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1.45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{"window_index":11,"window_t_start":12,"window_t_end":18,"Data":"2020-03-16","R_e_median":1.40296667154178,"R_e_q0035":1.35333290455227,"R_e_q0985":1.45304255772422,"fit":1.4,"lwr":1.35,"upr":1.45,"low":1.35,"high":1.45},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1.2873726433672401</v>
      </c>
      <c r="F13">
        <v>1.33360331006966</v>
      </c>
      <c r="G13">
        <v>1.38076969595496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1.33360331006966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1.2873726433672401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1.38076969595496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1.33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1.29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1.38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1.29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1.38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{"window_index":12,"window_t_start":13,"window_t_end":19,"Data":"2020-03-17","R_e_median":1.33360331006966,"R_e_q0036":1.28737264336724,"R_e_q0986":1.38076969595496,"fit":1.33,"lwr":1.29,"upr":1.38,"low":1.29,"high":1.38},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1.23431625915791</v>
      </c>
      <c r="F14">
        <v>1.27792049149024</v>
      </c>
      <c r="G14">
        <v>1.3222710400205799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1.27792049149024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1.23431625915791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1.3222710400205799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1.28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1.23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1.32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1.23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1.32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{"window_index":13,"window_t_start":14,"window_t_end":20,"Data":"2020-03-18","R_e_median":1.27792049149024,"R_e_q0037":1.23431625915791,"R_e_q0987":1.32227104002058,"fit":1.28,"lwr":1.23,"upr":1.32,"low":1.23,"high":1.32},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1.1835323291295401</v>
      </c>
      <c r="F15">
        <v>1.22506552521472</v>
      </c>
      <c r="G15">
        <v>1.26703795338025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1.22506552521472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1.1835323291295401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1.26703795338025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1.23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1.18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1.27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1.18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1.27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{"window_index":14,"window_t_start":15,"window_t_end":21,"Data":"2020-03-19","R_e_median":1.22506552521472,"R_e_q0038":1.18353232912954,"R_e_q0988":1.26703795338025,"fit":1.23,"lwr":1.18,"upr":1.27,"low":1.18,"high":1.27},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1.13270396773602</v>
      </c>
      <c r="F16">
        <v>1.1720565611731899</v>
      </c>
      <c r="G16">
        <v>1.2120717482415599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1.1720565611731899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1.13270396773602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1.2120717482415599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1.17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1.1299999999999999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1.21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1.1299999999999999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1.21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{"window_index":15,"window_t_start":16,"window_t_end":22,"Data":"2020-03-20","R_e_median":1.17205656117319,"R_e_q0039":1.13270396773602,"R_e_q0989":1.21207174824156,"fit":1.17,"lwr":1.13,"upr":1.21,"low":1.13,"high":1.21},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1.08151077532441</v>
      </c>
      <c r="F17">
        <v>1.1190648063845501</v>
      </c>
      <c r="G17">
        <v>1.15726888364842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1.1190648063845501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1.08151077532441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1.15726888364842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1.1200000000000001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1.08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1.1599999999999999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1.08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1.1599999999999999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{"window_index":16,"window_t_start":17,"window_t_end":23,"Data":"2020-03-21","R_e_median":1.11906480638455,"R_e_q0040":1.08151077532441,"R_e_q0990":1.15726888364842,"fit":1.12,"lwr":1.08,"upr":1.16,"low":1.08,"high":1.16},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1.03031293974659</v>
      </c>
      <c r="F18">
        <v>1.06637961672239</v>
      </c>
      <c r="G18">
        <v>1.1031085404432399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1.06637961672239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1.03031293974659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1.1031085404432399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1.07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1.03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1.1000000000000001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1.03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1.1000000000000001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{"window_index":17,"window_t_start":18,"window_t_end":24,"Data":"2020-03-22","R_e_median":1.06637961672239,"R_e_q0041":1.03031293974659,"R_e_q0991":1.10310854044324,"fit":1.07,"lwr":1.03,"upr":1.1,"low":1.03,"high":1.1},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0.98257105527299504</v>
      </c>
      <c r="F19">
        <v>1.0174317496210199</v>
      </c>
      <c r="G19">
        <v>1.0528916381043401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1.0174317496210199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0.98257105527299504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1.0528916381043401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1.02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0.98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1.05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0.98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1.05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{"window_index":18,"window_t_start":19,"window_t_end":25,"Data":"2020-03-23","R_e_median":1.01743174962102,"R_e_q0042":0.982571055272995,"R_e_q0992":1.05289163810434,"fit":1.02,"lwr":0.98,"upr":1.05,"low":0.98,"high":1.05},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0.93636170770346505</v>
      </c>
      <c r="F20">
        <v>0.96983773474061097</v>
      </c>
      <c r="G20">
        <v>1.00394503576022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0.96983773474061097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0.93636170770346505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1.00394503576022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0.97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0.94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0.94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{"window_index":19,"window_t_start":20,"window_t_end":26,"Data":"2020-03-24","R_e_median":0.969837734740611,"R_e_q0043":0.936361707703465,"R_e_q0993":1.00394503576022,"fit":0.97,"lwr":0.94,"upr":1,"low":0.94,"high":1},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0.89452928789792596</v>
      </c>
      <c r="F21">
        <v>0.92727284729594806</v>
      </c>
      <c r="G21">
        <v>0.96059673846495297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0.92727284729594806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0.89452928789792596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0.96059673846495297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0.93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0.96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0.96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{"window_index":20,"window_t_start":21,"window_t_end":27,"Data":"2020-03-25","R_e_median":0.927272847295948,"R_e_q0044":0.894529287897926,"R_e_q0994":0.960596738464953,"fit":0.93,"lwr":0.89,"upr":0.96,"low":0.89,"high":0.96},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0.85629567828839204</v>
      </c>
      <c r="F22">
        <v>0.88836150070303899</v>
      </c>
      <c r="G22">
        <v>0.921008489208056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0.88836150070303899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0.85629567828839204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0.921008489208056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0.89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0.86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0.92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0.86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0.92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{"window_index":21,"window_t_start":22,"window_t_end":28,"Data":"2020-03-26","R_e_median":0.888361500703039,"R_e_q0045":0.856295678288392,"R_e_q0995":0.921008489208056,"fit":0.89,"lwr":0.86,"upr":0.92,"low":0.86,"high":0.92},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0.82248842286532697</v>
      </c>
      <c r="F23">
        <v>0.854001974062779</v>
      </c>
      <c r="G23">
        <v>0.88609966814946906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0.854001974062779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0.82248842286532697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0.88609966814946906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0.85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0.82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0.89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0.82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0.89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{"window_index":22,"window_t_start":23,"window_t_end":29,"Data":"2020-03-27","R_e_median":0.854001974062779,"R_e_q0046":0.822488422865327,"R_e_q0996":0.886099668149469,"fit":0.85,"lwr":0.82,"upr":0.89,"low":0.82,"high":0.89},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0.79331608722656999</v>
      </c>
      <c r="F24">
        <v>0.82475622450887598</v>
      </c>
      <c r="G24">
        <v>0.856798777544445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0.82475622450887598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0.79331608722656999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0.856798777544445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0.82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0.79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0.86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0.79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0.86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{"window_index":23,"window_t_start":24,"window_t_end":30,"Data":"2020-03-28","R_e_median":0.824756224508876,"R_e_q0047":0.79331608722657,"R_e_q0997":0.856798777544445,"fit":0.82,"lwr":0.79,"upr":0.86,"low":0.79,"high":0.86},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0.76500333777018203</v>
      </c>
      <c r="F25">
        <v>0.79631125482496701</v>
      </c>
      <c r="G25">
        <v>0.82813234544493497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0.79631125482496701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0.76500333777018203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0.82813234544493497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0.77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0.83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0.77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0.83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{"window_index":24,"window_t_start":25,"window_t_end":31,"Data":"2020-03-29","R_e_median":0.796311254824967,"R_e_q0048":0.765003337770182,"R_e_q0998":0.828132345444935,"fit":0.8,"lwr":0.77,"upr":0.83,"low":0.77,"high":0.83},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0.73566265834689804</v>
      </c>
      <c r="F26">
        <v>0.76698869525909597</v>
      </c>
      <c r="G26">
        <v>0.79895872094279596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0.76698869525909597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0.73566265834689804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0.79895872094279596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0.77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0.74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0.8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0.74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0.8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{"window_index":25,"window_t_start":26,"window_t_end":32,"Data":"2020-03-30","R_e_median":0.766988695259096,"R_e_q0049":0.735662658346898,"R_e_q0999":0.798958720942796,"fit":0.77,"lwr":0.74,"upr":0.8,"low":0.74,"high":0.8},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0.70590660745896205</v>
      </c>
      <c r="F27">
        <v>0.73739311596343304</v>
      </c>
      <c r="G27">
        <v>0.76955457776535796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0.73739311596343304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0.70590660745896205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0.76955457776535796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0.74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0.71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0.77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0.71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0.77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{"window_index":26,"window_t_start":27,"window_t_end":33,"Data":"2020-03-31","R_e_median":0.737393115963433,"R_e_q0050":0.705906607458962,"R_e_q1000":0.769554577765358,"fit":0.74,"lwr":0.71,"upr":0.77,"low":0.71,"high":0.77},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0.67890280055439101</v>
      </c>
      <c r="F28">
        <v>0.71047231371429598</v>
      </c>
      <c r="G28">
        <v>0.74274919113329596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0.71047231371429598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0.67890280055439101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0.74274919113329596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0.71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0.68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0.74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0.68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0.74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{"window_index":27,"window_t_start":28,"window_t_end":34,"Data":"2020-03-32","R_e_median":0.710472313714296,"R_e_q0051":0.678902800554391,"R_e_q1001":0.742749191133296,"fit":0.71,"lwr":0.68,"upr":0.74,"low":0.68,"high":0.74},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0.65672732273770196</v>
      </c>
      <c r="F29">
        <v>0.68862048280988997</v>
      </c>
      <c r="G29">
        <v>0.721384797257689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0.68862048280988997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0.65672732273770196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0.721384797257689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0.69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0.66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0.72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0.66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0.72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{"window_index":28,"window_t_start":29,"window_t_end":35,"Data":"2020-03-33","R_e_median":0.68862048280989,"R_e_q0052":0.656727322737702,"R_e_q1002":0.721384797257689,"fit":0.69,"lwr":0.66,"upr":0.72,"low":0.66,"high":0.72},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0.63989780525846096</v>
      </c>
      <c r="F30">
        <v>0.67258220494685295</v>
      </c>
      <c r="G30">
        <v>0.70591214194243002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0.67258220494685295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0.63989780525846096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0.70591214194243002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0.67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0.64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0.71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0.64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0.71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{"window_index":29,"window_t_start":30,"window_t_end":36,"Data":"2020-03-34","R_e_median":0.672582204946853,"R_e_q0053":0.639897805258461,"R_e_q1003":0.70591214194243,"fit":0.67,"lwr":0.64,"upr":0.71,"low":0.64,"high":0.71},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0.62324239042728102</v>
      </c>
      <c r="F31">
        <v>0.65659034435082597</v>
      </c>
      <c r="G31">
        <v>0.69079517213795405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0.65659034435082597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0.62324239042728102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0.69079517213795405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0.66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0.62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0.69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0.62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0.69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{"window_index":30,"window_t_start":31,"window_t_end":37,"Data":"2020-03-35","R_e_median":0.656590344350826,"R_e_q0054":0.623242390427281,"R_e_q1004":0.690795172137954,"fit":0.66,"lwr":0.62,"upr":0.69,"low":0.62,"high":0.69},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0.60739861120368699</v>
      </c>
      <c r="F32">
        <v>0.64154099069119597</v>
      </c>
      <c r="G32">
        <v>0.67673675403709499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0.64154099069119597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0.60739861120368699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0.67673675403709499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0.64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0.61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0.68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0.61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0.68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{"window_index":31,"window_t_start":32,"window_t_end":38,"Data":"2020-03-36","R_e_median":0.641540990691196,"R_e_q0055":0.607398611203687,"R_e_q1005":0.676736754037095,"fit":0.64,"lwr":0.61,"upr":0.68,"low":0.61,"high":0.68},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0.592860842763134</v>
      </c>
      <c r="F33">
        <v>0.628018040622499</v>
      </c>
      <c r="G33">
        <v>0.66402603279966599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0.628018040622499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0.592860842763134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0.66402603279966599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0.63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0.59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0.66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0.59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0.66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{"window_index":32,"window_t_start":33,"window_t_end":39,"Data":"2020-03-37","R_e_median":0.628018040622499,"R_e_q0056":0.592860842763134,"R_e_q1006":0.664026032799666,"fit":0.63,"lwr":0.59,"upr":0.66,"low":0.59,"high":0.66},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0.581447673711322</v>
      </c>
      <c r="F34">
        <v>0.61790038297940897</v>
      </c>
      <c r="G34">
        <v>0.65544003483860203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0.61790038297940897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0.581447673711322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0.65544003483860203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0.62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0.57999999999999996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0.66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0.57999999999999996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0.66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{"window_index":33,"window_t_start":34,"window_t_end":40,"Data":"2020-03-38","R_e_median":0.617900382979409,"R_e_q0057":0.581447673711322,"R_e_q1007":0.655440034838602,"fit":0.62,"lwr":0.58,"upr":0.66,"low":0.58,"high":0.66},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0.57049423927710796</v>
      </c>
      <c r="F35">
        <v>0.60856709033119605</v>
      </c>
      <c r="G35">
        <v>0.64785233688834598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0.60856709033119605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0.57049423927710796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0.64785233688834598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0.61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0.56999999999999995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0.65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0.56999999999999995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0.65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{"window_index":34,"window_t_start":35,"window_t_end":41,"Data":"2020-03-39","R_e_median":0.608567090331196,"R_e_q0058":0.570494239277108,"R_e_q1008":0.647852336888346,"fit":0.61,"lwr":0.57,"upr":0.65,"low":0.57,"high":0.65},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0.56192581295711297</v>
      </c>
      <c r="F36">
        <v>0.60130926230455095</v>
      </c>
      <c r="G36">
        <v>0.64200768319867496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0.60130926230455095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0.56192581295711297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0.64200768319867496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0.6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0.56000000000000005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0.64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0.56000000000000005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0.64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{"window_index":35,"window_t_start":36,"window_t_end":42,"Data":"2020-03-40","R_e_median":0.601309262304551,"R_e_q0059":0.561925812957113,"R_e_q1009":0.642007683198675,"fit":0.6,"lwr":0.56,"upr":0.64,"low":0.56,"high":0.64},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0.553045760646659</v>
      </c>
      <c r="F37">
        <v>0.59404186924582703</v>
      </c>
      <c r="G37">
        <v>0.63648293089750096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0.59404186924582703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0.553045760646659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0.63648293089750096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0.59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0.55000000000000004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0.64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0.55000000000000004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0.64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{"window_index":36,"window_t_start":37,"window_t_end":43,"Data":"2020-03-41","R_e_median":0.594041869245827,"R_e_q0060":0.553045760646659,"R_e_q1010":0.636482930897501,"fit":0.59,"lwr":0.55,"upr":0.64,"low":0.55,"high":0.64},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0.54738930935547603</v>
      </c>
      <c r="F38">
        <v>0.59048812376321502</v>
      </c>
      <c r="G38">
        <v>0.63519688463809698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0.59048812376321502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0.54738930935547603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0.63519688463809698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0.59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0.55000000000000004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0.64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0.55000000000000004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0.64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{"window_index":37,"window_t_start":38,"window_t_end":44,"Data":"2020-03-42","R_e_median":0.590488123763215,"R_e_q0061":0.547389309355476,"R_e_q1011":0.635196884638097,"fit":0.59,"lwr":0.55,"upr":0.64,"low":0.55,"high":0.64},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0.54810105591351899</v>
      </c>
      <c r="F39">
        <v>0.59360890530044197</v>
      </c>
      <c r="G39">
        <v>0.64082811499762904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0.59360890530044197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0.54810105591351899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0.64082811499762904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0.59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0.64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0.64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{"window_index":38,"window_t_start":39,"window_t_end":45,"Data":"2020-03-43","R_e_median":0.593608905300442,"R_e_q0062":0.548101055913519,"R_e_q1012":0.640828114997629,"fit":0.59,"lwr":0.55,"upr":0.64,"low":0.55,"high":0.64},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0.55662512110156304</v>
      </c>
      <c r="F40">
        <v>0.60461201288189903</v>
      </c>
      <c r="G40">
        <v>0.65449272278899295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0.60461201288189903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0.55662512110156304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0.65449272278899295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0.6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0.65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0.65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{"window_index":39,"window_t_start":40,"window_t_end":46,"Data":"2020-03-44","R_e_median":0.604612012881899,"R_e_q0063":0.556625121101563,"R_e_q1013":0.654492722788993,"fit":0.6,"lwr":0.56,"upr":0.65,"low":0.56,"high":0.65},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0.56991138782956297</v>
      </c>
      <c r="F41">
        <v>0.62125028539962002</v>
      </c>
      <c r="G41">
        <v>0.67477157063693405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0.62125028539962002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0.56991138782956297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0.67477157063693405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0.62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0.56999999999999995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0.67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0.56999999999999995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0.67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{"window_index":40,"window_t_start":41,"window_t_end":47,"Data":"2020-03-45","R_e_median":0.62125028539962,"R_e_q0064":0.569911387829563,"R_e_q1014":0.674771570636934,"fit":0.62,"lwr":0.57,"upr":0.67,"low":0.57,"high":0.67},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0.58476396594860902</v>
      </c>
      <c r="F42">
        <v>0.63878794368921699</v>
      </c>
      <c r="G42">
        <v>0.69557009444305695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0.63878794368921699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0.58476396594860902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0.69557009444305695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0.64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0.57999999999999996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0.7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0.57999999999999996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0.7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{"window_index":41,"window_t_start":42,"window_t_end":48,"Data":"2020-03-46","R_e_median":0.638787943689217,"R_e_q0065":0.584763965948609,"R_e_q1015":0.695570094443057,"fit":0.64,"lwr":0.58,"upr":0.7,"low":0.58,"high":0.7},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0.59900590773135498</v>
      </c>
      <c r="F43">
        <v>0.65698428908454598</v>
      </c>
      <c r="G43">
        <v>0.71731905953681296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0.65698428908454598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0.59900590773135498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0.71731905953681296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0.66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0.6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0.72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0.6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0.72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{"window_index":42,"window_t_start":43,"window_t_end":49,"Data":"2020-03-47","R_e_median":0.656984289084546,"R_e_q0066":0.599005907731355,"R_e_q1016":0.717319059536813,"fit":0.66,"lwr":0.6,"upr":0.72,"low":0.6,"high":0.72},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0.61470532165167902</v>
      </c>
      <c r="F44">
        <v>0.67626936941579896</v>
      </c>
      <c r="G44">
        <v>0.74072930824641703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0.67626936941579896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0.61470532165167902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0.74072930824641703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0.68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0.61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0.74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0.61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0.74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{"window_index":43,"window_t_start":44,"window_t_end":50,"Data":"2020-03-48","R_e_median":0.676269369415799,"R_e_q0067":0.614705321651679,"R_e_q1017":0.740729308246417,"fit":0.68,"lwr":0.61,"upr":0.74,"low":0.61,"high":0.74},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0.63473592208196405</v>
      </c>
      <c r="F45">
        <v>0.70019981647349305</v>
      </c>
      <c r="G45">
        <v>0.76883036608558197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0.70019981647349305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0.63473592208196405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0.76883036608558197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0.7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0.63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0.77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0.63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0.77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{"window_index":44,"window_t_start":45,"window_t_end":51,"Data":"2020-03-49","R_e_median":0.700199816473493,"R_e_q0068":0.634735922081964,"R_e_q1018":0.768830366085582,"fit":0.7,"lwr":0.63,"upr":0.77,"low":0.63,"high":0.77},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0.657499447037869</v>
      </c>
      <c r="F46">
        <v>0.72742062135848196</v>
      </c>
      <c r="G46">
        <v>0.79922413108320101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0.72742062135848196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0.657499447037869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0.79922413108320101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0.73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0.66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0.8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0.66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0.8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{"window_index":45,"window_t_start":46,"window_t_end":52,"Data":"2020-03-50","R_e_median":0.727420621358482,"R_e_q0069":0.657499447037869,"R_e_q1019":0.799224131083201,"fit":0.73,"lwr":0.66,"upr":0.8,"low":0.66,"high":0.8},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0.67403528036918603</v>
      </c>
      <c r="F47">
        <v>0.74721281117740601</v>
      </c>
      <c r="G47">
        <v>0.82377353775666295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0.74721281117740601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0.67403528036918603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0.82377353775666295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0.75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0.67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0.82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0.67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0.82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{"window_index":46,"window_t_start":47,"window_t_end":53,"Data":"2020-03-51","R_e_median":0.747212811177406,"R_e_q0070":0.674035280369186,"R_e_q1020":0.823773537756663,"fit":0.75,"lwr":0.67,"upr":0.82,"low":0.67,"high":0.82},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0.67990281084647697</v>
      </c>
      <c r="F48">
        <v>0.75538587870490004</v>
      </c>
      <c r="G48">
        <v>0.835815749054997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0.75538587870490004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0.67990281084647697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0.835815749054997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0.76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0.68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0.84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0.68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0.84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{"window_index":47,"window_t_start":48,"window_t_end":54,"Data":"2020-03-52","R_e_median":0.7553858787049,"R_e_q0071":0.679902810846477,"R_e_q1021":0.835815749054997,"fit":0.76,"lwr":0.68,"upr":0.84,"low":0.68,"high":0.84},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0.67143602699820404</v>
      </c>
      <c r="F49">
        <v>0.74920760470916703</v>
      </c>
      <c r="G49">
        <v>0.83102544648750398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0.74920760470916703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0.67143602699820404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0.83102544648750398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0.75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0.67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0.83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0.67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0.83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{"window_index":48,"window_t_start":49,"window_t_end":55,"Data":"2020-03-53","R_e_median":0.749207604709167,"R_e_q0072":0.671436026998204,"R_e_q1022":0.831025446487504,"fit":0.75,"lwr":0.67,"upr":0.83,"low":0.67,"high":0.83},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0.66001221510641395</v>
      </c>
      <c r="F50">
        <v>0.73859244229718002</v>
      </c>
      <c r="G50">
        <v>0.82117194899940305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0.73859244229718002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0.66001221510641395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0.82117194899940305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0.74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0.66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0.82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0.66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0.82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{"window_index":49,"window_t_start":50,"window_t_end":56,"Data":"2020-03-54","R_e_median":0.73859244229718,"R_e_q0073":0.660012215106414,"R_e_q1023":0.821171948999403,"fit":0.74,"lwr":0.66,"upr":0.82,"low":0.66,"high":0.82},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0.64564263001288102</v>
      </c>
      <c r="F51">
        <v>0.72694450956966805</v>
      </c>
      <c r="G51">
        <v>0.81301288871667798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0.72694450956966805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0.64564263001288102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0.81301288871667798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0.73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0.81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0.81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{"window_index":50,"window_t_start":51,"window_t_end":57,"Data":"2020-03-55","R_e_median":0.726944509569668,"R_e_q0074":0.645642630012881,"R_e_q1024":0.813012888716678,"fit":0.73,"lwr":0.65,"upr":0.81,"low":0.65,"high":0.81},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0.63504675667498001</v>
      </c>
      <c r="F52">
        <v>0.71821976207646998</v>
      </c>
      <c r="G52">
        <v>0.80633595986527695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0.71821976207646998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0.63504675667498001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0.80633595986527695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0.72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0.81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0.81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{"window_index":51,"window_t_start":52,"window_t_end":58,"Data":"2020-03-56","R_e_median":0.71821976207647,"R_e_q0075":0.63504675667498,"R_e_q1025":0.806335959865277,"fit":0.72,"lwr":0.64,"upr":0.81,"low":0.64,"high":0.81},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0.62440260161110706</v>
      </c>
      <c r="F53">
        <v>0.70859589450647797</v>
      </c>
      <c r="G53">
        <v>0.799190262186666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0.70859589450647797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0.62440260161110706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0.799190262186666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0.71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0.62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0.8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0.62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0.8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{"window_index":52,"window_t_start":53,"window_t_end":59,"Data":"2020-03-57","R_e_median":0.708595894506478,"R_e_q0076":0.624402601611107,"R_e_q1026":0.799190262186666,"fit":0.71,"lwr":0.62,"upr":0.8,"low":0.62,"high":0.8},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0.61578221315244597</v>
      </c>
      <c r="F54">
        <v>0.70217249230238399</v>
      </c>
      <c r="G54">
        <v>0.79476263175774797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0.70217249230238399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0.61578221315244597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0.79476263175774797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0.62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0.79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0.62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0.79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{"window_index":53,"window_t_start":54,"window_t_end":60,"Data":"2020-03-58","R_e_median":0.702172492302384,"R_e_q0077":0.615782213152446,"R_e_q1027":0.794762631757748,"fit":0.7,"lwr":0.62,"upr":0.79,"low":0.62,"high":0.79},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0.60796576973681504</v>
      </c>
      <c r="F55">
        <v>0.69789362920620501</v>
      </c>
      <c r="G55">
        <v>0.79414886890980896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0.69789362920620501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0.60796576973681504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0.79414886890980896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0.61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0.79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0.61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0.79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{"window_index":54,"window_t_start":55,"window_t_end":61,"Data":"2020-03-59","R_e_median":0.697893629206205,"R_e_q0078":0.607965769736815,"R_e_q1028":0.794148868909809,"fit":0.7,"lwr":0.61,"upr":0.79,"low":0.61,"high":0.79},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0.60048638861984005</v>
      </c>
      <c r="F56">
        <v>0.69450133944109405</v>
      </c>
      <c r="G56">
        <v>0.79392307725878197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0.69450133944109405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0.60048638861984005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0.79392307725878197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0.69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0.6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0.79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0.6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0.79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{"window_index":55,"window_t_start":56,"window_t_end":62,"Data":"2020-03-60","R_e_median":0.694501339441094,"R_e_q0079":0.60048638861984,"R_e_q1029":0.793923077258782,"fit":0.69,"lwr":0.6,"upr":0.79,"low":0.6,"high":0.79},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0.59639165806165795</v>
      </c>
      <c r="F57">
        <v>0.69084269068480297</v>
      </c>
      <c r="G57">
        <v>0.79203692059555697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0.69084269068480297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0.59639165806165795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0.79203692059555697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0.69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0.6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0.79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0.6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0.79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{"window_index":56,"window_t_start":57,"window_t_end":63,"Data":"2020-03-61","R_e_median":0.690842690684803,"R_e_q0080":0.596391658061658,"R_e_q1030":0.792036920595557,"fit":0.69,"lwr":0.6,"upr":0.79,"low":0.6,"high":0.79},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0.58693587679004799</v>
      </c>
      <c r="F58">
        <v>0.68487379492240297</v>
      </c>
      <c r="G58">
        <v>0.79178935603227196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0.68487379492240297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0.58693587679004799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0.79178935603227196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0.68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0.59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0.79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0.59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0.79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{"window_index":57,"window_t_start":58,"window_t_end":64,"Data":"2020-03-62","R_e_median":0.684873794922403,"R_e_q0081":0.586935876790048,"R_e_q1031":0.791789356032272,"fit":0.68,"lwr":0.59,"upr":0.79,"low":0.59,"high":0.79},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0.58080001858122399</v>
      </c>
      <c r="F59">
        <v>0.68275553859706795</v>
      </c>
      <c r="G59">
        <v>0.79335995214661303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0.68275553859706795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0.58080001858122399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0.79335995214661303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0.68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0.57999999999999996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0.79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0.57999999999999996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0.79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{"window_index":58,"window_t_start":59,"window_t_end":65,"Data":"2020-03-63","R_e_median":0.682755538597068,"R_e_q0082":0.580800018581224,"R_e_q1032":0.793359952146613,"fit":0.68,"lwr":0.58,"upr":0.79,"low":0.58,"high":0.79},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0.57297648887466002</v>
      </c>
      <c r="F60">
        <v>0.67787109286931302</v>
      </c>
      <c r="G60">
        <v>0.79020326470261104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0.67787109286931302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0.57297648887466002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0.79020326470261104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0.68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0.56999999999999995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0.79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0.56999999999999995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0.79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{"window_index":59,"window_t_start":60,"window_t_end":66,"Data":"2020-03-64","R_e_median":0.677871092869313,"R_e_q0083":0.57297648887466,"R_e_q1033":0.790203264702611,"fit":0.68,"lwr":0.57,"upr":0.79,"low":0.57,"high":0.79},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0.56595193031763202</v>
      </c>
      <c r="F61">
        <v>0.67528440678953705</v>
      </c>
      <c r="G61">
        <v>0.79262764248927298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0.67528440678953705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0.56595193031763202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0.79262764248927298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0.68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0.56999999999999995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0.79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0.56999999999999995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0.79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{"window_index":60,"window_t_start":61,"window_t_end":67,"Data":"2020-03-65","R_e_median":0.675284406789537,"R_e_q0084":0.565951930317632,"R_e_q1034":0.792627642489273,"fit":0.68,"lwr":0.57,"upr":0.79,"low":0.57,"high":0.79},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0.55963363776548003</v>
      </c>
      <c r="F62">
        <v>0.67384455904578999</v>
      </c>
      <c r="G62">
        <v>0.79505733053310301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0.67384455904578999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0.55963363776548003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0.79505733053310301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0.67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0.56000000000000005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0.8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0.56000000000000005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0.8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{"window_index":61,"window_t_start":62,"window_t_end":68,"Data":"2020-03-66","R_e_median":0.67384455904579,"R_e_q0085":0.55963363776548,"R_e_q1035":0.795057330533103,"fit":0.67,"lwr":0.56,"upr":0.8,"low":0.56,"high":0.8},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0.55882202448882401</v>
      </c>
      <c r="F63">
        <v>0.67769746705487099</v>
      </c>
      <c r="G63">
        <v>0.80577468131555496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0.67769746705487099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0.55882202448882401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0.80577468131555496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0.68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0.56000000000000005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0.81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0.56000000000000005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0.81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{"window_index":62,"window_t_start":63,"window_t_end":69,"Data":"2020-03-67","R_e_median":0.677697467054871,"R_e_q0086":0.558822024488824,"R_e_q1036":0.805774681315555,"fit":0.68,"lwr":0.56,"upr":0.81,"low":0.56,"high":0.81},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0.56113964779435099</v>
      </c>
      <c r="F64">
        <v>0.68199768093655999</v>
      </c>
      <c r="G64">
        <v>0.817271089007922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0.68199768093655999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0.56113964779435099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0.817271089007922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0.68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0.56000000000000005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0.82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0.56000000000000005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0.82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{"window_index":63,"window_t_start":64,"window_t_end":70,"Data":"2020-03-68","R_e_median":0.68199768093656,"R_e_q0087":0.561139647794351,"R_e_q1037":0.817271089007922,"fit":0.68,"lwr":0.56,"upr":0.82,"low":0.56,"high":0.82},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0.55332391588373697</v>
      </c>
      <c r="F65">
        <v>0.67987513149951995</v>
      </c>
      <c r="G65">
        <v>0.82080334969672997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0.67987513149951995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0.55332391588373697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0.82080334969672997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0.68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0.55000000000000004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0.82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0.55000000000000004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0.82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{"window_index":64,"window_t_start":65,"window_t_end":71,"Data":"2020-03-69","R_e_median":0.67987513149952,"R_e_q0088":0.553323915883737,"R_e_q1038":0.82080334969673,"fit":0.68,"lwr":0.55,"upr":0.82,"low":0.55,"high":0.82},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0.54717982694438805</v>
      </c>
      <c r="F66">
        <v>0.68104046489412995</v>
      </c>
      <c r="G66">
        <v>0.83040353465010797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0.68104046489412995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0.54717982694438805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0.83040353465010797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0.68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0.55000000000000004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0.83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0.55000000000000004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0.83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{"window_index":65,"window_t_start":66,"window_t_end":72,"Data":"2020-03-70","R_e_median":0.68104046489413,"R_e_q0089":0.547179826944388,"R_e_q1039":0.830403534650108,"fit":0.68,"lwr":0.55,"upr":0.83,"low":0.55,"high":0.83},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0.54289096540788095</v>
      </c>
      <c r="F67">
        <v>0.68056668162607203</v>
      </c>
      <c r="G67">
        <v>0.83301362556869896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0.68056668162607203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0.54289096540788095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0.83301362556869896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0.68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0.54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0.83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0.54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0.83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{"window_index":66,"window_t_start":67,"window_t_end":73,"Data":"2020-03-71","R_e_median":0.680566681626072,"R_e_q0090":0.542890965407881,"R_e_q1040":0.833013625568699,"fit":0.68,"lwr":0.54,"upr":0.83,"low":0.54,"high":0.83},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0.53900491020270203</v>
      </c>
      <c r="F68">
        <v>0.68305875369104796</v>
      </c>
      <c r="G68">
        <v>0.84430862886873603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0.68305875369104796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0.53900491020270203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0.84430862886873603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0.68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0.54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0.84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0.54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0.84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{"window_index":67,"window_t_start":68,"window_t_end":74,"Data":"2020-03-72","R_e_median":0.683058753691048,"R_e_q0091":0.539004910202702,"R_e_q1041":0.844308628868736,"fit":0.68,"lwr":0.54,"upr":0.84,"low":0.54,"high":0.84},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0.53648273836799698</v>
      </c>
      <c r="F69">
        <v>0.68615608128390104</v>
      </c>
      <c r="G69">
        <v>0.84842749709893495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0.68615608128390104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0.53648273836799698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0.84842749709893495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0.69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0.54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0.85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0.54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0.85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{"window_index":68,"window_t_start":69,"window_t_end":75,"Data":"2020-03-73","R_e_median":0.686156081283901,"R_e_q0092":0.536482738367997,"R_e_q1042":0.848427497098935,"fit":0.69,"lwr":0.54,"upr":0.85,"low":0.54,"high":0.85},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0.53378325705153495</v>
      </c>
      <c r="F70">
        <v>0.68369851901576395</v>
      </c>
      <c r="G70">
        <v>0.85371226776171405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0.68369851901576395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0.53378325705153495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0.85371226776171405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0.68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0.85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0.85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{"window_index":69,"window_t_start":70,"window_t_end":76,"Data":"2020-03-74","R_e_median":0.683698519015764,"R_e_q0093":0.533783257051535,"R_e_q1043":0.853712267761714,"fit":0.68,"lwr":0.53,"upr":0.85,"low":0.53,"high":0.85},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0.523551710430053</v>
      </c>
      <c r="F71">
        <v>0.68064138161695298</v>
      </c>
      <c r="G71">
        <v>0.85450494888539996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0.68064138161695298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0.523551710430053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0.85450494888539996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0.68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0.52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0.85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0.52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0.85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{"window_index":70,"window_t_start":71,"window_t_end":77,"Data":"2020-03-75","R_e_median":0.680641381616953,"R_e_q0094":0.523551710430053,"R_e_q1044":0.8545049488854,"fit":0.68,"lwr":0.52,"upr":0.85,"low":0.52,"high":0.85},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0.52666562665248595</v>
      </c>
      <c r="F72">
        <v>0.68788335479162399</v>
      </c>
      <c r="G72">
        <v>0.87200014117008695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0.68788335479162399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0.52666562665248595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0.87200014117008695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0.69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0.53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0.87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0.53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0.87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{"window_index":71,"window_t_start":72,"window_t_end":78,"Data":"2020-03-76","R_e_median":0.687883354791624,"R_e_q0095":0.526665626652486,"R_e_q1045":0.872000141170087,"fit":0.69,"lwr":0.53,"upr":0.87,"low":0.53,"high":0.87},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0.52648389582160704</v>
      </c>
      <c r="F73">
        <v>0.69888233337616501</v>
      </c>
      <c r="G73">
        <v>0.89413905666247495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0.69888233337616501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0.52648389582160704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0.89413905666247495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0.7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0.53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0.89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0.53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0.89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{"window_index":72,"window_t_start":73,"window_t_end":79,"Data":"2020-03-77","R_e_median":0.698882333376165,"R_e_q0096":0.526483895821607,"R_e_q1046":0.894139056662475,"fit":0.7,"lwr":0.53,"upr":0.89,"low":0.53,"high":0.89},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0.53450473689995104</v>
      </c>
      <c r="F74">
        <v>0.71197802686852996</v>
      </c>
      <c r="G74">
        <v>0.91446599604936396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0.71197802686852996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0.53450473689995104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0.91446599604936396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0.71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0.53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0.91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0.53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0.91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{"window_index":73,"window_t_start":74,"window_t_end":80,"Data":"2020-03-78","R_e_median":0.71197802686853,"R_e_q0097":0.534504736899951,"R_e_q1047":0.914465996049364,"fit":0.71,"lwr":0.53,"upr":0.91,"low":0.53,"high":0.91},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0.53835059028635401</v>
      </c>
      <c r="F75">
        <v>0.724900634708742</v>
      </c>
      <c r="G75">
        <v>0.93877454987048503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0.724900634708742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0.53835059028635401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0.93877454987048503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0.72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0.94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0.94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{"window_index":74,"window_t_start":75,"window_t_end":81,"Data":"2020-03-79","R_e_median":0.724900634708742,"R_e_q0098":0.538350590286354,"R_e_q1048":0.938774549870485,"fit":0.72,"lwr":0.54,"upr":0.94,"low":0.54,"high":0.94},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0.54697361516212295</v>
      </c>
      <c r="F76">
        <v>0.74294549547034305</v>
      </c>
      <c r="G76">
        <v>0.96562430754334705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0.74294549547034305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0.54697361516212295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0.96562430754334705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0.74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0.55000000000000004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0.97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0.55000000000000004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0.97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{"window_index":75,"window_t_start":76,"window_t_end":82,"Data":"2020-03-80","R_e_median":0.742945495470343,"R_e_q0099":0.546973615162123,"R_e_q1049":0.965624307543347,"fit":0.74,"lwr":0.55,"upr":0.97,"low":0.55,"high":0.97},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0.55616149983295904</v>
      </c>
      <c r="F77">
        <v>0.761524517793153</v>
      </c>
      <c r="G77">
        <v>0.99503157909714401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0.761524517793153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0.55616149983295904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0.99503157909714401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0.76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0.56000000000000005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0.56000000000000005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{"window_index":76,"window_t_start":77,"window_t_end":83,"Data":"2020-03-81","R_e_median":0.761524517793153,"R_e_q0100":0.556161499832959,"R_e_q1050":0.995031579097144,"fit":0.76,"lwr":0.56,"upr":1,"low":0.56,"high":1},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0.56455071644561095</v>
      </c>
      <c r="F78">
        <v>0.77471497377831799</v>
      </c>
      <c r="G78">
        <v>1.0250309392119401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0.77471497377831799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0.56455071644561095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1.0250309392119401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0.77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0.56000000000000005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1.03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0.56000000000000005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1.03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{"window_index":77,"window_t_start":78,"window_t_end":84,"Data":"2020-03-82","R_e_median":0.774714973778318,"R_e_q0101":0.564550716445611,"R_e_q1051":1.02503093921194,"fit":0.77,"lwr":0.56,"upr":1.03,"low":0.56,"high":1.03},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0.57370235605268705</v>
      </c>
      <c r="F79">
        <v>0.79058073475447099</v>
      </c>
      <c r="G79">
        <v>1.0603999026378099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0.79058073475447099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0.57370235605268705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1.0603999026378099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0.79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0.56999999999999995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1.06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0.56999999999999995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1.06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{"window_index":78,"window_t_start":79,"window_t_end":85,"Data":"2020-03-83","R_e_median":0.790580734754471,"R_e_q0102":0.573702356052687,"R_e_q1052":1.06039990263781,"fit":0.79,"lwr":0.57,"upr":1.06,"low":0.57,"high":1.06},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0.59082555641226897</v>
      </c>
      <c r="F80">
        <v>0.82741808644819503</v>
      </c>
      <c r="G80">
        <v>1.0941480553851299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0.82741808644819503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0.59082555641226897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1.0941480553851299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0.83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0.59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1.0900000000000001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0.59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1.0900000000000001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{"window_index":79,"window_t_start":80,"window_t_end":86,"Data":"2020-03-84","R_e_median":0.827418086448195,"R_e_q0103":0.590825556412269,"R_e_q1053":1.09414805538513,"fit":0.83,"lwr":0.59,"upr":1.09,"low":0.59,"high":1.09},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0.60814688071130096</v>
      </c>
      <c r="F81">
        <v>0.84187954147351396</v>
      </c>
      <c r="G81">
        <v>1.1225676087474199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0.84187954147351396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0.60814688071130096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1.1225676087474199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0.84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0.61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1.1200000000000001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0.61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1.1200000000000001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{"window_index":80,"window_t_start":81,"window_t_end":87,"Data":"2020-03-85","R_e_median":0.841879541473514,"R_e_q0104":0.608146880711301,"R_e_q1054":1.12256760874742,"fit":0.84,"lwr":0.61,"upr":1.12,"low":0.61,"high":1.12},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0.63504227986883399</v>
      </c>
      <c r="F82">
        <v>0.87882780643726699</v>
      </c>
      <c r="G82">
        <v>1.16594919197666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0.87882780643726699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0.63504227986883399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1.16594919197666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0.88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0.64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1.17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0.64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1.17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{"window_index":81,"window_t_start":82,"window_t_end":88,"Data":"2020-03-86","R_e_median":0.878827806437267,"R_e_q0105":0.635042279868834,"R_e_q1055":1.16594919197666,"fit":0.88,"lwr":0.64,"upr":1.17,"low":0.64,"high":1.17},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0.65742972466225003</v>
      </c>
      <c r="F83">
        <v>0.918064217392628</v>
      </c>
      <c r="G83">
        <v>1.2159195333578601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0.918064217392628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0.65742972466225003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1.2159195333578601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0.92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0.66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1.22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0.66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1.22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{"window_index":82,"window_t_start":83,"window_t_end":89,"Data":"2020-03-87","R_e_median":0.918064217392628,"R_e_q0106":0.65742972466225,"R_e_q1056":1.21591953335786,"fit":0.92,"lwr":0.66,"upr":1.22,"low":0.66,"high":1.22},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0.69108431307366602</v>
      </c>
      <c r="F84">
        <v>0.95776058550072796</v>
      </c>
      <c r="G84">
        <v>1.26022196537744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0.95776058550072796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0.69108431307366602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1.26022196537744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0.96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0.69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1.26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0.69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1.26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{"window_index":83,"window_t_start":84,"window_t_end":90,"Data":"2020-03-88","R_e_median":0.957760585500728,"R_e_q0107":0.691084313073666,"R_e_q1057":1.26022196537744,"fit":0.96,"lwr":0.69,"upr":1.26,"low":0.69,"high":1.26},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0.72232711387978898</v>
      </c>
      <c r="F85">
        <v>0.99016494196589899</v>
      </c>
      <c r="G85">
        <v>1.3011717002432099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0.99016494196589899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0.72232711387978898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1.3011717002432099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0.99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1.3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1.3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{"window_index":84,"window_t_start":85,"window_t_end":91,"Data":"2020-03-89","R_e_median":0.990164941965899,"R_e_q0108":0.722327113879789,"R_e_q1058":1.30117170024321,"fit":0.99,"lwr":0.72,"upr":1.3,"low":0.72,"high":1.3},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0.74477791020164497</v>
      </c>
      <c r="F86">
        <v>1.02659210244308</v>
      </c>
      <c r="G86">
        <v>1.36207886664398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1.02659210244308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0.74477791020164497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1.36207886664398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1.03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1.36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1.36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{"window_index":85,"window_t_start":86,"window_t_end":92,"Data":"2020-03-90","R_e_median":1.02659210244308,"R_e_q0109":0.744777910201645,"R_e_q1059":1.36207886664398,"fit":1.03,"lwr":0.74,"upr":1.36,"low":0.74,"high":1.36},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0.77108286447754104</v>
      </c>
      <c r="F87">
        <v>1.0612184203381101</v>
      </c>
      <c r="G87">
        <v>1.3960145266336501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1.0612184203381101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0.77108286447754104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1.3960145266336501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1.06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0.77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1.4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0.77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1.4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{"window_index":86,"window_t_start":87,"window_t_end":93,"Data":"2020-03-91","R_e_median":1.06121842033811,"R_e_q0110":0.771082864477541,"R_e_q1060":1.39601452663365,"fit":1.06,"lwr":0.77,"upr":1.4,"low":0.77,"high":1.4},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0.79120464011863401</v>
      </c>
      <c r="F88">
        <v>1.0825844022234901</v>
      </c>
      <c r="G88">
        <v>1.42315933888486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1.0825844022234901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0.79120464011863401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1.42315933888486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1.08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0.79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1.42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0.79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1.42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{"window_index":87,"window_t_start":88,"window_t_end":94,"Data":"2020-03-92","R_e_median":1.08258440222349,"R_e_q0111":0.791204640118634,"R_e_q1061":1.42315933888486,"fit":1.08,"lwr":0.79,"upr":1.42,"low":0.79,"high":1.42},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0.81607964216490203</v>
      </c>
      <c r="F89">
        <v>1.11809298409701</v>
      </c>
      <c r="G89">
        <v>1.4637806116746499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1.11809298409701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0.81607964216490203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1.4637806116746499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1.1200000000000001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0.82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1.46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0.82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1.46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{"window_index":88,"window_t_start":89,"window_t_end":95,"Data":"2020-03-93","R_e_median":1.11809298409701,"R_e_q0112":0.816079642164902,"R_e_q1062":1.46378061167465,"fit":1.12,"lwr":0.82,"upr":1.46,"low":0.82,"high":1.46},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0.83088904143478204</v>
      </c>
      <c r="F90">
        <v>1.1229683345572901</v>
      </c>
      <c r="G90">
        <v>1.4700336107462499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1.1229683345572901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0.83088904143478204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1.4700336107462499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1.1200000000000001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0.83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1.47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0.83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1.47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{"window_index":89,"window_t_start":90,"window_t_end":96,"Data":"2020-03-94","R_e_median":1.12296833455729,"R_e_q0113":0.830889041434782,"R_e_q1063":1.47003361074625,"fit":1.12,"lwr":0.83,"upr":1.47,"low":0.83,"high":1.47},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0.83687850125250196</v>
      </c>
      <c r="F91">
        <v>1.1258134653524801</v>
      </c>
      <c r="G91">
        <v>1.4638838213858301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1.1258134653524801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0.83687850125250196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1.4638838213858301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1.1299999999999999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0.84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1.46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0.84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1.46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{"window_index":90,"window_t_start":91,"window_t_end":97,"Data":"2020-03-95","R_e_median":1.12581346535248,"R_e_q0114":0.836878501252502,"R_e_q1064":1.46388382138583,"fit":1.13,"lwr":0.84,"upr":1.46,"low":0.84,"high":1.46},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0.85678617854040395</v>
      </c>
      <c r="F92">
        <v>1.1437815018658</v>
      </c>
      <c r="G92">
        <v>1.4771747604156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1.1437815018658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0.85678617854040395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1.4771747604156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1.1399999999999999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0.86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1.48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0.86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1.48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{"window_index":91,"window_t_start":92,"window_t_end":98,"Data":"2020-03-96","R_e_median":1.1437815018658,"R_e_q0115":0.856786178540404,"R_e_q1065":1.4771747604156,"fit":1.14,"lwr":0.86,"upr":1.48,"low":0.86,"high":1.48},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0.85824376616091003</v>
      </c>
      <c r="F93">
        <v>1.1489860442737601</v>
      </c>
      <c r="G93">
        <v>1.4828541147123599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1.1489860442737601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0.85824376616091003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1.4828541147123599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1.1499999999999999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0.86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1.48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0.86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1.48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{"window_index":92,"window_t_start":93,"window_t_end":99,"Data":"2020-03-97","R_e_median":1.14898604427376,"R_e_q0116":0.85824376616091,"R_e_q1066":1.48285411471236,"fit":1.15,"lwr":0.86,"upr":1.48,"low":0.86,"high":1.48},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0.87077862263654104</v>
      </c>
      <c r="F94">
        <v>1.1619765529192201</v>
      </c>
      <c r="G94">
        <v>1.49836116214773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1.1619765529192201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0.87077862263654104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1.49836116214773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1.1599999999999999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0.87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0.87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1.5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{"window_index":93,"window_t_start":94,"window_t_end":100,"Data":"2020-03-98","R_e_median":1.16197655291922,"R_e_q0117":0.870778622636541,"R_e_q1067":1.49836116214773,"fit":1.16,"lwr":0.87,"upr":1.5,"low":0.87,"high":1.5},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0.88112947111581796</v>
      </c>
      <c r="F95">
        <v>1.16195808347115</v>
      </c>
      <c r="G95">
        <v>1.4860684895618099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1.16195808347115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0.88112947111581796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1.4860684895618099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1.1599999999999999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0.88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1.49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0.88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1.49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{"window_index":94,"window_t_start":95,"window_t_end":101,"Data":"2020-03-99","R_e_median":1.16195808347115,"R_e_q0118":0.881129471115818,"R_e_q1068":1.48606848956181,"fit":1.16,"lwr":0.88,"upr":1.49,"low":0.88,"high":1.49},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0.90057115778524599</v>
      </c>
      <c r="F96">
        <v>1.1761204356042601</v>
      </c>
      <c r="G96">
        <v>1.49917928312441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1.1761204356042601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0.90057115778524599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1.49917928312441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1.18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0.9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0.9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1.5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{"window_index":95,"window_t_start":96,"window_t_end":102,"Data":"2020-03-100","R_e_median":1.17612043560426,"R_e_q0119":0.900571157785246,"R_e_q1069":1.49917928312441,"fit":1.18,"lwr":0.9,"upr":1.5,"low":0.9,"high":1.5},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0.93044468110664302</v>
      </c>
      <c r="F97">
        <v>1.2121908549274101</v>
      </c>
      <c r="G97">
        <v>1.5339077574726001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1.2121908549274101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0.93044468110664302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1.5339077574726001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1.21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0.93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1.53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0.93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1.53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{"window_index":96,"window_t_start":97,"window_t_end":103,"Data":"2020-03-101","R_e_median":1.21219085492741,"R_e_q0120":0.930444681106643,"R_e_q1070":1.5339077574726,"fit":1.21,"lwr":0.93,"upr":1.53,"low":0.93,"high":1.53},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0.98314728575418298</v>
      </c>
      <c r="F98">
        <v>1.26641981952667</v>
      </c>
      <c r="G98">
        <v>1.5859071748859099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1.26641981952667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0.98314728575418298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1.5859071748859099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1.27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0.98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1.59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0.98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1.59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{"window_index":97,"window_t_start":98,"window_t_end":104,"Data":"2020-03-102","R_e_median":1.26641981952667,"R_e_q0121":0.983147285754183,"R_e_q1071":1.58590717488591,"fit":1.27,"lwr":0.98,"upr":1.59,"low":0.98,"high":1.59},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1.0259935119733199</v>
      </c>
      <c r="F99">
        <v>1.3065588083780399</v>
      </c>
      <c r="G99">
        <v>1.61831783894462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1.3065588083780399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1.0259935119733199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1.61831783894462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1.31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1.03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1.62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1.03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1.62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{"window_index":98,"window_t_start":99,"window_t_end":105,"Data":"2020-03-103","R_e_median":1.30655880837804,"R_e_q0122":1.02599351197332,"R_e_q1072":1.61831783894462,"fit":1.31,"lwr":1.03,"upr":1.62,"low":1.03,"high":1.62},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1.06295713054236</v>
      </c>
      <c r="F100">
        <v>1.33903373420762</v>
      </c>
      <c r="G100">
        <v>1.6507058775085199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1.33903373420762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1.06295713054236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1.6507058775085199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1.34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1.06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1.65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1.06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1.65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{"window_index":99,"window_t_start":100,"window_t_end":106,"Data":"2020-03-104","R_e_median":1.33903373420762,"R_e_q0123":1.06295713054236,"R_e_q1073":1.65070587750852,"fit":1.34,"lwr":1.06,"upr":1.65,"low":1.06,"high":1.65},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1.1070167888548601</v>
      </c>
      <c r="F101">
        <v>1.3838745775472601</v>
      </c>
      <c r="G101">
        <v>1.6862073797804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1.3838745775472601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1.1070167888548601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1.6862073797804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1.38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1.69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1.69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{"window_index":100,"window_t_start":101,"window_t_end":107,"Data":"2020-03-105","R_e_median":1.38387457754726,"R_e_q0124":1.10701678885486,"R_e_q1074":1.6862073797804,"fit":1.38,"lwr":1.11,"upr":1.69,"low":1.11,"high":1.69},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1.15186647018571</v>
      </c>
      <c r="F102">
        <v>1.4217586176254</v>
      </c>
      <c r="G102">
        <v>1.71849898398255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1.4217586176254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1.15186647018571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1.71849898398255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1.42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1.1499999999999999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1.72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1.1499999999999999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1.72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{"window_index":101,"window_t_start":102,"window_t_end":108,"Data":"2020-03-106","R_e_median":1.4217586176254,"R_e_q0125":1.15186647018571,"R_e_q1075":1.71849898398255,"fit":1.42,"lwr":1.15,"upr":1.72,"low":1.15,"high":1.72},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1.1900014537935399</v>
      </c>
      <c r="F103">
        <v>1.45306096003828</v>
      </c>
      <c r="G103">
        <v>1.7421779835290201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1.45306096003828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1.1900014537935399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1.7421779835290201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1.45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1.19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1.74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1.19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1.74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{"window_index":102,"window_t_start":103,"window_t_end":109,"Data":"2020-03-107","R_e_median":1.45306096003828,"R_e_q0126":1.19000145379354,"R_e_q1076":1.74217798352902,"fit":1.45,"lwr":1.19,"upr":1.74,"low":1.19,"high":1.74},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1.22516951462124</v>
      </c>
      <c r="F104">
        <v>1.4829738609949199</v>
      </c>
      <c r="G104">
        <v>1.76769423154264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1.4829738609949199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1.22516951462124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1.76769423154264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1.48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1.23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1.77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1.23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1.77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{"window_index":103,"window_t_start":104,"window_t_end":110,"Data":"2020-03-108","R_e_median":1.48297386099492,"R_e_q0127":1.22516951462124,"R_e_q1077":1.76769423154264,"fit":1.48,"lwr":1.23,"upr":1.77,"low":1.23,"high":1.77},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1.26547622935185</v>
      </c>
      <c r="F105">
        <v>1.5164614676933399</v>
      </c>
      <c r="G105">
        <v>1.79258557374373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1.5164614676933399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1.26547622935185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1.79258557374373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1.52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1.27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1.79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1.27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1.79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{"window_index":104,"window_t_start":105,"window_t_end":111,"Data":"2020-03-109","R_e_median":1.51646146769334,"R_e_q0128":1.26547622935185,"R_e_q1078":1.79258557374373,"fit":1.52,"lwr":1.27,"upr":1.79,"low":1.27,"high":1.79},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1.2953449508296999</v>
      </c>
      <c r="F106">
        <v>1.5392055027140299</v>
      </c>
      <c r="G106">
        <v>1.8061998760198701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1.5392055027140299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1.2953449508296999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1.8061998760198701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1.54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1.3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1.81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1.3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1.81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{"window_index":105,"window_t_start":106,"window_t_end":112,"Data":"2020-03-110","R_e_median":1.53920550271403,"R_e_q0129":1.2953449508297,"R_e_q1079":1.80619987601987,"fit":1.54,"lwr":1.3,"upr":1.81,"low":1.3,"high":1.81},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1.32510650287307</v>
      </c>
      <c r="F107">
        <v>1.5635747897740999</v>
      </c>
      <c r="G107">
        <v>1.82325030646899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1.5635747897740999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1.32510650287307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1.82325030646899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1.56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1.33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1.82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1.33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1.82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{"window_index":106,"window_t_start":107,"window_t_end":113,"Data":"2020-03-111","R_e_median":1.5635747897741,"R_e_q0130":1.32510650287307,"R_e_q1080":1.82325030646899,"fit":1.56,"lwr":1.33,"upr":1.82,"low":1.33,"high":1.82},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1.35696305921186</v>
      </c>
      <c r="F108">
        <v>1.5826687678239</v>
      </c>
      <c r="G108">
        <v>1.8276918917334699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1.5826687678239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1.35696305921186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1.8276918917334699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1.58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1.36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1.83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1.36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1.83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{"window_index":107,"window_t_start":108,"window_t_end":114,"Data":"2020-03-112","R_e_median":1.5826687678239,"R_e_q0131":1.35696305921186,"R_e_q1081":1.82769189173347,"fit":1.58,"lwr":1.36,"upr":1.83,"low":1.36,"high":1.83},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1.37817027929158</v>
      </c>
      <c r="F109">
        <v>1.5951360254951501</v>
      </c>
      <c r="G109">
        <v>1.82767148061263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1.5951360254951501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1.37817027929158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1.82767148061263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1.6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1.38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1.83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1.38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1.83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{"window_index":108,"window_t_start":109,"window_t_end":115,"Data":"2020-03-113","R_e_median":1.59513602549515,"R_e_q0132":1.37817027929158,"R_e_q1082":1.82767148061263,"fit":1.6,"lwr":1.38,"upr":1.83,"low":1.38,"high":1.83},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1.4019006251948101</v>
      </c>
      <c r="F110">
        <v>1.6091972432475501</v>
      </c>
      <c r="G110">
        <v>1.83276748550836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1.6091972432475501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1.4019006251948101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1.83276748550836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1.61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1.4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1.83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1.4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1.83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{"window_index":109,"window_t_start":110,"window_t_end":116,"Data":"2020-03-114","R_e_median":1.60919724324755,"R_e_q0133":1.40190062519481,"R_e_q1083":1.83276748550836,"fit":1.61,"lwr":1.4,"upr":1.83,"low":1.4,"high":1.83},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1.4258627040416201</v>
      </c>
      <c r="F111">
        <v>1.6252030975834999</v>
      </c>
      <c r="G111">
        <v>1.8393169009625401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1.6252030975834999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1.4258627040416201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1.8393169009625401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1.63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1.43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1.84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1.43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1.84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{"window_index":110,"window_t_start":111,"window_t_end":117,"Data":"2020-03-115","R_e_median":1.6252030975835,"R_e_q0134":1.42586270404162,"R_e_q1084":1.83931690096254,"fit":1.63,"lwr":1.43,"upr":1.84,"low":1.43,"high":1.84},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1.45664623088738</v>
      </c>
      <c r="F112">
        <v>1.6479095935778501</v>
      </c>
      <c r="G112">
        <v>1.85036543600855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1.6479095935778501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1.45664623088738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1.85036543600855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1.65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1.46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1.85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1.46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1.85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{"window_index":111,"window_t_start":112,"window_t_end":118,"Data":"2020-03-116","R_e_median":1.64790959357785,"R_e_q0135":1.45664623088738,"R_e_q1085":1.85036543600855,"fit":1.65,"lwr":1.46,"upr":1.85,"low":1.46,"high":1.85},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1.48233965798792</v>
      </c>
      <c r="F113">
        <v>1.6630539540898901</v>
      </c>
      <c r="G113">
        <v>1.85651006318193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1.6630539540898901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1.48233965798792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1.85651006318193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1.66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1.48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1.86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1.48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1.86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{"window_index":112,"window_t_start":113,"window_t_end":119,"Data":"2020-03-117","R_e_median":1.66305395408989,"R_e_q0136":1.48233965798792,"R_e_q1086":1.85651006318193,"fit":1.66,"lwr":1.48,"upr":1.86,"low":1.48,"high":1.86},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0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0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0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2020-07-02T14:51:00Z</dcterms:modified>
</cp:coreProperties>
</file>